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/>
  <bookViews>
    <workbookView xWindow="65416" yWindow="65416" windowWidth="25440" windowHeight="15390" firstSheet="3" activeTab="6"/>
  </bookViews>
  <sheets>
    <sheet name="Rekapitulace stavby" sheetId="7" r:id="rId1"/>
    <sheet name="KOM Jateční" sheetId="8" state="hidden" r:id="rId2"/>
    <sheet name="KOM Táboritská" sheetId="14" state="hidden" r:id="rId3"/>
    <sheet name="KOM P.Velikého" sheetId="10" r:id="rId4"/>
    <sheet name="KAN Jateční" sheetId="13" state="hidden" r:id="rId5"/>
    <sheet name="KAN Táboritská" sheetId="11" state="hidden" r:id="rId6"/>
    <sheet name="KAN P.Velikého" sheetId="12" r:id="rId7"/>
  </sheets>
  <externalReferences>
    <externalReference r:id="rId10"/>
    <externalReference r:id="rId11"/>
  </externalReferences>
  <definedNames>
    <definedName name="_xlnm._FilterDatabase" localSheetId="4" hidden="1">'KAN Jateční'!$C$87:$K$1595</definedName>
    <definedName name="_xlnm._FilterDatabase" localSheetId="6" hidden="1">'KAN P.Velikého'!$C$87:$K$2017</definedName>
    <definedName name="_xlnm._FilterDatabase" localSheetId="5" hidden="1">'KAN Táboritská'!$C$87:$K$3496</definedName>
    <definedName name="_xlnm.Print_Area" localSheetId="4">'KAN Jateční'!$C$4:$J$39,'KAN Jateční'!$C$45:$J$69,'KAN Jateční'!$C$75:$K$1595</definedName>
    <definedName name="_xlnm.Print_Area" localSheetId="6">'KAN P.Velikého'!$C$4:$J$39,'KAN P.Velikého'!$C$45:$J$69,'KAN P.Velikého'!$C$75:$K$2017</definedName>
    <definedName name="_xlnm.Print_Area" localSheetId="5">'KAN Táboritská'!$C$4:$J$39,'KAN Táboritská'!$C$45:$J$69,'KAN Táboritská'!$C$75:$K$3496</definedName>
    <definedName name="_xlnm.Print_Titles" localSheetId="4">'KAN Jateční'!$87:$87</definedName>
    <definedName name="_xlnm.Print_Titles" localSheetId="5">'KAN Táboritská'!$87:$87</definedName>
    <definedName name="_xlnm.Print_Titles" localSheetId="6">'KAN P.Velikého'!$87:$87</definedName>
  </definedNames>
  <calcPr calcId="162913"/>
  <extLst/>
</workbook>
</file>

<file path=xl/sharedStrings.xml><?xml version="1.0" encoding="utf-8"?>
<sst xmlns="http://schemas.openxmlformats.org/spreadsheetml/2006/main" count="68818" uniqueCount="1674">
  <si>
    <t>Export Komplet</t>
  </si>
  <si>
    <t/>
  </si>
  <si>
    <t>2.0</t>
  </si>
  <si>
    <t>ZAMOK</t>
  </si>
  <si>
    <t>False</t>
  </si>
  <si>
    <t>True</t>
  </si>
  <si>
    <t>{47ef8058-9344-4f02-9233-69bb4edd1c2a}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</si>
  <si>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</si>
  <si>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</si>
  <si>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</si>
  <si>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</si>
  <si>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</si>
  <si>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</si>
  <si>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</si>
  <si>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000</t>
  </si>
  <si>
    <t>Stavba:</t>
  </si>
  <si>
    <t>Jateční, Táboritská, P.Velikého, Kolín</t>
  </si>
  <si>
    <t>KSO:</t>
  </si>
  <si>
    <t>CC-CZ:</t>
  </si>
  <si>
    <t>Místo:</t>
  </si>
  <si>
    <t>Kolín</t>
  </si>
  <si>
    <t>Datum:</t>
  </si>
  <si>
    <t>Zadavatel:</t>
  </si>
  <si>
    <t>IČ:</t>
  </si>
  <si>
    <t xml:space="preserve"> </t>
  </si>
  <si>
    <t>DIČ:</t>
  </si>
  <si>
    <t>Uchazeč:</t>
  </si>
  <si>
    <t>Projektant: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</si>
  <si>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</si>
  <si>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</si>
  <si>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</si>
  <si>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</si>
  <si>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</si>
  <si>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</si>
  <si>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</si>
  <si>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</si>
  <si>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</si>
  <si>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</si>
  <si>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</si>
  <si>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</si>
  <si>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</si>
  <si>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</si>
  <si>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</si>
  <si>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</si>
  <si>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</si>
  <si>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</si>
  <si>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</si>
  <si>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</si>
  <si>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</si>
  <si>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</si>
  <si>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</si>
  <si>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</si>
  <si>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</si>
  <si>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</si>
  <si>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</si>
  <si>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</si>
  <si>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</si>
  <si>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</si>
  <si>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</si>
  <si>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</si>
  <si>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</si>
  <si>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</si>
  <si>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</si>
  <si>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</si>
  <si>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</si>
  <si>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</si>
  <si>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</si>
  <si>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</si>
  <si>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</si>
  <si>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</si>
  <si>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Jateční</t>
  </si>
  <si>
    <t>STA</t>
  </si>
  <si>
    <t>1</t>
  </si>
  <si>
    <t>{7d629eb6-607e-4714-a94a-858f44e1e906}</t>
  </si>
  <si>
    <t>2</t>
  </si>
  <si>
    <t>Táboritská</t>
  </si>
  <si>
    <t>{b4cd5ace-ae93-4924-bb3b-f9598fef6784}</t>
  </si>
  <si>
    <t>P.Velikého</t>
  </si>
  <si>
    <t>{a694ebf7-5e73-4548-8b72-04f82e98d5a7}</t>
  </si>
  <si>
    <t>KRYCÍ LIST SOUPISU PRACÍ</t>
  </si>
  <si>
    <t>Objekt:</t>
  </si>
  <si>
    <t>01 - Jateční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</si>
  <si>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</si>
  <si>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</si>
  <si>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</si>
  <si>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</si>
  <si>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</si>
  <si>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</si>
  <si>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</si>
  <si>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</si>
  <si>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</si>
  <si>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</si>
  <si>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</si>
  <si>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</si>
  <si>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</si>
  <si>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</si>
  <si>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</si>
  <si>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</si>
  <si>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</si>
  <si>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</si>
  <si>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</si>
  <si>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</si>
  <si>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</si>
  <si>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</si>
  <si>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</si>
  <si>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</si>
  <si>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</si>
  <si>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</si>
  <si>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</si>
  <si>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</si>
  <si>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</si>
  <si>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</si>
  <si>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</si>
  <si>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</si>
  <si>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</si>
  <si>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</si>
  <si>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</si>
  <si>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</si>
  <si>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</si>
  <si>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</si>
  <si>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</si>
  <si>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</si>
  <si>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</si>
  <si>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</si>
  <si>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Zemní práce</t>
  </si>
  <si>
    <t>K</t>
  </si>
  <si>
    <t>113107124</t>
  </si>
  <si>
    <t>Odstranění podkladů nebo krytů s přemístěním hmot na skládku na vzdálenost do 3 m nebo s naložením na dopravní prostředek v ploše jednotlivě do 50 m2 z kameniva hrubého drceného, o tl. vrstvy přes 300 do 400 mm</t>
  </si>
  <si>
    <t>m2</t>
  </si>
  <si>
    <t>CS ÚRS 2017 02</t>
  </si>
  <si>
    <t>4</t>
  </si>
  <si>
    <t>-1866864801</t>
  </si>
  <si>
    <t>VV</t>
  </si>
  <si>
    <t>700</t>
  </si>
  <si>
    <t>113154114</t>
  </si>
  <si>
    <t>Frézování živičného podkladu nebo krytu s naložením na dopravní prostředek plochy do 500 m2 bez překážek v trase pruhu šířky do 0,5 m, tloušťky vrstvy 100 mm</t>
  </si>
  <si>
    <t>-698508006</t>
  </si>
  <si>
    <t>3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</si>
  <si>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</si>
  <si>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</si>
  <si>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</si>
  <si>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-1437644402</t>
  </si>
  <si>
    <t>117*2*0,1</t>
  </si>
  <si>
    <t>181102302</t>
  </si>
  <si>
    <t>Úprava pláně na stavbách dálnic v zářezech mimo skalních se zhutněním</t>
  </si>
  <si>
    <t>-850292288</t>
  </si>
  <si>
    <t>5</t>
  </si>
  <si>
    <t>Komunikace pozemní</t>
  </si>
  <si>
    <t>564851114</t>
  </si>
  <si>
    <t>Podklad ze štěrkodrti ŠD s rozprostřením a zhutněním, po zhutnění tl. 180 mm</t>
  </si>
  <si>
    <t>1075346606</t>
  </si>
  <si>
    <t>6</t>
  </si>
  <si>
    <t>567122114</t>
  </si>
  <si>
    <t>Podklad ze směsi stmelené cementem SC bez dilatačních spár, s rozprostřením a zhutněním SC C 8/10 (KSC I), po zhutnění tl. 150 mm</t>
  </si>
  <si>
    <t>-1721204489</t>
  </si>
  <si>
    <t>7</t>
  </si>
  <si>
    <t>573191111</t>
  </si>
  <si>
    <t>Postřik infiltrační kationaktivní emulzí v množství 1,00 kg/m2</t>
  </si>
  <si>
    <t>1749708750</t>
  </si>
  <si>
    <t>8</t>
  </si>
  <si>
    <t>573211106</t>
  </si>
  <si>
    <t>Postřik spojovací PS bez posypu kamenivem z asfaltu silničního, v množství 0,20 kg/m2</t>
  </si>
  <si>
    <t>-1398707131</t>
  </si>
  <si>
    <t>9</t>
  </si>
  <si>
    <t>577134131</t>
  </si>
  <si>
    <t>Asfaltový beton vrstva obrusná ACO 11 (ABS) s rozprostřením a se zhutněním z modifikovaného asfaltu v pruhu šířky do 3 m, po zhutnění tl. 40 mm</t>
  </si>
  <si>
    <t>2052095557</t>
  </si>
  <si>
    <t>10</t>
  </si>
  <si>
    <t>577155132</t>
  </si>
  <si>
    <t>Asfaltový beton vrstva ložní ACL 16 (ABH) s rozprostřením a zhutněním z modifikovaného asfaltu v pruhu šířky do 3 m, po zhutnění tl. 60 mm</t>
  </si>
  <si>
    <t>-1273394879</t>
  </si>
  <si>
    <t>Trubní vedení</t>
  </si>
  <si>
    <t>11</t>
  </si>
  <si>
    <t>899431111</t>
  </si>
  <si>
    <t>Výšková úprava uličního vstupu nebo vpusti do 200 mm zvýšením krycího hrnce, šoupěte nebo hydrantu bez úpravy armatur</t>
  </si>
  <si>
    <t>kus</t>
  </si>
  <si>
    <t>1555105360</t>
  </si>
  <si>
    <t>Ostatní konstrukce a práce-bourání</t>
  </si>
  <si>
    <t>14</t>
  </si>
  <si>
    <t>915491211</t>
  </si>
  <si>
    <t>Osazení vodicího proužku z betonových prefabrikovaných desek tl. do 120 mm do lože z cementové malty tl. 20 mm, s vyplněním a zatřením spár cementovou maltou s podkladní vrstvou z betonu prostého tl. 50 až 100 mm šířka proužku 250 mm</t>
  </si>
  <si>
    <t>CS ÚRS 2018 01</t>
  </si>
  <si>
    <t>-1100076325</t>
  </si>
  <si>
    <t>2*110</t>
  </si>
  <si>
    <t>17</t>
  </si>
  <si>
    <t>916241113</t>
  </si>
  <si>
    <t>Osazení obrubníku kamenného se zřízením lože, s vyplněním a zatřením spár cementovou maltou ležatého s boční opěrou z betonu prostého, do lože z betonu prostého</t>
  </si>
  <si>
    <t>-510756170</t>
  </si>
  <si>
    <t>18</t>
  </si>
  <si>
    <t>M</t>
  </si>
  <si>
    <t>58380004</t>
  </si>
  <si>
    <t>obrubník kamenný přímý, žula, 25x20</t>
  </si>
  <si>
    <t>603386868</t>
  </si>
  <si>
    <t>19</t>
  </si>
  <si>
    <t>919112213</t>
  </si>
  <si>
    <t>Řezání spár pro vytvoření komůrky š 10 mm hl 25 mm pro těsnící zálivku v živičném krytu</t>
  </si>
  <si>
    <t>-430502355</t>
  </si>
  <si>
    <t>35+117</t>
  </si>
  <si>
    <t>20</t>
  </si>
  <si>
    <t>919122112</t>
  </si>
  <si>
    <t>Těsnění spár zálivkou za tepla pro komůrky š 10 mm hl 25 mm s těsnicím profilem</t>
  </si>
  <si>
    <t>1114293060</t>
  </si>
  <si>
    <t>997</t>
  </si>
  <si>
    <t>Přesun sutě</t>
  </si>
  <si>
    <t>22</t>
  </si>
  <si>
    <t>997211521</t>
  </si>
  <si>
    <t>Vodorovná doprava suti nebo vybouraných hmot vybouraných hmot se složením a hrubým urovnáním nebo s přeložením na jiný dopravní prostředek kromě lodi, na vzdálenost do 1 km</t>
  </si>
  <si>
    <t>t</t>
  </si>
  <si>
    <t>2118684291</t>
  </si>
  <si>
    <t>23</t>
  </si>
  <si>
    <t>997211529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</si>
  <si>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</si>
  <si>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-1172303858</t>
  </si>
  <si>
    <t>24</t>
  </si>
  <si>
    <t>997211612</t>
  </si>
  <si>
    <t>Nakládání suti nebo vybouraných hmot na dopravní prostředky pro vodorovnou dopravu vybouraných hmot</t>
  </si>
  <si>
    <t>-1814794089</t>
  </si>
  <si>
    <t>25</t>
  </si>
  <si>
    <t>997221845</t>
  </si>
  <si>
    <t>Poplatek za uložení stavebního odpadu na skládce (skládkovné) asfaltového bez obsahu dehtu zatříděného do Katalogu odpadů pod kódem 170 302</t>
  </si>
  <si>
    <t>1265154781</t>
  </si>
  <si>
    <t>179,2</t>
  </si>
  <si>
    <t>26</t>
  </si>
  <si>
    <t>997221855</t>
  </si>
  <si>
    <t>Poplatek za uložení stavebního odpadu na skládce (skládkovné) zeminy a kameniva</t>
  </si>
  <si>
    <t>-709024628</t>
  </si>
  <si>
    <t>412,8</t>
  </si>
  <si>
    <t>998</t>
  </si>
  <si>
    <t>Přesun hmot</t>
  </si>
  <si>
    <t>27</t>
  </si>
  <si>
    <t>998223011</t>
  </si>
  <si>
    <t>Přesun hmot pro pozemní komunikace s krytem dlážděným dopravní vzdálenost do 200 m jakékoliv délky objektu</t>
  </si>
  <si>
    <t>-400510643</t>
  </si>
  <si>
    <t>27,845*0,4 'Přepočtené koeficientem množství</t>
  </si>
  <si>
    <t>28</t>
  </si>
  <si>
    <t>998225111</t>
  </si>
  <si>
    <t>Přesun hmot pro komunikace s krytem z kameniva, monolitickým betonovým nebo živičným dopravní vzdálenost do 200 m jakékoliv délky objektu</t>
  </si>
  <si>
    <t>468534565</t>
  </si>
  <si>
    <t>27,845*0,6 'Přepočtené koeficientem množství</t>
  </si>
  <si>
    <t>VRN</t>
  </si>
  <si>
    <t>Vedlejší rozpočtové náklady</t>
  </si>
  <si>
    <t>VRN1</t>
  </si>
  <si>
    <t>Průzkumné, geodetické a projektové práce</t>
  </si>
  <si>
    <t>29</t>
  </si>
  <si>
    <t>010001000</t>
  </si>
  <si>
    <t>Základní rozdělení průvodních činností a nákladů průzkumné, geodetické a projektové práce</t>
  </si>
  <si>
    <t>…</t>
  </si>
  <si>
    <t>1024</t>
  </si>
  <si>
    <t>454325800</t>
  </si>
  <si>
    <t>30</t>
  </si>
  <si>
    <t>012002000</t>
  </si>
  <si>
    <t>Hlavní tituly průvodních činností a nákladů průzkumné, geodetické a projektové práce geodetické práce</t>
  </si>
  <si>
    <t>-1079137438</t>
  </si>
  <si>
    <t>31</t>
  </si>
  <si>
    <t>013002000</t>
  </si>
  <si>
    <t>Hlavní tituly průvodních činností a nákladů průzkumné, geodetické a projektové práce projektové práce</t>
  </si>
  <si>
    <t>1519289536</t>
  </si>
  <si>
    <t>VRN3</t>
  </si>
  <si>
    <t>Zařízení staveniště</t>
  </si>
  <si>
    <t>32</t>
  </si>
  <si>
    <t>030001000</t>
  </si>
  <si>
    <t>Základní rozdělení průvodních činností a nákladů zařízení staveniště</t>
  </si>
  <si>
    <t>-1140379050</t>
  </si>
  <si>
    <t>VRN4</t>
  </si>
  <si>
    <t>Inženýrská činnost</t>
  </si>
  <si>
    <t>33</t>
  </si>
  <si>
    <t>043002000</t>
  </si>
  <si>
    <t>Hlavní tituly průvodních činností a nákladů inženýrská činnost zkoušky a ostatní měření</t>
  </si>
  <si>
    <t>-1638853499</t>
  </si>
  <si>
    <t>34</t>
  </si>
  <si>
    <t>049002000</t>
  </si>
  <si>
    <t>Hlavní tituly průvodních činností a nákladů inženýrská činnost ostatní inženýrská činnost</t>
  </si>
  <si>
    <t>-644677842</t>
  </si>
  <si>
    <t>VRN9</t>
  </si>
  <si>
    <t>Ostatní náklady</t>
  </si>
  <si>
    <t>35</t>
  </si>
  <si>
    <t>090001000</t>
  </si>
  <si>
    <t>696386285</t>
  </si>
  <si>
    <t>6,66666666666667E-06*150000 'Přepočtené koeficientem množství</t>
  </si>
  <si>
    <t>02 - Táboritská</t>
  </si>
  <si>
    <t>84055023</t>
  </si>
  <si>
    <t>1970</t>
  </si>
  <si>
    <t>-424009474</t>
  </si>
  <si>
    <t>-1155259114</t>
  </si>
  <si>
    <t>256*2*0,1</t>
  </si>
  <si>
    <t>1093184432</t>
  </si>
  <si>
    <t>-2097784149</t>
  </si>
  <si>
    <t>-1184110888</t>
  </si>
  <si>
    <t>931974699</t>
  </si>
  <si>
    <t>-235971782</t>
  </si>
  <si>
    <t>-639291030</t>
  </si>
  <si>
    <t>-1710739357</t>
  </si>
  <si>
    <t>-947024357</t>
  </si>
  <si>
    <t>12</t>
  </si>
  <si>
    <t>915131112</t>
  </si>
  <si>
    <t>Vodorovné dopravní značení stříkané barvou  přechody pro chodce, šipky, symboly bílé retroreflexní</t>
  </si>
  <si>
    <t>CS ÚRS 2018 02</t>
  </si>
  <si>
    <t>-1633914569</t>
  </si>
  <si>
    <t>PSC</t>
  </si>
  <si>
    <t xml:space="preserve">Poznámka k souboru cen:
1. Ceny jsou určeny pro dělící čáry bílé souvislé č. V1a, bílé přerušované č. V2a, žluté souvislé č. V12b, žluté přerušované č. V12c a vodící čáry bílé č. V4. 2. V cenách nejsou započteny náklady na: a) předznačení, tyto se oceňují cenami souboru cen 915 6.-11 Předznačení pro vodorovné značení, b) očištění vozovky, tyto se oceňují cenami souboru cen 938 90-9 . Odstranění bláta, prachu nebo hlinitého nánosu s povrchu podkladu nebo krytu části C 01 tohoto katalogu. 3. Množství měrných jednotek se určuje: a) u cen 915 11 a 915 12 v m délky dělící nebo vodící čáry (včetně mezer), b) u ceny 915 13 v m2 stříkané plochy bez mezer. </t>
  </si>
  <si>
    <t>21*4*0,5+25</t>
  </si>
  <si>
    <t>13</t>
  </si>
  <si>
    <t>915231112</t>
  </si>
  <si>
    <t>Vodorovné dopravní značení stříkaným plastem  přechody pro chodce, šipky, symboly nápisy bílé retroreflexní</t>
  </si>
  <si>
    <t>-699411930</t>
  </si>
  <si>
    <t xml:space="preserve">Poznámka k souboru cen:
1. Ceny jsou určeny pro dělicí čáry souvislé č. V 1a bílé, přerušované č. V 2a bílé, vodící č. V 4 bílé, souvislá č. V12b žlutá, přerušovaná č. V12c žlutá. 2. V cenách nejsou započteny náklady na: a) předznačení, tyto se oceňují cenami souboru cen 915 6.-11 Předznačení pro vodorovné značení, b) očištění vozovky, tyto se oceňují cenami souboru cen 938 90-9 . Odstranění bláta, prachu, nebo hlinitého nánosu s povrchu podkladu, nebo krytu části C 01 tohoto katalogu. 3. Množství měrných jednotek se určuje: a) u cen 912 21 a 915 22 v m délky dělící nebo vodící čáry (včetně mezer), b) u ceny 915 23 v m2 stříkané plochy bez mezer. </t>
  </si>
  <si>
    <t>916111112</t>
  </si>
  <si>
    <t>Osazení silniční obruby z dlažebních kostek v jedné řadě  s ložem tl. přes 50 do 100 mm, s vyplněním a zatřením spár cementovou maltou z velkých kostek bez boční opěry, do lože z betonu prostého tř. C 12/15</t>
  </si>
  <si>
    <t>-654278676</t>
  </si>
  <si>
    <t xml:space="preserve">Poznámka k souboru cen:
1. Část lože z betonu prostého přesahující tl. 100 mm se oceňuje cenou 916 99-1121 Lože pod obrubníky, krajníky nebo obruby z dlažebních kostek. 2. V cenách nejsou započteny náklady na dodání dlažebních kostek, tyto se oceňují ve specifikaci. Množství uvedené ve specifikaci se určí jako součin celkové délky obrub a objemové hmotnosti 1 m obruby a to: a) 0,065 t/m pro velké kostky, b) 0,024 t/m pro malé kostky. Ztratné lze dohodnout ve výši 1 % pro velké kostky, 2 % pro malé kostky. 3. Osazení silniční obruby ze dvou řad kostek se oceňuje: a) bez boční opěry jako dvojnásobné množství silniční obruby z jedné řady kostek, b) s boční opěrou jako osazení silniční obruby z jedné řady kostek s boční opěrou a osazení silniční obruby z jedné řady kostek bez boční opěry. </t>
  </si>
  <si>
    <t>4*256</t>
  </si>
  <si>
    <t>16</t>
  </si>
  <si>
    <t>58380160</t>
  </si>
  <si>
    <t>kostka dlažební žula velká</t>
  </si>
  <si>
    <t>-1437663866</t>
  </si>
  <si>
    <t>1568201067</t>
  </si>
  <si>
    <t>-24780982</t>
  </si>
  <si>
    <t>-68574388</t>
  </si>
  <si>
    <t>75+256</t>
  </si>
  <si>
    <t>-21696781</t>
  </si>
  <si>
    <t>R-120</t>
  </si>
  <si>
    <t>Přisvětlení přechodu LED pásky</t>
  </si>
  <si>
    <t>-240950679</t>
  </si>
  <si>
    <t>-646556</t>
  </si>
  <si>
    <t>2094182699</t>
  </si>
  <si>
    <t>1344744778</t>
  </si>
  <si>
    <t>1176758949</t>
  </si>
  <si>
    <t>504</t>
  </si>
  <si>
    <t>-1569240201</t>
  </si>
  <si>
    <t>1158</t>
  </si>
  <si>
    <t>1647982450</t>
  </si>
  <si>
    <t>110,12*0,4 'Přepočtené koeficientem množství</t>
  </si>
  <si>
    <t>2029088896</t>
  </si>
  <si>
    <t>110,12*0,6 'Přepočtené koeficientem množství</t>
  </si>
  <si>
    <t>-559213054</t>
  </si>
  <si>
    <t>-1220096481</t>
  </si>
  <si>
    <t>-1826119813</t>
  </si>
  <si>
    <t>-432579561</t>
  </si>
  <si>
    <t>-1701974817</t>
  </si>
  <si>
    <t>-1759005349</t>
  </si>
  <si>
    <t>31562134</t>
  </si>
  <si>
    <t>03 - P.Velikého</t>
  </si>
  <si>
    <t>-1504434858</t>
  </si>
  <si>
    <t>570</t>
  </si>
  <si>
    <t>-772076815</t>
  </si>
  <si>
    <t>1784864452</t>
  </si>
  <si>
    <t>85*2*0,1</t>
  </si>
  <si>
    <t>411063496</t>
  </si>
  <si>
    <t>713050610</t>
  </si>
  <si>
    <t>1334152637</t>
  </si>
  <si>
    <t>1551931096</t>
  </si>
  <si>
    <t>1029751435</t>
  </si>
  <si>
    <t>-298700984</t>
  </si>
  <si>
    <t>1347526396</t>
  </si>
  <si>
    <t>-120745109</t>
  </si>
  <si>
    <t>1320626407</t>
  </si>
  <si>
    <t>2*85</t>
  </si>
  <si>
    <t>-1429741964</t>
  </si>
  <si>
    <t>1353292417</t>
  </si>
  <si>
    <t>484533150</t>
  </si>
  <si>
    <t>20+85</t>
  </si>
  <si>
    <t>677074632</t>
  </si>
  <si>
    <t>13719708</t>
  </si>
  <si>
    <t>1037165507</t>
  </si>
  <si>
    <t>-2082046207</t>
  </si>
  <si>
    <t>74668387</t>
  </si>
  <si>
    <t>146</t>
  </si>
  <si>
    <t>1176645821</t>
  </si>
  <si>
    <t>335</t>
  </si>
  <si>
    <t>-1409268775</t>
  </si>
  <si>
    <t>22,218*0,4 'Přepočtené koeficientem množství</t>
  </si>
  <si>
    <t>1878430530</t>
  </si>
  <si>
    <t>22,218*0,6 'Přepočtené koeficientem množství</t>
  </si>
  <si>
    <t>-1259896028</t>
  </si>
  <si>
    <t>-428210476</t>
  </si>
  <si>
    <t>1410470724</t>
  </si>
  <si>
    <t>779027064</t>
  </si>
  <si>
    <t>-994810319</t>
  </si>
  <si>
    <t>-227423793</t>
  </si>
  <si>
    <t>300086665</t>
  </si>
  <si>
    <t>KOM</t>
  </si>
  <si>
    <t>&gt;&gt;  skryté sloupce  &lt;&lt;</t>
  </si>
  <si>
    <t>{94307dde-266d-4dc8-9506-aefb435965e9}</t>
  </si>
  <si>
    <t>SO 01.01 - ul. Táboritská</t>
  </si>
  <si>
    <t>827 21</t>
  </si>
  <si>
    <t>2223</t>
  </si>
  <si>
    <t>ul. Táboritská, P. Velikého a Jateční</t>
  </si>
  <si>
    <t>CZ-CPV:</t>
  </si>
  <si>
    <t>45230000-8</t>
  </si>
  <si>
    <t>CZ-CPA:</t>
  </si>
  <si>
    <t xml:space="preserve">    2 - Zakládání</t>
  </si>
  <si>
    <t xml:space="preserve">    3 - Svislé a kompletní konstrukce</t>
  </si>
  <si>
    <t xml:space="preserve">    4 - Vodorovné konstrukce</t>
  </si>
  <si>
    <t>OST - Ostatní</t>
  </si>
  <si>
    <t>132201202</t>
  </si>
  <si>
    <t>Hloubení rýh š do 2000 mm v hornině tř. 3 objemu do 1000 m3</t>
  </si>
  <si>
    <t>m3</t>
  </si>
  <si>
    <t>CS ÚRS 2019 01</t>
  </si>
  <si>
    <t>959237597</t>
  </si>
  <si>
    <t>PP</t>
  </si>
  <si>
    <t>Hloubení zapažených i nezapažených rýh šířky přes 600 do 2 000 mm s urovnáním dna do předepsaného profilu a spádu v hornině tř. 3 přes 100 do 1 000 m3</t>
  </si>
  <si>
    <t>"Rekonstrukce kanalizačních stok v ul. Táboritská, P. Velikého a Jateční, Kolín</t>
  </si>
  <si>
    <t>"SO 01.01 ul. Táboritská</t>
  </si>
  <si>
    <t>"STOKA GIc</t>
  </si>
  <si>
    <t>"výkopy pro montáž potrubí</t>
  </si>
  <si>
    <t>"výkop úsek stávající Š466a - Š465</t>
  </si>
  <si>
    <t>"potrubí PP DN400, výkop v komunikaci skladba tl. 0,40m</t>
  </si>
  <si>
    <t>"rozměry: š. 1,30m, hl. 2,76m, dl. 42,50m</t>
  </si>
  <si>
    <t>1,30*42,50*(2,76-0,40)</t>
  </si>
  <si>
    <t>"prohloubení výkopu pro montáž šachet</t>
  </si>
  <si>
    <t>"2x prefa betonová šachta s výkopem Š466a, Š465</t>
  </si>
  <si>
    <t>2*((0,20*1,50*1,50)+1,20*2,50*(2,76-0,40))</t>
  </si>
  <si>
    <t>Mezisoučet</t>
  </si>
  <si>
    <t>"výkop úsek Š465 - Š464a</t>
  </si>
  <si>
    <t>"rozměry: š. 1,30m, hl. 2,72m, dl. 47,80m</t>
  </si>
  <si>
    <t>1,30*47,80*(2,72-0,40)</t>
  </si>
  <si>
    <t>"1x prefa betonová šachta s výkopem Š464a</t>
  </si>
  <si>
    <t>(0,20*1,50*1,50)+1,20*2,50*(2,72-0,40)</t>
  </si>
  <si>
    <t>"výkop úsek Š464a - Š463</t>
  </si>
  <si>
    <t>"rozměry: š. 1,30m, hl. 2,82m, dl. 15,00m</t>
  </si>
  <si>
    <t>1,30*15,00*(2,82-0,40)</t>
  </si>
  <si>
    <t>"1x prefa betonová šachta s výkopem Š464, Š463</t>
  </si>
  <si>
    <t>2*((0,20*1,50*1,50)+1,20*2,50*(2,82-0,40))</t>
  </si>
  <si>
    <t>"výkop úsek Š463 - Š462</t>
  </si>
  <si>
    <t>"rozměry: š. 1,30m, hl. 2,78m, dl. 33,40m</t>
  </si>
  <si>
    <t>1,30*33,40*(2,78-0,40)</t>
  </si>
  <si>
    <t>"1x prefa betonová šachta s výkopem Š462</t>
  </si>
  <si>
    <t>(0,20*1,50*1,50)+1,20*2,50*(2,78-0,40)</t>
  </si>
  <si>
    <t>"výkop úsek Š462 - Š461</t>
  </si>
  <si>
    <t>"rozměry: š. 1,30m, hl. 2,79m, dl. 51,70m</t>
  </si>
  <si>
    <t>1,30*51,70*(2,79-0,40)</t>
  </si>
  <si>
    <t>"1x prefa betonová šachta s výkopem Š461</t>
  </si>
  <si>
    <t>(0,20*1,50*1,50)+1,00*2,50*(2,79-0,40)</t>
  </si>
  <si>
    <t>"výkop úsek Š461 - Š442</t>
  </si>
  <si>
    <t>"rozměry: š. 1,30m, hl. 2,85m, dl. 56,60m</t>
  </si>
  <si>
    <t>1,30*56,60*(2,85-0,40)</t>
  </si>
  <si>
    <t>"1x prefa betonová šachta s výkopem Š442</t>
  </si>
  <si>
    <t>(0,20*1,50*1,50)+1,20*2,50*(2,85-0,40)</t>
  </si>
  <si>
    <t>"výkop kanalizační přípojky UVT12, UVT11, UVT10</t>
  </si>
  <si>
    <t>"potrubí PP DN200, výkop v komunikaci skladba tl. 0,40m</t>
  </si>
  <si>
    <t>"rozměry: š. 1,10m, hl. 2,15m, dl. 9,60m</t>
  </si>
  <si>
    <t>1,10*9,60*(2,15-0,40)</t>
  </si>
  <si>
    <t>"rozšíření výkopu pro montáž uličních vpustí</t>
  </si>
  <si>
    <t>"3x uliční vpusti UVT12, UVT11, UVT10</t>
  </si>
  <si>
    <t>3*(0,40*1,50*(2,15-0,40))</t>
  </si>
  <si>
    <t>"výkop kanalizační přípojky UVT9, UVT8</t>
  </si>
  <si>
    <t>"rozměry: š. 1,10m, hl. 2,10m, dl. 8,05m</t>
  </si>
  <si>
    <t>1,10*8,05*(2,10-0,40)</t>
  </si>
  <si>
    <t>"2x uliční vpusti UVT9, UVT8</t>
  </si>
  <si>
    <t>2*(0,40*1,50*(2,10-0,40))</t>
  </si>
  <si>
    <t>"výkop kanalizační přípojky UVT7</t>
  </si>
  <si>
    <t>"rozměry: š. 1,10m, hl. 2,15m, dl. 7,30m</t>
  </si>
  <si>
    <t>1,10*7,30*(2,15-0,40)</t>
  </si>
  <si>
    <t>"1x uliční vpusti UVT7</t>
  </si>
  <si>
    <t>(0,40*1,50*(2,15-0,40))</t>
  </si>
  <si>
    <t>"výkop kanalizační přípojky UVT6</t>
  </si>
  <si>
    <t>"rozměry: š. 1,10m, hl. 2,10m, dl. 0,75m</t>
  </si>
  <si>
    <t>1,10*0,75*(2,10-0,40)</t>
  </si>
  <si>
    <t>"1x uliční vpusti UVT6</t>
  </si>
  <si>
    <t>1*(0,40*1,50*(2,10-0,40))</t>
  </si>
  <si>
    <t>"výkop kanalizační přípojky UVT5, UVT4, UVT3</t>
  </si>
  <si>
    <t>"rozměry: š. 1,10m, hl. 2,00m, dl. 15,65m</t>
  </si>
  <si>
    <t>1,10*15,65*(2,00-0,40)</t>
  </si>
  <si>
    <t>"3x uliční vpusti UVT5, UVT4, UVT3</t>
  </si>
  <si>
    <t>3*(0,40*1,50*(2,00-0,40))</t>
  </si>
  <si>
    <t>"výkop kanalizační přípojky UVT2, UVT1</t>
  </si>
  <si>
    <t>"rozměry: š. 1,10m, hl. 2,05m, dl. 8,70m</t>
  </si>
  <si>
    <t>1,10*8,70*(2,05-0,40)</t>
  </si>
  <si>
    <t>"2x uliční vpusti UVT2, UVT1</t>
  </si>
  <si>
    <t>2*(0,40*1,50*(2,05-0,40))</t>
  </si>
  <si>
    <t>Součet</t>
  </si>
  <si>
    <t>132201209</t>
  </si>
  <si>
    <t>Příplatek za lepivost k hloubení rýh š do 2000 mm v hornině tř. 3</t>
  </si>
  <si>
    <t>-1804481042</t>
  </si>
  <si>
    <t>Hloubení zapažených i nezapažených rýh šířky přes 600 do 2 000 mm s urovnáním dna do předepsaného profilu a spádu v hornině tř. 3 Příplatek k cenám za lepivost horniny tř. 3</t>
  </si>
  <si>
    <t>930,138*0,3 'Přepočtené koeficientem množství</t>
  </si>
  <si>
    <t>151811131</t>
  </si>
  <si>
    <t>Osazení pažicího boxu hl výkopu do 4 m š do 1,2 m</t>
  </si>
  <si>
    <t>-873351591</t>
  </si>
  <si>
    <t>Zřízení pažicích boxů pro pažení a rozepření stěn rýh podzemního vedení hloubka výkopu do 4 m, šířka do 1,2 m</t>
  </si>
  <si>
    <t xml:space="preserve">Poznámka k souboru cen:
1. Množství měrných jednotek pažicích boxů se určuje v m2 celkové zapažené plochy (započítávají se obě strany výkopu). </t>
  </si>
  <si>
    <t>2*9,60*(2,15-0,40)</t>
  </si>
  <si>
    <t>3*(0,40*2*(2,15-0,40))</t>
  </si>
  <si>
    <t>2*8,05*(2,10-0,40)</t>
  </si>
  <si>
    <t>2*(0,40*2*(2,10-0,40))</t>
  </si>
  <si>
    <t>2*7,30*(2,15-0,40)</t>
  </si>
  <si>
    <t>(0,40*2*(2,15-0,40))</t>
  </si>
  <si>
    <t>2*0,75*(2,10-0,40)</t>
  </si>
  <si>
    <t>1*(0,40*2*(2,10-0,40))</t>
  </si>
  <si>
    <t>2*15,65*(2,00-0,40)</t>
  </si>
  <si>
    <t>3*(0,40*2*(2,00-0,40))</t>
  </si>
  <si>
    <t>2*8,70*(2,05-0,40)</t>
  </si>
  <si>
    <t>2*(0,40*2*(2,05-0,40))</t>
  </si>
  <si>
    <t>151811132</t>
  </si>
  <si>
    <t>Osazení pažicího boxu hl výkopu do 4 m š do 2,5 m</t>
  </si>
  <si>
    <t>-155723000</t>
  </si>
  <si>
    <t>Zřízení pažicích boxů pro pažení a rozepření stěn rýh podzemního vedení hloubka výkopu do 4 m, šířka přes 1,2 do 2,5 m</t>
  </si>
  <si>
    <t>2*42,50*(2,76-0,40)</t>
  </si>
  <si>
    <t>2*((0,20*1,50*4)+1,20*2*(2,76-0,40))</t>
  </si>
  <si>
    <t>2*47,80*(2,72-0,40)</t>
  </si>
  <si>
    <t>(0,20*1,50*4)+1,20*2*(2,72-0,40)</t>
  </si>
  <si>
    <t>2*15,00*(2,82-0,40)</t>
  </si>
  <si>
    <t>2*((0,20*1,50*4)+1,20*2*(2,82-0,40))</t>
  </si>
  <si>
    <t>2*33,40*(2,78-0,40)</t>
  </si>
  <si>
    <t>(0,20*1,50*4)+1,20*2*(2,78-0,40)</t>
  </si>
  <si>
    <t>2*51,70*(2,79-0,40)</t>
  </si>
  <si>
    <t>(0,20*1,50*4)+1,20*2*(2,79-0,40)</t>
  </si>
  <si>
    <t>2*56,60*(2,85-0,40)</t>
  </si>
  <si>
    <t>(0,20*1,50*4)+1,20*2*(2,85-0,40)</t>
  </si>
  <si>
    <t>151811231</t>
  </si>
  <si>
    <t>Odstranění pažicího boxu hl výkopu do 4 m š do 1,2 m</t>
  </si>
  <si>
    <t>-1044862612</t>
  </si>
  <si>
    <t>Odstranění pažicích boxů pro pažení a rozepření stěn rýh podzemního vedení hloubka výkopu do 4 m, šířka do 1,2 m</t>
  </si>
  <si>
    <t>151811232</t>
  </si>
  <si>
    <t>Odstranění pažicího boxu hl výkopu do 4 m š do 2,5 m</t>
  </si>
  <si>
    <t>658301572</t>
  </si>
  <si>
    <t>Odstranění pažicích boxů pro pažení a rozepření stěn rýh podzemního vedení hloubka výkopu do 4 m, šířka přes 1,2 do 2,5 m</t>
  </si>
  <si>
    <t>161101101</t>
  </si>
  <si>
    <t>Svislé přemístění výkopku z horniny tř. 1 až 4 hl výkopu do 2,5 m</t>
  </si>
  <si>
    <t>-1903464443</t>
  </si>
  <si>
    <t>Svislé přemístění výkopku bez naložení do dopravní nádoby avšak s vyprázdněním dopravní nádoby na hromadu nebo do dopravního prostředku z horniny tř. 1 až 4, při hloubce výkopu přes 1 do 2,5 m</t>
  </si>
  <si>
    <t>162701105</t>
  </si>
  <si>
    <t>Vodorovné přemístění do 10000 m výkopku/sypaniny z horniny tř. 1 až 4</t>
  </si>
  <si>
    <t>519646442</t>
  </si>
  <si>
    <t>Vodorovné přemístění výkopku nebo sypaniny po suchu na obvyklém dopravním prostředku, bez naložení výkopku, avšak se složením bez rozhrnutí z horniny tř. 1 až 4 na vzdálenost přes 9 000 do 10 000 m</t>
  </si>
  <si>
    <t>162701109</t>
  </si>
  <si>
    <t>Příplatek k vodorovnému přemístění výkopku/sypaniny z horniny tř. 1 až 4 ZKD 1000 m přes 10000 m</t>
  </si>
  <si>
    <t>-356234966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</si>
  <si>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</si>
  <si>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167101102</t>
  </si>
  <si>
    <t>Nakládání výkopku z hornin tř. 1 až 4 přes 100 m3</t>
  </si>
  <si>
    <t>573325303</t>
  </si>
  <si>
    <t>Nakládání, skládání a překládání neulehlého výkopku nebo sypaniny nakládání, množství přes 100 m3, z hornin tř. 1 až 4</t>
  </si>
  <si>
    <t>174101101</t>
  </si>
  <si>
    <t>Zásyp jam, šachet rýh nebo kolem objektů sypaninou se zhutněním</t>
  </si>
  <si>
    <t>1947634782</t>
  </si>
  <si>
    <t>Zásyp sypaninou z jakékoliv horniny s uložením výkopku ve vrstvách se zhutněním jam, šachet, rýh nebo kolem objektů v těchto vykopávkách</t>
  </si>
  <si>
    <t>"potrubí PP DN400, výkop v komunikaci skladba tl. 0,40m, odpočet obsyp potrubí, lože pod potrubí</t>
  </si>
  <si>
    <t>1,30*42,50*(2,76-0,40-0,10-0,40-0,30)+2*(1,20*2,50*(2,76-0,40))</t>
  </si>
  <si>
    <t>2*(-3,1415*(0,50*0,50)*(2,76-0,40-0,40-0,30-0,10))</t>
  </si>
  <si>
    <t>1,30*47,80*(2,72-0,40-0,10-0,40-0,30)+1,20*2,50*(2,72-0,40)</t>
  </si>
  <si>
    <t>(-3,1415*(0,50*0,50)*(2,72-0,40-0,40-0,30-0,10))</t>
  </si>
  <si>
    <t>1,30*15,00*(2,82-0,40-0,10-0,40-0,30)+2*(1,20*2,50*(2,82-0,40))</t>
  </si>
  <si>
    <t>2*(-3,1415*(0,50*0,50)*(2,82-0,40-0,40-0,30-0,10))</t>
  </si>
  <si>
    <t>1,30*33,40*(2,78-0,40-0,10-0,40-0,30)+1,20*2,50*(2,78-0,40)</t>
  </si>
  <si>
    <t>(-3,1415*(0,50*0,50)*(2,78-0,40-0,40-0,30-0,10))</t>
  </si>
  <si>
    <t>1,30*51,70*(2,79-0,40-0,10-0,40-0,30)+1,00*2,50*(2,79-0,40)</t>
  </si>
  <si>
    <t>(-3,1415*(0,50*0,50)*(2,79-0,40-0,50-0,30-0,10))</t>
  </si>
  <si>
    <t>1,30*56,60*(2,85-0,40-0,10-0,40-0,30)+1,20*2,50*(2,85-0,40)</t>
  </si>
  <si>
    <t>(-3,1415*(0,50*0,50)*(2,85-0,40-0,50-0,30-0,10))</t>
  </si>
  <si>
    <t>"potrubí PP DN200, výkop v komunikaci skladba tl. 0,40m, odpočet obsyp potrubí, lože pod potrubí</t>
  </si>
  <si>
    <t>1,10*9,60*(2,15-0,40-0,10-0,20-0,30)+3*(0,40*1,50*(2,15-0,40))</t>
  </si>
  <si>
    <t>3*(-3,1415*(0,25*0,25)*(2,15-0,40-0,20-0,30-0,10))</t>
  </si>
  <si>
    <t>1,10*8,05*(2,10-0,40-0,10-0,20-0,30)+2*(0,40*1,50*(2,10-0,40))</t>
  </si>
  <si>
    <t>2*(-3,1415*(0,25*0,25)*(2,10-0,40-0,20-0,30-0,10))</t>
  </si>
  <si>
    <t>1,10*7,30*(2,15-0,40-0,10-0,20-0,30)+(0,40*1,50*(2,15-0,40))</t>
  </si>
  <si>
    <t>(-3,1415*(0,25*0,25)*(2,15-0,40-0,20-0,30-0,10))</t>
  </si>
  <si>
    <t>1,10*0,75*(2,10-0,40-0,10-0,20-0,30)+1*(0,40*1,50*(2,10-0,40))</t>
  </si>
  <si>
    <t>(-3,1415*(0,25*0,25)*(2,10-0,40-0,20-0,30-0,10))</t>
  </si>
  <si>
    <t>1,10*15,65*(2,00-0,40-0,10-0,20-0,30)+3*(0,40*1,50*(2,00-0,40))</t>
  </si>
  <si>
    <t>3*(-3,1415*(0,25*0,25)*(2,00-0,40-0,20-0,30-0,10))</t>
  </si>
  <si>
    <t>1,10*8,70*(2,05-0,40-0,10-0,20-0,30)+2*(0,40*1,50*(2,05-0,40))</t>
  </si>
  <si>
    <t>2*(-3,1415*(0,25*0,25)*(2,05-0,40-0,20-0,30-0,10))</t>
  </si>
  <si>
    <t>58331200</t>
  </si>
  <si>
    <t>štěrkopísek netříděný zásypový</t>
  </si>
  <si>
    <t>-151380819</t>
  </si>
  <si>
    <t>624,256*2 'Přepočtené koeficientem množství</t>
  </si>
  <si>
    <t>175151101</t>
  </si>
  <si>
    <t>Obsypání potrubí strojně sypaninou bez prohození, uloženou do 3 m</t>
  </si>
  <si>
    <t>1159611485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</si>
  <si>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</si>
  <si>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1,30*42,50*(0,40+0,30)</t>
  </si>
  <si>
    <t>"odpočet 2x prefa betonová šachta s výkopem Š466a, Š465, odpočet potrubí</t>
  </si>
  <si>
    <t>-2*(3,1415*(0,50*0,50)*(0,40+0,30))-2*(3,1415*(0,20*0,20)*42,50)</t>
  </si>
  <si>
    <t>1,30*47,80*(0,40+0,30)</t>
  </si>
  <si>
    <t>"odpočet 1x prefa betonová šachta s výkopem Š464a, odpočet potrubí</t>
  </si>
  <si>
    <t>-1*(3,1415*(0,50*0,50)*(0,40+0,30))-2*(3,1415*(0,20*0,20)*47,80)</t>
  </si>
  <si>
    <t>1,30*15,00*(0,40+0,30)</t>
  </si>
  <si>
    <t>"odpočet 2x prefa betonová šachta s výkopem Š464, Š463, odpočet potrubí</t>
  </si>
  <si>
    <t>-2*(3,1415*(0,50*0,50)*(0,40+0,30))-2*(3,1415*(0,20*0,20)*15,00)</t>
  </si>
  <si>
    <t>1,30*33,40*(0,40+0,30)</t>
  </si>
  <si>
    <t>"odpočet 1x prefa betonová šachta s výkopem Š462, odpočet potrubí</t>
  </si>
  <si>
    <t>-1*(3,1415*(0,50*0,50)*(0,40+0,30))-2*(3,1415*(0,20*0,20)*33,40)</t>
  </si>
  <si>
    <t>1,30*51,70*(0,40+0,30)</t>
  </si>
  <si>
    <t>"odpočet 1x prefa betonová šachta s výkopem Š461, odpočet potrubí</t>
  </si>
  <si>
    <t>-1*(3,1415*(0,50*0,50)*(0,40+0,30))-2*(3,1415*(0,20*0,20)*51,70)</t>
  </si>
  <si>
    <t>1,30*56,60*(0,40+0,30)</t>
  </si>
  <si>
    <t>"odpočet 1x prefa betonová šachta s výkopem Š442, odpočet potrubí</t>
  </si>
  <si>
    <t>-1*(3,1415*(0,50*0,50)*(0,40+0,30))-2*(3,1415*(0,20*0,20)*56,60)</t>
  </si>
  <si>
    <t>1,10*9,60*(0,20+0,30)</t>
  </si>
  <si>
    <t>"odpočet 3x uliční vpusti UVT12, UVT11, UVT10, odpočet potrubí</t>
  </si>
  <si>
    <t>-3*(3,1415*(0,25*0,25)*(0,20+0,30))-(3,1415*(0,10*0,10)*9,60)</t>
  </si>
  <si>
    <t>1,10*8,05*(0,20+0,30)</t>
  </si>
  <si>
    <t>"odpočet 2x uliční vpusti UVT9, UVT8, odpočet potrubí</t>
  </si>
  <si>
    <t>-2*(3,1415*(0,25*0,25)*(0,20+0,30))-(3,1415*(0,10*0,10)*8,05)</t>
  </si>
  <si>
    <t>1,10*7,30*(0,20+0,30)</t>
  </si>
  <si>
    <t>"odpočet 1x uliční vpusti UVT7, odpočet potrubí</t>
  </si>
  <si>
    <t>-1*(3,1415*(0,25*0,25)*(0,20+0,30))-(3,1415*(0,10*0,10)*7,30)</t>
  </si>
  <si>
    <t>1,10*0,75*(0,20+0,30)</t>
  </si>
  <si>
    <t>"odpočet 1x uliční vpusti UVT6, odpočet potrubí</t>
  </si>
  <si>
    <t>-1*(3,1415*(0,25*0,25)*(0,20+0,30))-(3,1415*(0,10*0,10)*0,75)</t>
  </si>
  <si>
    <t>1,10*15,65*(0,20+0,30)</t>
  </si>
  <si>
    <t>"odpočet 3x uliční vpusti UVT5, UVT4, UVT3, odpočet potrubí</t>
  </si>
  <si>
    <t>-3*(3,1415*(0,25*0,25)*(0,20+0,30))-(3,1415*(0,10*0,10)*15,65)</t>
  </si>
  <si>
    <t>1,10*8,70*(0,20+0,30)</t>
  </si>
  <si>
    <t>"odpočet 2x uliční vpusti UVT2, UVT1, odpočet potrubí</t>
  </si>
  <si>
    <t>-2*(3,1415*(0,25*0,25)*(0,20+0,30))-(3,1415*(0,10*0,10)*8,70)</t>
  </si>
  <si>
    <t>779503376</t>
  </si>
  <si>
    <t>183,074*2 'Přepočtené koeficientem množství</t>
  </si>
  <si>
    <t>Zakládání</t>
  </si>
  <si>
    <t>271532213</t>
  </si>
  <si>
    <t>Podsyp pod základové konstrukce se zhutněním z hrubého kameniva frakce 8 až 16 mm</t>
  </si>
  <si>
    <t>-1742619988</t>
  </si>
  <si>
    <t>Podsyp pod základové konstrukce se zhutněním a urovnáním povrchu z kameniva hrubého, frakce 8 - 16 mm</t>
  </si>
  <si>
    <t>"montáž prefabrikovaných šachet D1000</t>
  </si>
  <si>
    <t>"prefabrikovaná šachta Š461</t>
  </si>
  <si>
    <t>"podsyp pod podkladní deska prefabrikované šachty tl. 0,10m</t>
  </si>
  <si>
    <t>1*(1,50*1,50*0,10)</t>
  </si>
  <si>
    <t>"prefabrikovaná šachta Š462</t>
  </si>
  <si>
    <t>"prefabrikovaná šachta Š464a</t>
  </si>
  <si>
    <t>"prefabrikovaná šachta Š465</t>
  </si>
  <si>
    <t>"prefabrikovaná šachta Š466a</t>
  </si>
  <si>
    <t>"prefabrikovaná šachta Š442</t>
  </si>
  <si>
    <t>"prefabrikovaná šachta Š463</t>
  </si>
  <si>
    <t>"prefabrikovaná šachta Š464</t>
  </si>
  <si>
    <t>"3x podsyp pod prefabrikované uliční vpusti tl. 0,10m</t>
  </si>
  <si>
    <t>3*(1,50*1,50*0,10)</t>
  </si>
  <si>
    <t>"2x podsyp pod prefabrikované uliční vpusti tl. 0,10m</t>
  </si>
  <si>
    <t>2*(1,50*1,50*0,10)</t>
  </si>
  <si>
    <t>"1x podsyp pod prefabrikované uliční vpusti tl. 0,10m</t>
  </si>
  <si>
    <t>273313311</t>
  </si>
  <si>
    <t>Základové desky z betonu tř. C 8/10</t>
  </si>
  <si>
    <t>219818660</t>
  </si>
  <si>
    <t>Základy z betonu prostého desky z betonu kamenem neprokládaného tř. C 8/10</t>
  </si>
  <si>
    <t>"podkladní deska prefabrikované šachty tl. 0,10m</t>
  </si>
  <si>
    <t>273351215</t>
  </si>
  <si>
    <t>Zřízení bednění stěn základových desek</t>
  </si>
  <si>
    <t>-1840720112</t>
  </si>
  <si>
    <t>Bednění základových stěn desek svislé nebo šikmé (odkloněné), půdorysně přímé nebo zalomené ve volných nebo zapažených jámách, rýhách, šachtách, včetně případných vzpěr zřízení</t>
  </si>
  <si>
    <t>1*(4*1,50*0,10)</t>
  </si>
  <si>
    <t>273351216</t>
  </si>
  <si>
    <t>Odstranění bednění stěn základových desek</t>
  </si>
  <si>
    <t>1339658159</t>
  </si>
  <si>
    <t>Bednění základových stěn desek svislé nebo šikmé (odkloněné), půdorysně přímé nebo zalomené ve volných nebo zapažených jámách, rýhách, šachtách, včetně případných vzpěr odstranění</t>
  </si>
  <si>
    <t>Svislé a kompletní konstrukce</t>
  </si>
  <si>
    <t>359901111</t>
  </si>
  <si>
    <t>Vyčištění stok</t>
  </si>
  <si>
    <t>469264143</t>
  </si>
  <si>
    <t>Vyčištění stok  jakékoliv výšky</t>
  </si>
  <si>
    <t>"montáž potrubí PP DN400</t>
  </si>
  <si>
    <t>"rozměry: dl. 40,00m</t>
  </si>
  <si>
    <t>40,00</t>
  </si>
  <si>
    <t>"rozměry: dl. 45,50m</t>
  </si>
  <si>
    <t>45,50</t>
  </si>
  <si>
    <t>"rozměry: dl. 13,00m</t>
  </si>
  <si>
    <t>13,00</t>
  </si>
  <si>
    <t>"monzáž potrubí PP DN400</t>
  </si>
  <si>
    <t>"rozměry: dl. 31,50m</t>
  </si>
  <si>
    <t>31,50</t>
  </si>
  <si>
    <t>"rozměry: dl. 48,50m</t>
  </si>
  <si>
    <t>48,50</t>
  </si>
  <si>
    <t>"montáý potrubí PP DN400</t>
  </si>
  <si>
    <t>"rozměry: dl. 53,30m</t>
  </si>
  <si>
    <t>47,50+5,80</t>
  </si>
  <si>
    <t>"výkop úsek Š466a - Š465</t>
  </si>
  <si>
    <t>"2x trubní sek dl. 0,50m PP DN400</t>
  </si>
  <si>
    <t>2*0,50</t>
  </si>
  <si>
    <t>"1x trubní sek dl. 0,50m PP DN400</t>
  </si>
  <si>
    <t>1*0,50</t>
  </si>
  <si>
    <t>"3x trubní sek dl. 0,50m PP DN400</t>
  </si>
  <si>
    <t>3*0,50</t>
  </si>
  <si>
    <t>"1x trubní sek dl. 0,20m PP DN400</t>
  </si>
  <si>
    <t>1*0,20</t>
  </si>
  <si>
    <t>"výkop kanalizační přípojky UVT12, UVT11</t>
  </si>
  <si>
    <t>"montáž potrubí PP DN200</t>
  </si>
  <si>
    <t>"rozměry: dl. 6,00m</t>
  </si>
  <si>
    <t>5,50+0,50</t>
  </si>
  <si>
    <t>"výkop kanalizační přípojky UVT9</t>
  </si>
  <si>
    <t>"rozměry: dl. 5,50m</t>
  </si>
  <si>
    <t>5,50</t>
  </si>
  <si>
    <t>"výkop kanalizační přípojky UVT5</t>
  </si>
  <si>
    <t>"výkop kanalizační přípojky UVT4</t>
  </si>
  <si>
    <t>"rozměry: dl. 4,00m</t>
  </si>
  <si>
    <t>2,00+2,00</t>
  </si>
  <si>
    <t>"6x trubní sek dl. 0,50m PP DN200</t>
  </si>
  <si>
    <t>(1+1+4)*0,50</t>
  </si>
  <si>
    <t>"5x trubní sek dl. 0,50m PP DN200</t>
  </si>
  <si>
    <t>(1+4)*0,50</t>
  </si>
  <si>
    <t>"1x trubní sek dl. 0,50m PP DN200</t>
  </si>
  <si>
    <t>(1)*0,50</t>
  </si>
  <si>
    <t>"4x trubní sek dl. 0,50m PP DN200</t>
  </si>
  <si>
    <t>(4)*0,50</t>
  </si>
  <si>
    <t>"7x trubní sek dl. 0,50m PP DN200</t>
  </si>
  <si>
    <t>(2+1+4)*0,50</t>
  </si>
  <si>
    <t>(2+2)*0,50</t>
  </si>
  <si>
    <t>359901211</t>
  </si>
  <si>
    <t>Monitoring stoky jakékoli výšky na nové kanalizaci</t>
  </si>
  <si>
    <t>1070610798</t>
  </si>
  <si>
    <t>Monitoring stok (kamerový systém) jakékoli výšky nová kanalizace</t>
  </si>
  <si>
    <t>Vodorovné konstrukce</t>
  </si>
  <si>
    <t>451572111</t>
  </si>
  <si>
    <t>Lože pod potrubí otevřený výkop z kameniva drobného těženého</t>
  </si>
  <si>
    <t>616932489</t>
  </si>
  <si>
    <t>Lože pod potrubí, stoky a drobné objekty v otevřeném výkopu z kameniva drobného těženého 0 až 4 mm</t>
  </si>
  <si>
    <t>"potrubí PP DN400, pískové lože tl. 0,10m</t>
  </si>
  <si>
    <t>1,30*42,50*(0,10)</t>
  </si>
  <si>
    <t>"odpočet 2x prefa betonová šachta s výkopem Š466a, Š465</t>
  </si>
  <si>
    <t>-2*(3,1415*(0,50*0,50)*(0,10))</t>
  </si>
  <si>
    <t>1,30*47,80*(0,10)</t>
  </si>
  <si>
    <t>"odpočet 1x prefa betonová šachta s výkopem Š464a</t>
  </si>
  <si>
    <t>-1*(3,1415*(0,50*0,50)*(0,10))</t>
  </si>
  <si>
    <t>1,30*15,00*(0,10)</t>
  </si>
  <si>
    <t>"odpočet 2x prefa betonová šachta s výkopem Š464, Š463</t>
  </si>
  <si>
    <t>1,30*33,40*(0,10)</t>
  </si>
  <si>
    <t>"odpočet 1x prefa betonová šachta s výkopem Š462</t>
  </si>
  <si>
    <t>1,30*51,70*(0,10)</t>
  </si>
  <si>
    <t>"odpočet 1x prefa betonová šachta s výkopem Š461</t>
  </si>
  <si>
    <t>1,30*56,60*(0,10)</t>
  </si>
  <si>
    <t>"odpočet 1x prefa betonová šachta s výkopem Š442</t>
  </si>
  <si>
    <t>"potrubí PP DN200, pískové lože tl. 0,10m</t>
  </si>
  <si>
    <t>1,10*9,60*(0,10)</t>
  </si>
  <si>
    <t>"odpočet 3x uliční vpusti UVT12, UVT11, UVT10</t>
  </si>
  <si>
    <t>-3*(3,1415*(0,25*0,25)*(0,10))</t>
  </si>
  <si>
    <t>1,10*8,05*(0,10)</t>
  </si>
  <si>
    <t>"odpočet 2x uliční vpusti UVT9, UVT8</t>
  </si>
  <si>
    <t>-2*(3,1415*(0,25*0,25)*(0,10))</t>
  </si>
  <si>
    <t>1,10*7,30*(0,10)</t>
  </si>
  <si>
    <t>"odpočet 1x uliční vpusti UVT7</t>
  </si>
  <si>
    <t>-1*(3,1415*(0,25*0,25)*(0,10))</t>
  </si>
  <si>
    <t>1,10*0,75*(0,10)</t>
  </si>
  <si>
    <t>"odpočet 1x uliční vpusti UVT6</t>
  </si>
  <si>
    <t>1,10*15,65*(0,10)</t>
  </si>
  <si>
    <t>"odpočet 3x uliční vpusti UVT5, UVT4, UVT3</t>
  </si>
  <si>
    <t>1,10*8,70*(0,10)</t>
  </si>
  <si>
    <t>"odpočet 2x uliční vpusti UVT2, UVT1</t>
  </si>
  <si>
    <t>810391811</t>
  </si>
  <si>
    <t>Bourání stávajícího potrubí z betonu DN přes 200 do 400</t>
  </si>
  <si>
    <t>-762162754</t>
  </si>
  <si>
    <t>Bourání stávajícího potrubí z betonu v otevřeném výkopu DN přes 200 do 400</t>
  </si>
  <si>
    <t xml:space="preserve">Poznámka k souboru cen:
1. Ceny jsou určeny pro bourání vodovodního a kanalizačního potrubí. 2. V cenách jsou započteny náklady na bourání potrubí včetně tvarovek. </t>
  </si>
  <si>
    <t>"bourání stávajícího potrubí DN400, beton</t>
  </si>
  <si>
    <t>247,00</t>
  </si>
  <si>
    <t>871350320</t>
  </si>
  <si>
    <t>Montáž kanalizačního potrubí hladkého plnostěnného SN 12 z polypropylenu DN 200</t>
  </si>
  <si>
    <t>-1950145203</t>
  </si>
  <si>
    <t>Montáž kanalizačního potrubí z plastů z polypropylenu PP hladkého plnostěnného SN 12 DN 200</t>
  </si>
  <si>
    <t>28617267</t>
  </si>
  <si>
    <t>trubka kanalizační PP korugovaná DN 200x6000 mm SN 12</t>
  </si>
  <si>
    <t>-1000242353</t>
  </si>
  <si>
    <t>28617151R</t>
  </si>
  <si>
    <t>trubka kanalizační PP SN 12, DN 200 sek dl. 0,50m</t>
  </si>
  <si>
    <t>R-položka</t>
  </si>
  <si>
    <t>213731900</t>
  </si>
  <si>
    <t>1+1+4</t>
  </si>
  <si>
    <t>1+4</t>
  </si>
  <si>
    <t>2+1+4</t>
  </si>
  <si>
    <t>2+2</t>
  </si>
  <si>
    <t>871390320</t>
  </si>
  <si>
    <t>Montáž kanalizačního potrubí hladkého plnostěnného SN 12 z polypropylenu DN 400</t>
  </si>
  <si>
    <t>1851623555</t>
  </si>
  <si>
    <t>Montáž kanalizačního potrubí z plastů z polypropylenu PP hladkého plnostěnného SN 12 DN 400</t>
  </si>
  <si>
    <t xml:space="preserve">Poznámka k souboru cen:
1. V cenách montáže potrubí nejsou započteny náklady na dodání trub, elektrospojek a těsnicích kroužků pokud tyto nejsou součástí dodávky potrubí. Tyto náklady se oceňují ve specifikaci. 2. V cenách potrubí z trubek polyetylenových a polypropylenových nejsou započteny náklady na dodání tvarovek použitých pro napojení na jiný druh potrubí; tvarovky se oceňují ve specifikaci. 3. Ztratné lze dohodnout: a) u trub kanalizačních z tvrdého PVC ve směrné výši 3 %, b) u trub polyetylenových a polypropylenových ve směrné výši 1,5. </t>
  </si>
  <si>
    <t>28617270</t>
  </si>
  <si>
    <t>trubka kanalizační PP korugovaná DN 400x6000 mm SN 12</t>
  </si>
  <si>
    <t>-780446501</t>
  </si>
  <si>
    <t>28617030R</t>
  </si>
  <si>
    <t>trubka kanalizační PP plnostěnná třívrstvá DN 400 mm SN 12 sek dl. 0,50m</t>
  </si>
  <si>
    <t>-1783958466</t>
  </si>
  <si>
    <t>trubka kanalizační PP plnostěnná třívrstvá DN 400x1000 mm SN 12</t>
  </si>
  <si>
    <t>28617031R</t>
  </si>
  <si>
    <t>trubka kanalizační PP plnostěnná třívrstvá DN 400 mm SN 12 sek dl. 0,20m</t>
  </si>
  <si>
    <t>1862204599</t>
  </si>
  <si>
    <t>877350310</t>
  </si>
  <si>
    <t>Montáž kolen na kanalizačním potrubí z PP trub hladkých plnostěnných DN 200</t>
  </si>
  <si>
    <t>-2006622724</t>
  </si>
  <si>
    <t>Montáž tvarovek na kanalizačním plastovém potrubí z polypropylenu PP hladkého plnostěnného kolen DN 200</t>
  </si>
  <si>
    <t xml:space="preserve">Poznámka k souboru cen:
1. V cenách montáže tvarovek nejsou započteny náklady na dodání tvarovek. Tyto náklady se oceňují ve specifikaci. 2. V cenách montáže tvarovek jsou započteny náklady na dodání těsnicích kroužků, pokud tyto nejsou součástí dodávky tvarovek. </t>
  </si>
  <si>
    <t>"3x koleno 30st PP DN200</t>
  </si>
  <si>
    <t>1+1+1</t>
  </si>
  <si>
    <t>"výkop pro kanalizační přípojky UVT9, UVT8</t>
  </si>
  <si>
    <t>"2x koleno 30st PP DN200</t>
  </si>
  <si>
    <t>1+1</t>
  </si>
  <si>
    <t>"výkop pro kanalizační přípojky UVT7</t>
  </si>
  <si>
    <t>"1x koleno 30st PP DN200</t>
  </si>
  <si>
    <t>"výkop pro kanalizační přípojky UVT6</t>
  </si>
  <si>
    <t>"výkop pro kanalizační přípojky UVT5, UVT4, UVT3</t>
  </si>
  <si>
    <t>"výkop pro kanalizační přípojky UVT2, UVT1</t>
  </si>
  <si>
    <t>"výkop kanalizační přípojky UVT10</t>
  </si>
  <si>
    <t>"2x koleno 45st PP DN200</t>
  </si>
  <si>
    <t>"výkop pro kanalizační přípojky UVT8</t>
  </si>
  <si>
    <t>"výkop pro kanalizační přípojky UVT4, UVT3</t>
  </si>
  <si>
    <t>"3x koleno 45st PP DN200</t>
  </si>
  <si>
    <t>2+1</t>
  </si>
  <si>
    <t>28617173</t>
  </si>
  <si>
    <t>koleno kanalizační PP SN 16 30 ° DN 200</t>
  </si>
  <si>
    <t>-1280584683</t>
  </si>
  <si>
    <t>28617183</t>
  </si>
  <si>
    <t>koleno kanalizační PP SN 16 45 ° DN 200</t>
  </si>
  <si>
    <t>-2023593932</t>
  </si>
  <si>
    <t>877390320</t>
  </si>
  <si>
    <t>Montáž odboček na kanalizačním potrubí z PP trub hladkých plnostěnných DN 400</t>
  </si>
  <si>
    <t>1560159938</t>
  </si>
  <si>
    <t>Montáž tvarovek na kanalizačním plastovém potrubí z polypropylenu PP hladkého plnostěnného odboček DN 400</t>
  </si>
  <si>
    <t>"1x osazení odbočky T-kus redukovaný DN400/DN200</t>
  </si>
  <si>
    <t>"domovní přípojky</t>
  </si>
  <si>
    <t>"6x osazení odbočky T-kus redukovaný DN400/DN200</t>
  </si>
  <si>
    <t>"2x osazení odbočky T-kus redukovaný DN400/DN200, 45st</t>
  </si>
  <si>
    <t>28611447</t>
  </si>
  <si>
    <t>odbočka kanalizační plastová s hrdlem PP 400/200/87°</t>
  </si>
  <si>
    <t>180406756</t>
  </si>
  <si>
    <t>28617220</t>
  </si>
  <si>
    <t>odbočka kanalizační PP SN 16 45° DN 400/DN200</t>
  </si>
  <si>
    <t>-2082330114</t>
  </si>
  <si>
    <t>36</t>
  </si>
  <si>
    <t>890231851</t>
  </si>
  <si>
    <t>Bourání šachet z prostého betonu strojně obestavěného prostoru do 3 m3</t>
  </si>
  <si>
    <t>1871540129</t>
  </si>
  <si>
    <t>Bourání šachet strojně velikosti obestavěného prostoru přes 1,5 do 3 m3 z prostého betonu</t>
  </si>
  <si>
    <t xml:space="preserve">Poznámka k souboru cen:
1. Ceny jsou určeny pro vodovodní a kanalizačné šachty. 2. Šachty velikosti nad 5 m3 obestavěného prostoru se oceňují cenami katalogu 801-3 Budov a haly - bourání konstrukcí. </t>
  </si>
  <si>
    <t>"bourání stávajících šachet</t>
  </si>
  <si>
    <t>"bourání stávající šachta Š465</t>
  </si>
  <si>
    <t>3,1415*0,50*0,50*2,58</t>
  </si>
  <si>
    <t>"bourání stávající šachta Š464a</t>
  </si>
  <si>
    <t>3,1415*0,50*0,50*2,65</t>
  </si>
  <si>
    <t>"bourání stávající šachta Š464</t>
  </si>
  <si>
    <t>3,1415*0,50*0,50*2,73</t>
  </si>
  <si>
    <t>"bourání stávající šachta Š463</t>
  </si>
  <si>
    <t>3,1415*0,50*0,50*2,76</t>
  </si>
  <si>
    <t>"bourání stávající šachta Š462</t>
  </si>
  <si>
    <t>3,1415*0,50*0,50*2,57</t>
  </si>
  <si>
    <t>"bourání stávající šachta Š442</t>
  </si>
  <si>
    <t>3,1415*0,50*0,50*2,77</t>
  </si>
  <si>
    <t>37</t>
  </si>
  <si>
    <t>892351111</t>
  </si>
  <si>
    <t>Tlaková zkouška vodou potrubí DN 150 nebo 200</t>
  </si>
  <si>
    <t>1709119648</t>
  </si>
  <si>
    <t>Tlakové zkoušky vodou na potrubí DN 150 nebo 200</t>
  </si>
  <si>
    <t>"výkop pro vodovodní přípojky UVT9</t>
  </si>
  <si>
    <t>"výkop pro vodovodní přípojky UVT7</t>
  </si>
  <si>
    <t>"výkop pro vodovodní přípojky UVT5</t>
  </si>
  <si>
    <t>"výkop pro vodovodní přípojky UVT4</t>
  </si>
  <si>
    <t>"výkop pro vodovodní přípojky UVT2, UVT1</t>
  </si>
  <si>
    <t>38</t>
  </si>
  <si>
    <t>892372111</t>
  </si>
  <si>
    <t>Zabezpečení konců potrubí DN do 300 při tlakových zkouškách vodou</t>
  </si>
  <si>
    <t>-1026083974</t>
  </si>
  <si>
    <t>Tlakové zkoušky vodou zabezpečení konců potrubí při tlakových zkouškách DN do 300</t>
  </si>
  <si>
    <t>3*(1+1)</t>
  </si>
  <si>
    <t>2*(1+1)</t>
  </si>
  <si>
    <t>39</t>
  </si>
  <si>
    <t>892421111</t>
  </si>
  <si>
    <t>Tlaková zkouška vodou potrubí DN 400 nebo 500</t>
  </si>
  <si>
    <t>30395843</t>
  </si>
  <si>
    <t>Tlakové zkoušky vodou na potrubí DN 400 nebo 500</t>
  </si>
  <si>
    <t>40</t>
  </si>
  <si>
    <t>892442111</t>
  </si>
  <si>
    <t>Zabezpečení konců potrubí DN nad 300 do 600 při tlakových zkouškách vodou</t>
  </si>
  <si>
    <t>1163380805</t>
  </si>
  <si>
    <t>Tlakové zkoušky vodou zabezpečení konců potrubí při tlakových zkouškách DN přes 300 do 600</t>
  </si>
  <si>
    <t>1+1+1+1</t>
  </si>
  <si>
    <t>41</t>
  </si>
  <si>
    <t>894411311</t>
  </si>
  <si>
    <t>Osazení železobetonových dílců pro šachty skruží rovných</t>
  </si>
  <si>
    <t>1405828384</t>
  </si>
  <si>
    <t>"montáž prefabrikovaných šachet D1200</t>
  </si>
  <si>
    <t>"1x skruž betonová šachtová rovná 120x100x12 cm</t>
  </si>
  <si>
    <t>"stupadla ocelová s PE povlakem</t>
  </si>
  <si>
    <t>"1x skruž betonová šachtová rovná 100x25x12 cm</t>
  </si>
  <si>
    <t>"1x skruž betonová šachtová rovná 100x100x12 cm</t>
  </si>
  <si>
    <t>"montáž prefabrikovaných šachet D1500</t>
  </si>
  <si>
    <t>"1x skruž betonová šachtová rovná 150x50x12 cm</t>
  </si>
  <si>
    <t>"1x vyrovnávací prstenec šachetní betonový 62,5x 12x 8 cm</t>
  </si>
  <si>
    <t>"1x vyrovnávací prstenec šachetní betonový 62,5x 12x 10 cm</t>
  </si>
  <si>
    <t>"2x vyrovnávací prstenec šachetní betonový 62,5x 12x 10 cm</t>
  </si>
  <si>
    <t>"3x vyrovnávací prstenec šachetní betonový 62,5x 12x 12 cm</t>
  </si>
  <si>
    <t>"1x vyrovnávací prstenec šachetní betonový 62,5x 12x 12 cm</t>
  </si>
  <si>
    <t>42</t>
  </si>
  <si>
    <t>59224305R</t>
  </si>
  <si>
    <t>skruž betonová šachetní 120/100 D120x100x12 cm</t>
  </si>
  <si>
    <t>-213305871</t>
  </si>
  <si>
    <t>skruž betonová šachtová 100x25x12 cm</t>
  </si>
  <si>
    <t>43</t>
  </si>
  <si>
    <t>59224066</t>
  </si>
  <si>
    <t>skruž betonová DN 1000x250 PS, 100x25x12 cm</t>
  </si>
  <si>
    <t>-1613251106</t>
  </si>
  <si>
    <t>44</t>
  </si>
  <si>
    <t>59224070</t>
  </si>
  <si>
    <t>skruž betonová DN 1000x1000 PS, 100x100x12 cm</t>
  </si>
  <si>
    <t>-1500048114</t>
  </si>
  <si>
    <t>45</t>
  </si>
  <si>
    <t>59224306R</t>
  </si>
  <si>
    <t>skruž betonová šachetní 150/50 D150x50x12 cm</t>
  </si>
  <si>
    <t>-780389642</t>
  </si>
  <si>
    <t>46</t>
  </si>
  <si>
    <t>59224176</t>
  </si>
  <si>
    <t>prstenec šachtový vyrovnávací betonový 625x120x80mm</t>
  </si>
  <si>
    <t>1474414100</t>
  </si>
  <si>
    <t>"montáž prefabrikovaných šachet D1000, D1200, D1500</t>
  </si>
  <si>
    <t>47</t>
  </si>
  <si>
    <t>59224187</t>
  </si>
  <si>
    <t>prstenec šachtový vyrovnávací betonový 625x120x100mm</t>
  </si>
  <si>
    <t>-1118645625</t>
  </si>
  <si>
    <t>48</t>
  </si>
  <si>
    <t>59224188</t>
  </si>
  <si>
    <t>prstenec šachtový vyrovnávací betonový 625x120x120mm</t>
  </si>
  <si>
    <t>359601841</t>
  </si>
  <si>
    <t>49</t>
  </si>
  <si>
    <t>894412411</t>
  </si>
  <si>
    <t>Osazení železobetonových dílců pro šachty skruží přechodových</t>
  </si>
  <si>
    <t>2119817795</t>
  </si>
  <si>
    <t>"1x konus šachetní betonový 120x62,5 cm</t>
  </si>
  <si>
    <t>"1x konus šachetní betonový 100x62,5 cm</t>
  </si>
  <si>
    <t>"1x konus šachetní betonový 150x62,5x17 cm</t>
  </si>
  <si>
    <t>50</t>
  </si>
  <si>
    <t>59224314R</t>
  </si>
  <si>
    <t>konus šachetní betonový 120-63/12  120x62,5 cm</t>
  </si>
  <si>
    <t>485702765</t>
  </si>
  <si>
    <t>konus šachetní betonový 100-63/58/12  100x62,5x58 cm</t>
  </si>
  <si>
    <t>51</t>
  </si>
  <si>
    <t>59224312</t>
  </si>
  <si>
    <t>kónus šachetní betonový kapsové plastové stupadlo 100x62,5x58 cm</t>
  </si>
  <si>
    <t>1497751165</t>
  </si>
  <si>
    <t>52</t>
  </si>
  <si>
    <t>59224315R</t>
  </si>
  <si>
    <t>konus šachetní betonový 150-63/17  150x62,5x58 cm</t>
  </si>
  <si>
    <t>-1088078149</t>
  </si>
  <si>
    <t>53</t>
  </si>
  <si>
    <t>894414111</t>
  </si>
  <si>
    <t>Osazení železobetonových dílců pro šachty skruží základových (dno)</t>
  </si>
  <si>
    <t>-427162879</t>
  </si>
  <si>
    <t>"1x dno betonové šachty kanalizační přímé 100/60 cm</t>
  </si>
  <si>
    <t>"1x dno betonové šachty kanalizační přímé 150/159 cm</t>
  </si>
  <si>
    <t xml:space="preserve">"1x dno betonové šachty kanalizační přímé 100/631 cm tl. 15cm </t>
  </si>
  <si>
    <t xml:space="preserve">"1x dno betonové šachty kanalizační přímé 100/639 cm tl. 15cm </t>
  </si>
  <si>
    <t>"1x dno betonové šachty kanalizační přímé 120/120 cm</t>
  </si>
  <si>
    <t>54</t>
  </si>
  <si>
    <t>59224337</t>
  </si>
  <si>
    <t>dno betonové šachty kanalizační přímé 100x60x40 cm</t>
  </si>
  <si>
    <t>-1332085069</t>
  </si>
  <si>
    <t>55</t>
  </si>
  <si>
    <t>59224339R</t>
  </si>
  <si>
    <t>dno betonové šachty kanalizační přímé 150/159</t>
  </si>
  <si>
    <t>-820417625</t>
  </si>
  <si>
    <t>dno betonové šachty kanalizační přímé 100x80x50 cm</t>
  </si>
  <si>
    <t>56</t>
  </si>
  <si>
    <t>59224340R</t>
  </si>
  <si>
    <t>dno betonové šachty kanalizační přímé 100/631 tl. 15cm</t>
  </si>
  <si>
    <t>-2060944766</t>
  </si>
  <si>
    <t>57</t>
  </si>
  <si>
    <t>59224341R</t>
  </si>
  <si>
    <t>dno betonové šachty kanalizační přímé 100/639 tl. 15cm</t>
  </si>
  <si>
    <t>322668724</t>
  </si>
  <si>
    <t>58</t>
  </si>
  <si>
    <t>59224342R</t>
  </si>
  <si>
    <t>dno betonové šachty kanalizační přímé 120/120</t>
  </si>
  <si>
    <t>489965627</t>
  </si>
  <si>
    <t>59</t>
  </si>
  <si>
    <t>894414213R</t>
  </si>
  <si>
    <t xml:space="preserve">Osazení těsnění elastomerové pro spojení šachetních dílů </t>
  </si>
  <si>
    <t>-417245964</t>
  </si>
  <si>
    <t>Osazení těsnění dílců pro šachty - elastomerové těsnění</t>
  </si>
  <si>
    <t>"3x těsnění elastomerové pro spojení šachetních dílů DN 1000</t>
  </si>
  <si>
    <t>"2x těsnění elastomerové pro spojení šachetních dílů DN 1000</t>
  </si>
  <si>
    <t>"3x těsnění elastomerové pro spojení šachetních dílů DN 1500</t>
  </si>
  <si>
    <t>"2x těsnění elastomerové pro spojení šachetních dílů DN 1500</t>
  </si>
  <si>
    <t>"2x těsnění elastomerové pro spojení šachetních dílů DN 1200</t>
  </si>
  <si>
    <t>60</t>
  </si>
  <si>
    <t>59224348</t>
  </si>
  <si>
    <t>těsnění elastomerové pro spojení šachetních dílů DN 1000</t>
  </si>
  <si>
    <t>173592897</t>
  </si>
  <si>
    <t>61</t>
  </si>
  <si>
    <t>59224349R</t>
  </si>
  <si>
    <t>těsnění elastomerové pro spojení šachetních dílů DN 1500</t>
  </si>
  <si>
    <t>-1026693917</t>
  </si>
  <si>
    <t>62</t>
  </si>
  <si>
    <t>59224350R</t>
  </si>
  <si>
    <t>těsnění elastomerové pro spojení šachetních dílů DN 1200</t>
  </si>
  <si>
    <t>1572045807</t>
  </si>
  <si>
    <t>63</t>
  </si>
  <si>
    <t>895941111</t>
  </si>
  <si>
    <t>Zřízení vpusti kanalizační uliční z betonových dílců typ UV-50 normální</t>
  </si>
  <si>
    <t>891481116</t>
  </si>
  <si>
    <t>Zřízení vpusti kanalizační  uliční z betonových dílců typ UV-50 normální</t>
  </si>
  <si>
    <t xml:space="preserve">Poznámka k souboru cen:
1. V cenách jsou započteny i náklady na zřízení lože ze štěrkopísku. 2. V cenách nejsou započteny náklady na: a) dodání betonových dílců; betonové dílce se oceňují ve specifikaci, b) dodání kameninových dílců; kameninové dílce se oceňují ve specifikaci, c) litinové mříže; osazení mříží se oceňuje cenami souboru cen 899 20- . 1 Osazení mříží litinových včetně rámů a košů na bahno části A 01 tohoto katalogu; dodání mříží se oceňuje ve specifikaci, d) podkladní prstence; tyto se oceňují cenami souboru cen 452 38-6 . Podkladní a a vyrovnávací prstence části A 01 tohoto katalogu. </t>
  </si>
  <si>
    <t>"3x prefabrikovaná uliční vpusť</t>
  </si>
  <si>
    <t>"výkop pro vodovodní přípojky UVT9, UVT8</t>
  </si>
  <si>
    <t>"2x prefabrikovaná uliční vpusť</t>
  </si>
  <si>
    <t>"1x prefabrikovaná uliční vpusť</t>
  </si>
  <si>
    <t>"výkop pro vodovodní přípojky UVT6</t>
  </si>
  <si>
    <t>"výkop pro vodovodní přípojky UVT5, UVT4, UVT3</t>
  </si>
  <si>
    <t>64</t>
  </si>
  <si>
    <t>59223852</t>
  </si>
  <si>
    <t>dno pro uliční vpusť s kalovou prohlubní betonové 500x300x50mm</t>
  </si>
  <si>
    <t>867386953</t>
  </si>
  <si>
    <t>"3x dno uliční vpusti nízké s kalovou prohlubní</t>
  </si>
  <si>
    <t>"2x dno uliční vpusti nízké s kalovou prohlubní</t>
  </si>
  <si>
    <t>"1x dno uliční vpusti nízké s kalovou prohlubní</t>
  </si>
  <si>
    <t>65</t>
  </si>
  <si>
    <t>59223856</t>
  </si>
  <si>
    <t>skruž pro uliční vpusť horní betonová 500x195x50mm</t>
  </si>
  <si>
    <t>-1990071070</t>
  </si>
  <si>
    <t>"3x skruž uliční vpusti horní 500/190 pro čtvercovou mříž</t>
  </si>
  <si>
    <t>"2x skruž uliční vpusti horní 500/190 pro čtvercovou mříž</t>
  </si>
  <si>
    <t>"1x skruž uliční vpusti horní 500/190 pro čtvercovou mříž</t>
  </si>
  <si>
    <t>66</t>
  </si>
  <si>
    <t>59223824</t>
  </si>
  <si>
    <t>vpusť uliční skruž betonová 590x500x50mm s výtokem (bez vložky)</t>
  </si>
  <si>
    <t>663065340</t>
  </si>
  <si>
    <t>"3x průběžný dílce 590 s výtokem a zápachovou uzávěrkou</t>
  </si>
  <si>
    <t>"2x průběžný dílce 590 s výtokem a zápachovou uzávěrkou</t>
  </si>
  <si>
    <t>"1x průběžný dílce 590 s výtokem a zápachovou uzávěrkou</t>
  </si>
  <si>
    <t>67</t>
  </si>
  <si>
    <t>59223820</t>
  </si>
  <si>
    <t>vpusť uliční skruž betonová 290x500x50mm s osazením na kalový koš pro těžké naplaveniny</t>
  </si>
  <si>
    <t>-252787835</t>
  </si>
  <si>
    <t>"3x průběžný dílec 290</t>
  </si>
  <si>
    <t>"2x průběžný dílec 290</t>
  </si>
  <si>
    <t>"1x průběžný dílec 290</t>
  </si>
  <si>
    <t>68</t>
  </si>
  <si>
    <t>59223825</t>
  </si>
  <si>
    <t>vpusť uliční skruž betonová 290x500x50mm</t>
  </si>
  <si>
    <t>-429762074</t>
  </si>
  <si>
    <t>"3x průběžný dílce 290</t>
  </si>
  <si>
    <t>"2x průběžný dílce 290</t>
  </si>
  <si>
    <t>"1x průběžný dílce 290</t>
  </si>
  <si>
    <t>69</t>
  </si>
  <si>
    <t>899103211</t>
  </si>
  <si>
    <t>Demontáž poklopů litinových nebo ocelových včetně rámů hmotnosti přes 100 do 150 kg</t>
  </si>
  <si>
    <t>-1719749534</t>
  </si>
  <si>
    <t>Demontáž poklopů litinových a ocelových včetně rámů, hmotnosti jednotlivě přes 100 do 150 Kg</t>
  </si>
  <si>
    <t>"bourání stávající šachta Š465 - poklop</t>
  </si>
  <si>
    <t>"bourání stávající šachta Š464a - poklop</t>
  </si>
  <si>
    <t>"bourání stávající šachta Š464 - poklop</t>
  </si>
  <si>
    <t>"bourání stávající šachta Š463 - poklop</t>
  </si>
  <si>
    <t>"bourání stávající šachta Š462 - poklop</t>
  </si>
  <si>
    <t>"bourání stávající šachta Š442 - poklop</t>
  </si>
  <si>
    <t>70</t>
  </si>
  <si>
    <t>899104112</t>
  </si>
  <si>
    <t>Osazení poklopů litinových nebo ocelových včetně rámů pro třídu zatížení D400, E600</t>
  </si>
  <si>
    <t>-1799987456</t>
  </si>
  <si>
    <t>Osazení poklopů litinových a ocelových včetně rámů pro třídu zatížení D400, E600</t>
  </si>
  <si>
    <t>"1x kanalizační poklop šachetní pro D400</t>
  </si>
  <si>
    <t>71</t>
  </si>
  <si>
    <t>28661935</t>
  </si>
  <si>
    <t>poklop šachtový litinový dno DN 600 pro třídu zatížení D400</t>
  </si>
  <si>
    <t>944897506</t>
  </si>
  <si>
    <t>72</t>
  </si>
  <si>
    <t>899204112</t>
  </si>
  <si>
    <t>Osazení mříží litinových včetně rámů a košů na bahno pro třídu zatížení D400, E600</t>
  </si>
  <si>
    <t>1048645148</t>
  </si>
  <si>
    <t xml:space="preserve">Poznámka k souboru cen:
1. V cenách nejsou započteny náklady na dodání mříží, rámů a košů na bahno; tyto náklady se oceňují ve specifikaci. </t>
  </si>
  <si>
    <t>"3x čtvercová mříž pro pojezd D400, kalový koš pro uliční vpusť</t>
  </si>
  <si>
    <t>"2x čtvercová mříž pro pojezd D400, kalový koš pro uliční vpusť</t>
  </si>
  <si>
    <t>"1x čtvercová mříž pro pojezd D400, kalový koš pro uliční vpusť</t>
  </si>
  <si>
    <t>73</t>
  </si>
  <si>
    <t>28661938</t>
  </si>
  <si>
    <t>mříž litinová 600/40T, 420X620 D400</t>
  </si>
  <si>
    <t>1155984534</t>
  </si>
  <si>
    <t>"3x čtvercová mříž pro pojezd D400</t>
  </si>
  <si>
    <t>"2x čtvercová mříž pro pojezd D400</t>
  </si>
  <si>
    <t>"1x čtvercová mříž pro pojezd D400</t>
  </si>
  <si>
    <t>74</t>
  </si>
  <si>
    <t>59223875</t>
  </si>
  <si>
    <t>koš nízký pro uliční vpusti žárově Pz plech pro rám 500/500mm</t>
  </si>
  <si>
    <t>1436059264</t>
  </si>
  <si>
    <t>"3x kalový koš pro uliční vpusť</t>
  </si>
  <si>
    <t>"2x kalový koš pro uliční vpusť</t>
  </si>
  <si>
    <t>"1x kalový koš pro uliční vpusť</t>
  </si>
  <si>
    <t>75</t>
  </si>
  <si>
    <t>899721112</t>
  </si>
  <si>
    <t>Signalizační vodič DN nad 150 mm na potrubí</t>
  </si>
  <si>
    <t>2012968976</t>
  </si>
  <si>
    <t>Signalizační vodič na potrubí DN nad 150 mm</t>
  </si>
  <si>
    <t>76</t>
  </si>
  <si>
    <t>899722113</t>
  </si>
  <si>
    <t>Krytí potrubí z plastů výstražnou fólií z PVC 34cm</t>
  </si>
  <si>
    <t>-1235085124</t>
  </si>
  <si>
    <t>Krytí potrubí z plastů výstražnou fólií z PVC šířky 34cm</t>
  </si>
  <si>
    <t>77</t>
  </si>
  <si>
    <t>997013111</t>
  </si>
  <si>
    <t>Vnitrostaveništní doprava suti a vybouraných hmot pro budovy v do 6 m s použitím mechanizace</t>
  </si>
  <si>
    <t>-754787301</t>
  </si>
  <si>
    <t>Vnitrostaveništní doprava suti a vybouraných hmot  vodorovně do 50 m svisle s použitím mechanizace pro budovy a haly výšky do 6 m</t>
  </si>
  <si>
    <t xml:space="preserve">Poznámka k souboru cen:
1. V cenách -3111 až -3217 jsou započteny i náklady na: a) vodorovnou dopravu na uvedenou vzdálenost, b) svislou dopravu pro uvedenou výšku budovy, c) naložení na vodorovný dopravní prostředek pro odvoz na skládku nebo meziskládku, d) náklady na rozhrnutí a urovnání suti na dopravním prostředku. 2. Jestliže se pro svislý přesun použije shoz nebo zařízení investora (např. výtah v budově), užijí se pro ocenění vodorovné dopravy suti ceny -3111, 3151 a -3211 pro budovy a haly výšky do 6 m. 3. Montáž, demontáž a pronájem shozu se ocení cenami souboru cen 997 01-33 Shoz suti. 4. Ceny -3151 až -3162 lze použít v případě, kdy dochází ke ztížení dopravy suti např. tím, že není možné instalovat jeřáb. </t>
  </si>
  <si>
    <t>"beton suť 79,040t"79,040</t>
  </si>
  <si>
    <t>"beton suť 6,937t"6,937</t>
  </si>
  <si>
    <t>"kov suť 0,900t"0,900</t>
  </si>
  <si>
    <t>78</t>
  </si>
  <si>
    <t>997221561</t>
  </si>
  <si>
    <t>Vodorovná doprava suti z kovových materiálů do 1 km</t>
  </si>
  <si>
    <t>1482335727</t>
  </si>
  <si>
    <t>Vodorovná doprava suti  bez naložení, ale se složením a s hrubým urovnáním z kovových materiálů, na vzdálenost do 1 km</t>
  </si>
  <si>
    <t xml:space="preserve">Poznámka k souboru cen:
1. Ceny nelze použít pro vodorovnou dopravu suti po železnici, po vodě nebo neobvyklými dopravními prostředky. 2. Je-li na dopravní dráze pro vodorovnou dopravu suti překážka, pro kterou je nutno suť překládat z jednoho dopravního prostředku na druhý, oceňuje se tato doprava v každém úseku samostatně. 3. Ceny 997 22-155 jsou určeny pro sypký materiál, např. kamenivo a hmoty kamenitého charakteru stmelené vápnem, cementem nebo živicí. 4. Ceny 997 22-156 jsou určeny pro drobný kusový materiál (dlažební kostky, lomový kámen). </t>
  </si>
  <si>
    <t>79</t>
  </si>
  <si>
    <t>997221569</t>
  </si>
  <si>
    <t>Příplatek ZKD 1 km u vodorovné dopravy suti z kovových materiálů</t>
  </si>
  <si>
    <t>-283110733</t>
  </si>
  <si>
    <t>Vodorovná doprava suti  bez naložení, ale se složením a s hrubým urovnáním Příplatek k ceně za každý další i započatý 1 km přes 1 km</t>
  </si>
  <si>
    <t>0,9*10 'Přepočtené koeficientem množství</t>
  </si>
  <si>
    <t>80</t>
  </si>
  <si>
    <t>997221571</t>
  </si>
  <si>
    <t>Vodorovná doprava vybouraných hmot do 1 km</t>
  </si>
  <si>
    <t>950514474</t>
  </si>
  <si>
    <t>Vodorovná doprava vybouraných hmot  bez naložení, ale se složením a s hrubým urovnáním na vzdálenost do 1 km</t>
  </si>
  <si>
    <t xml:space="preserve">Poznámka k souboru cen:
1. Ceny nelze použít pro vodorovnou dopravu vybouraných hmot po železnici, po vodě nebo neobvyklými dopravními prostředky. 2. Je-li na dopravní dráze pro vodorovnou dopravu vybouraných hmot překážka, pro kterou je nutno vybourané hmoty překládat z jednoho dopravního prostředku na druhý, oceňuje se tato doprava v každém úseku samostatně. </t>
  </si>
  <si>
    <t>81</t>
  </si>
  <si>
    <t>997221579</t>
  </si>
  <si>
    <t>Příplatek ZKD 1 km u vodorovné dopravy vybouraných hmot</t>
  </si>
  <si>
    <t>-493530012</t>
  </si>
  <si>
    <t>Vodorovná doprava vybouraných hmot  bez naložení, ale se složením a s hrubým urovnáním na vzdálenost Příplatek k ceně za každý další i započatý 1 km přes 1 km</t>
  </si>
  <si>
    <t>85,977*10 'Přepočtené koeficientem množství</t>
  </si>
  <si>
    <t>82</t>
  </si>
  <si>
    <t>997221612</t>
  </si>
  <si>
    <t>Nakládání vybouraných hmot na dopravní prostředky pro vodorovnou dopravu</t>
  </si>
  <si>
    <t>1317346775</t>
  </si>
  <si>
    <t>Nakládání na dopravní prostředky  pro vodorovnou dopravu vybouraných hmot</t>
  </si>
  <si>
    <t xml:space="preserve">Poznámka k souboru cen:
1. Ceny lze použít i pro překládání při lomené dopravě. 2. Ceny nelze použít při dopravě po železnici, po vodě nebo neobvyklými dopravními prostředky. </t>
  </si>
  <si>
    <t>83</t>
  </si>
  <si>
    <t>998276101</t>
  </si>
  <si>
    <t>Přesun hmot pro trubní vedení z trub z plastických hmot otevřený výkop</t>
  </si>
  <si>
    <t>1540756762</t>
  </si>
  <si>
    <t>Přesun hmot pro trubní vedení hloubené z trub z plastických hmot nebo sklolaminátových pro vodovody nebo kanalizace v otevřeném výkopu dopravní vzdálenost do 15 m</t>
  </si>
  <si>
    <t xml:space="preserve">Poznámka k souboru cen:
1. Položky přesunu hmot nelze užít pro zeminu, sypaniny, štěrkopísek, kamenivo ap. Případná manipulace s tímto materiálem se oceňuje souborem cen 162 .0-11 Vodorovné přemístění výkopku nebo sypaniny katalogu 800-1 Zemní práce. </t>
  </si>
  <si>
    <t>OST</t>
  </si>
  <si>
    <t>Ostatní</t>
  </si>
  <si>
    <t>84</t>
  </si>
  <si>
    <t>171201211</t>
  </si>
  <si>
    <t>Poplatek za uložení stavebního odpadu - zeminy a kameniva na skládce</t>
  </si>
  <si>
    <t>262144</t>
  </si>
  <si>
    <t>-165667783</t>
  </si>
  <si>
    <t>Poplatek za uložení stavebního odpadu na skládce (skládkovné) zeminy a kameniva zatříděného do Katalogu odpadů pod kódem 170 504</t>
  </si>
  <si>
    <t xml:space="preserve">Poznámka k souboru cen:
1. Ceny uvedené v souboru cen lze po dohodě upravit podle místních podmínek. </t>
  </si>
  <si>
    <t>930,138*1,8 'Přepočtené koeficientem množství</t>
  </si>
  <si>
    <t>85</t>
  </si>
  <si>
    <t>997013801</t>
  </si>
  <si>
    <t>Poplatek za uložení na skládce (skládkovné) stavebního odpadu betonového kód odpadu 170 101</t>
  </si>
  <si>
    <t>-210827204</t>
  </si>
  <si>
    <t>Poplatek za uložení stavebního odpadu na skládce (skládkovné) z prostého betonu zatříděného do Katalogu odpadů pod kódem 170 101</t>
  </si>
  <si>
    <t xml:space="preserve">Poznámka k souboru cen:
1. Ceny uvedené v souboru cen je doporučeno upravit podle aktuálních cen místně příslušné skládky odpadů. 2. Uložení odpadů neuvedených v souboru cen se oceňuje individuálně. 3. V cenách je započítán poplatek za ukládaní odpadu dle zákona 185/2001 Sb. 4. Případné drcení stavebního odpadu lze ocenit souborem cen 997 00-60 Drcení stavebního odpadu z katalogu 800-6 Demolice objektů. </t>
  </si>
  <si>
    <t>{fd42cfb3-ff52-42bb-825b-ec65ccb8ad0b}</t>
  </si>
  <si>
    <t>SO 01.02 - ul. Prokopa Velikého</t>
  </si>
  <si>
    <t>-1364487800</t>
  </si>
  <si>
    <t>"SO 01.02 ul. Prokopa Velikého</t>
  </si>
  <si>
    <t>"STOKA GI</t>
  </si>
  <si>
    <t>"výkop úsek stávající Š426 - Š451b</t>
  </si>
  <si>
    <t>"potrubí KT DN800, výkop v komunikaci skladba tl. 0,40m</t>
  </si>
  <si>
    <t>"rozměry: š. 1,70m, hl. 4,30m, dl. 10,00m</t>
  </si>
  <si>
    <t>1,70*10,00*(4,30-0,40)</t>
  </si>
  <si>
    <t>"1x prefa betonová šachta s výkopem Š451b</t>
  </si>
  <si>
    <t>(0,20*1,50*1,50)+0,80*2,50*(4,30-0,40)</t>
  </si>
  <si>
    <t>"výkop úsek Š451b - Š440</t>
  </si>
  <si>
    <t>"rozměry: š. 1,70m, hl. 3,55m, dl. 30,00m</t>
  </si>
  <si>
    <t>1,70*30,00*(3,55-0,40)</t>
  </si>
  <si>
    <t>"1x prefa betonová šachta s výkopem Š440</t>
  </si>
  <si>
    <t>(0,20*1,50*1,50)+0,80*2,50*(3,55-0,40)</t>
  </si>
  <si>
    <t>"výkop úsek Š440 - Š441</t>
  </si>
  <si>
    <t>"rozměry: š. 1,70m, hl. 2,90m, dl. 46,30m</t>
  </si>
  <si>
    <t>1,70*46,30*(2,90-0,40)</t>
  </si>
  <si>
    <t>"1x prefa betonová šachta s výkopem Š441</t>
  </si>
  <si>
    <t>(0,20*1,50*1,50)+0,80*2,50*(2,90-0,40)</t>
  </si>
  <si>
    <t>"výkop úsek Š441 - Š442</t>
  </si>
  <si>
    <t>"rozměry: š. 1,70m, hl. 2,85m, dl. 11,40m</t>
  </si>
  <si>
    <t>1,70*11,40*(2,85-0,40)</t>
  </si>
  <si>
    <t>(0,20*1,50*1,50)+0,80*2,50*(2,85-0,40)</t>
  </si>
  <si>
    <t>"výkop kanalizační přípojky UVP1</t>
  </si>
  <si>
    <t>"rozměry: š. 1,10m, hl. 2,55m, dl. 3,90m</t>
  </si>
  <si>
    <t>1,10*3,90*(2,55-0,40)</t>
  </si>
  <si>
    <t>"1x uliční vpusti UVP1</t>
  </si>
  <si>
    <t>1*(0,40*1,50*(2,55-0,40))</t>
  </si>
  <si>
    <t>"výkop kanalizační přípojky UVP2,UVP3</t>
  </si>
  <si>
    <t>"rozměry: š. 1,10m, hl. 2,20m, dl. 7,00m</t>
  </si>
  <si>
    <t>1,10*7,00*(2,20-0,40)</t>
  </si>
  <si>
    <t>"2x uliční vpusti UVP2,UVP3</t>
  </si>
  <si>
    <t>2*(0,40*1,50*(2,20-0,40))</t>
  </si>
  <si>
    <t>2061408529</t>
  </si>
  <si>
    <t>523,54*0,3 'Přepočtené koeficientem množství</t>
  </si>
  <si>
    <t>-1556039659</t>
  </si>
  <si>
    <t>2*3,90*(2,55-0,40)</t>
  </si>
  <si>
    <t>1*(0,40*2*(2,55-0,40))</t>
  </si>
  <si>
    <t>2*7,00*(2,20-0,40)</t>
  </si>
  <si>
    <t>2*(0,40*2*(2,20-0,40))</t>
  </si>
  <si>
    <t>1948702650</t>
  </si>
  <si>
    <t>2*10,00*(4,30-0,40)</t>
  </si>
  <si>
    <t>(0,20*1,50*4)+0,80*2*(4,30-0,40)</t>
  </si>
  <si>
    <t>2*30,00*(3,55-0,40)</t>
  </si>
  <si>
    <t>(0,20*1,50*4)+0,80*2*(3,55-0,40)</t>
  </si>
  <si>
    <t>2*46,30*(2,90-0,40)</t>
  </si>
  <si>
    <t>(0,20*1,50*4)+0,80*2*(2,90-0,40)</t>
  </si>
  <si>
    <t>2*11,40*(2,85-0,40)</t>
  </si>
  <si>
    <t>(0,20*1,50*4)+0,80*2*(2,85-0,40)</t>
  </si>
  <si>
    <t>1844658056</t>
  </si>
  <si>
    <t>1300966489</t>
  </si>
  <si>
    <t>1278110090</t>
  </si>
  <si>
    <t>1630831801</t>
  </si>
  <si>
    <t>-386237828</t>
  </si>
  <si>
    <t>1843420364</t>
  </si>
  <si>
    <t>1409776062</t>
  </si>
  <si>
    <t>1,70*10,00*(4,30-0,40-0,10-0,80-0,30)</t>
  </si>
  <si>
    <t>0,80*2,50*(4,30-0,40)</t>
  </si>
  <si>
    <t>(-3,1415*(0,50*0,50)*(4,30-0,40-0,80-0,30-0,10))</t>
  </si>
  <si>
    <t>1,70*30,00*(3,55-0,40-0,10-0,80-0,30)</t>
  </si>
  <si>
    <t>0,80*2,50*(3,55-0,40)</t>
  </si>
  <si>
    <t>(-3,1415*(0,50*0,50)*(3,55-0,40-0,80-0,30-0,10))</t>
  </si>
  <si>
    <t>1,70*46,30*(2,90-0,40-0,10-0,80-0,30)</t>
  </si>
  <si>
    <t>0,80*2,50*(2,90-0,40)</t>
  </si>
  <si>
    <t>(-3,1415*(0,50*0,50)*(2,90-0,40-0,80-0,30-0,10))</t>
  </si>
  <si>
    <t>1,70*11,40*(2,85-0,40-0,10-0,80-0,30)</t>
  </si>
  <si>
    <t>0,80*2,50*(2,85-0,40)</t>
  </si>
  <si>
    <t>(-3,1415*(0,50*0,50)*(2,85-0,40-0,80-0,30-0,10))</t>
  </si>
  <si>
    <t>1,10*3,90*(2,55-0,40-0,10-0,20-0,30)</t>
  </si>
  <si>
    <t>(0,40*1,50*(2,55-0,40))</t>
  </si>
  <si>
    <t>"odpočet uliční vpusť UVP1</t>
  </si>
  <si>
    <t>(-3,1415*(0,25*0,25)*(2,55-0,40-0,80-0,30-0,10))</t>
  </si>
  <si>
    <t>1,10*7,00*(2,20-0,40-0,10-0,20-0,30)</t>
  </si>
  <si>
    <t>"odpočet uliční vpusť UVP2, UVP3</t>
  </si>
  <si>
    <t>2*(-3,1415*(0,25*0,25)*(2,20-0,40-0,80-0,30-0,10))</t>
  </si>
  <si>
    <t>779787688</t>
  </si>
  <si>
    <t>309,16*2 'Přepočtené koeficientem množství</t>
  </si>
  <si>
    <t>946766170</t>
  </si>
  <si>
    <t>1,70*10,00*(0,80+0,30)</t>
  </si>
  <si>
    <t>"odpočet prefa betonová šachta s výkopem Š451b, odpočet otrubí</t>
  </si>
  <si>
    <t>(-3,1415*(0,50*0,50)*(0,50+0,30))-(3,1415*(0,40*0,40)*10,00)</t>
  </si>
  <si>
    <t>1,70*30,00*(0,80+0,30)</t>
  </si>
  <si>
    <t>(-3,1415*(0,50*0,50)*(0,50+0,30))-(3,1415*(0,40*0,40)*30,00)</t>
  </si>
  <si>
    <t>1,70*46,30*(0,80+0,30)</t>
  </si>
  <si>
    <t>(-3,1415*(0,50*0,50)*(0,50+0,30))-(3,1415*(0,40*0,40)*46,30)</t>
  </si>
  <si>
    <t>1,70*11,40*(0,80+0,30)</t>
  </si>
  <si>
    <t>(-3,1415*(0,50*0,50)*(0,50+0,30))-(3,1415*(0,40*0,40)*11,40)</t>
  </si>
  <si>
    <t>1,10*3,90*(0,20+0,30)</t>
  </si>
  <si>
    <t>(-3,1415*(0,25*0,25)*(0,20+0,30))-(3,1415*(0,10*0,10)*3,90)</t>
  </si>
  <si>
    <t>1,10*7,00*(0,20+0,30)</t>
  </si>
  <si>
    <t>2*(-3,1415*(0,25*0,25)*(0,20+0,30))-(3,1415*(0,10*0,10)*7,00)</t>
  </si>
  <si>
    <t>2044466564</t>
  </si>
  <si>
    <t>136,435*2 'Přepočtené koeficientem množství</t>
  </si>
  <si>
    <t>1069371866</t>
  </si>
  <si>
    <t>"rozměry: š. 1,50m, hl. 0,10m, dl. 1,50m</t>
  </si>
  <si>
    <t>(1,50*1,50*0,10)</t>
  </si>
  <si>
    <t>"montáž prefabrikovaných uličních vpustí D500</t>
  </si>
  <si>
    <t>"podsyp pod prefabrikované uliční vpusti tl. 0,10m</t>
  </si>
  <si>
    <t>1924994073</t>
  </si>
  <si>
    <t>773260629</t>
  </si>
  <si>
    <t>(4*1,50*0,10)</t>
  </si>
  <si>
    <t>-250342830</t>
  </si>
  <si>
    <t>-2022065519</t>
  </si>
  <si>
    <t>"montáž kanalizační potrubí PP DN200</t>
  </si>
  <si>
    <t>"rozměry: dl. 2,00m</t>
  </si>
  <si>
    <t>2,00</t>
  </si>
  <si>
    <t>"rozměry: dl. 2,00m, dl. 1,50m</t>
  </si>
  <si>
    <t>2,00+1,50</t>
  </si>
  <si>
    <t>"2x trubní sek dl. 0,50m PP DN200</t>
  </si>
  <si>
    <t>"montáž kanalizační potrubí kamenina DN800</t>
  </si>
  <si>
    <t>"rozměry: dl. 7,50m, 1x sek dl. 0,75m</t>
  </si>
  <si>
    <t>7,50+0,75</t>
  </si>
  <si>
    <t>"rozměry: dl. 16,80m, 1x sek dl. 0,75m</t>
  </si>
  <si>
    <t>16,80+11,30+0,75</t>
  </si>
  <si>
    <t>16,50+24,00+4,20+0,75</t>
  </si>
  <si>
    <t>"rozměry: dl. 9,60m, 1x sek dl. 0,75m</t>
  </si>
  <si>
    <t>9,60+0,75</t>
  </si>
  <si>
    <t>-295201927</t>
  </si>
  <si>
    <t>-280196913</t>
  </si>
  <si>
    <t>"pískové lože tl. 0,10m</t>
  </si>
  <si>
    <t>"rozměry: dl. 2,00m, š. 1,10m, hl. 0,10m</t>
  </si>
  <si>
    <t>2,00*1,10*0,10</t>
  </si>
  <si>
    <t>"pískové lože tl. 0,10m, š. 1,10m, hl. 0,10m</t>
  </si>
  <si>
    <t>(2,00+1,50)*1,10*0,10</t>
  </si>
  <si>
    <t>452312131</t>
  </si>
  <si>
    <t>Sedlové lože z betonu prostého tř. C 12/15 otevřený výkop</t>
  </si>
  <si>
    <t>2017540810</t>
  </si>
  <si>
    <t>Podkladní a zajišťovací konstrukce z betonu prostého v otevřeném výkopu sedlové lože pod potrubí z betonu tř. C 12/15</t>
  </si>
  <si>
    <t xml:space="preserve">Poznámka k souboru cen:
1. Ceny -1121 až -1191 a -1192 lze použít i pro ochrannou vrstvu pod železobetonové konstrukce. 2. Ceny -2121 až -2191 a -2192 jsou určeny pro jakékoliv úkosy sedel. </t>
  </si>
  <si>
    <t>(7,50+0,75)*1,10*0,15</t>
  </si>
  <si>
    <t>(16,80+11,30+0,75)*1,10*0,15</t>
  </si>
  <si>
    <t>(16,50+24,00+4,20+0,75)*1,10*0,15</t>
  </si>
  <si>
    <t>(9,60+0,75)*1,10*0,15</t>
  </si>
  <si>
    <t>452351101</t>
  </si>
  <si>
    <t>Bednění podkladních desek nebo bloků nebo sedlového lože otevřený výkop</t>
  </si>
  <si>
    <t>2024681969</t>
  </si>
  <si>
    <t>Bednění podkladních a zajišťovacích konstrukcí v otevřeném výkopu desek nebo sedlových loží pod potrubí, stoky a drobné objekty</t>
  </si>
  <si>
    <t>(7,50+0,75)*2*0,15</t>
  </si>
  <si>
    <t>(16,80+11,30+0,75)*2*0,15</t>
  </si>
  <si>
    <t>(16,50+24,00+4,20+0,75)*2*0,15</t>
  </si>
  <si>
    <t>(9,60+0,75)*2*0,15</t>
  </si>
  <si>
    <t>810471811</t>
  </si>
  <si>
    <t>Bourání stávajícího potrubí z betonu DN přes 600 do 800</t>
  </si>
  <si>
    <t>-1335692442</t>
  </si>
  <si>
    <t>Bourání stávajícího potrubí z betonu v otevřeném výkopu DN přes 600 do 800</t>
  </si>
  <si>
    <t>"bourání stávajícího potrubí DN800, beton</t>
  </si>
  <si>
    <t>97,70</t>
  </si>
  <si>
    <t>831442122R</t>
  </si>
  <si>
    <t>Montáž potrubí z trub kameninových hrdlových s integrovaným těsněním výkop sklon do 20 % DN 800</t>
  </si>
  <si>
    <t>593038624</t>
  </si>
  <si>
    <t>Montáž potrubí z trub kameninových  hrdlových s integrovaným těsněním v otevřeném výkopu ve sklonu do 20 % DN 800</t>
  </si>
  <si>
    <t xml:space="preserve">Poznámka k souboru cen:
1. V cenách montáže potrubí z trub kameninových hrdlových s integrovaným těsněním 831 . . -2121 jsou těsnící kroužky součástí dodávky kameninových trub. Tyto trouby se oceňují ve specifikaci, ztratné lze dohodnout ve výši 1,5 %. 2. Ceny 831 . . -2193 jsou určeny pro každé jednotlivé napojení dvou dříků trub o zhruba stejném průměru, kdy maximální rozdíl průměrů je 12 mm. Platí také pro spoj dvou různých materiálů 3. Ceny 26-3195 a 38-3195 jsou určeny pro každé jednotlivé připojení vnitřní kanalizace na kanalizační přípojku. </t>
  </si>
  <si>
    <t>"montáž kanalizační potrubí PP DN500</t>
  </si>
  <si>
    <t>"rozměry: dl. 7,50m</t>
  </si>
  <si>
    <t>7,50</t>
  </si>
  <si>
    <t>"rozměry: dl. 16,80m</t>
  </si>
  <si>
    <t>16,80+11,30</t>
  </si>
  <si>
    <t>16,50+24,00+4,20</t>
  </si>
  <si>
    <t>"rozměry: dl. 9,60m</t>
  </si>
  <si>
    <t>9,60</t>
  </si>
  <si>
    <t>59710711R</t>
  </si>
  <si>
    <t>trouba kameninová glazovaná DN 800mm L2,50m spojovací systém C Třída 160</t>
  </si>
  <si>
    <t>-1565532808</t>
  </si>
  <si>
    <t>89,9*1,015 'Přepočtené koeficientem množství</t>
  </si>
  <si>
    <t>837352221</t>
  </si>
  <si>
    <t>Montáž kameninových tvarovek jednoosých s integrovaným těsněním otevřený výkop DN 200</t>
  </si>
  <si>
    <t>-1820110662</t>
  </si>
  <si>
    <t>Montáž kameninových tvarovek na potrubí z trub kameninových  v otevřeném výkopu s integrovaným těsněním jednoosých DN 200</t>
  </si>
  <si>
    <t xml:space="preserve">Poznámka k souboru cen:
1. Ceny jsou určeny pro montáž tvarovek v otevřeném výkopu jakéhokoliv sklonu. 2. Pro volbu ceny u odbočných tvarovek je rozhodující DN hlavního řadu; u jednoosých větší DN. 3. V cenách nejsou započteny náklady na dodání tvarovek a těsnícího materiálu, který je součástí tvarovek. Tyto náklady se oceňují ve specifikaci. </t>
  </si>
  <si>
    <t>"montáž kanalizační potrubí kamenina KT DN800</t>
  </si>
  <si>
    <t>"1x přechod kamenina-PP DN200</t>
  </si>
  <si>
    <t>28611530</t>
  </si>
  <si>
    <t>přechod kanalizační PP kamenina-plast DN 200</t>
  </si>
  <si>
    <t>-1170552046</t>
  </si>
  <si>
    <t>"2x přechod kamenina-PP DN200</t>
  </si>
  <si>
    <t>3*1,015 'Přepočtené koeficientem množství</t>
  </si>
  <si>
    <t>837441222R</t>
  </si>
  <si>
    <t>Montáž kameninových tvarovek odbočných s integrovaným těsněním otevřený výkop DN 800</t>
  </si>
  <si>
    <t>-777835952</t>
  </si>
  <si>
    <t>Montáž kameninových tvarovek na potrubí z trub kameninových  v otevřeném výkopu s integrovaným těsněním odbočných DN 800</t>
  </si>
  <si>
    <t>"1x odbočka kameninová DN800/DN200</t>
  </si>
  <si>
    <t>"2x odbočka kameninová DN800/DN200</t>
  </si>
  <si>
    <t>"6x odbočka kameninová DN800/DN200 pro přípojky</t>
  </si>
  <si>
    <t>59711821R</t>
  </si>
  <si>
    <t>odbočka kameninová glazovaná jednoduchá kolmá DN 800/200 L100cm spojovací systém C/F tř.160/-</t>
  </si>
  <si>
    <t>-16632269</t>
  </si>
  <si>
    <t>9*1,015 'Přepočtené koeficientem množství</t>
  </si>
  <si>
    <t>837442222R</t>
  </si>
  <si>
    <t>Montáž kameninových tvarovek jednoosých s integrovaným těsněním otevřený výkop DN 800</t>
  </si>
  <si>
    <t>1124406067</t>
  </si>
  <si>
    <t>Montáž kameninových tvarovek na potrubí z trub kameninových  v otevřeném výkopu s integrovaným těsněním jednoosých DN 800</t>
  </si>
  <si>
    <t>"montáž kanalizační kamenina KT DN800</t>
  </si>
  <si>
    <t>"rozměry: 1x sek dl. 0,75m</t>
  </si>
  <si>
    <t>59710891R</t>
  </si>
  <si>
    <t>trouba kameninová glazovaná zkrácená bez hrdla DN 800mm L 75cm třída 160 spojovací systém C</t>
  </si>
  <si>
    <t>1222911881</t>
  </si>
  <si>
    <t>trouba kameninová glazovaná zkrácená bez hrdla DN 800mm L (75)cm třída 160 spojovací systém C</t>
  </si>
  <si>
    <t>4*1,015 'Přepočtené koeficientem množství</t>
  </si>
  <si>
    <t>-1564932541</t>
  </si>
  <si>
    <t>-1277062659</t>
  </si>
  <si>
    <t>-117564046</t>
  </si>
  <si>
    <t>1673696265</t>
  </si>
  <si>
    <t>286171511R</t>
  </si>
  <si>
    <t>-1452152637</t>
  </si>
  <si>
    <t>-818034896</t>
  </si>
  <si>
    <t>"ubourání stávající šachta Š426</t>
  </si>
  <si>
    <t>3,1415*0,50*0,50*3,50</t>
  </si>
  <si>
    <t>"bourání stávající šachta Š440</t>
  </si>
  <si>
    <t>3,1415*0,50*0,50*2,90</t>
  </si>
  <si>
    <t>"bourání stávající šachta Š441</t>
  </si>
  <si>
    <t>3,1415*0,50*0,50*2,72</t>
  </si>
  <si>
    <t>1746867704</t>
  </si>
  <si>
    <t>-1332842810</t>
  </si>
  <si>
    <t>892471111</t>
  </si>
  <si>
    <t>Tlaková zkouška vodou potrubí DN 800</t>
  </si>
  <si>
    <t>-281824204</t>
  </si>
  <si>
    <t>Tlakové zkoušky vodou na potrubí DN 800</t>
  </si>
  <si>
    <t xml:space="preserve">Poznámka k souboru cen:
1. Ceny -2111 jsou určeny pro zabezpečení jednoho konce zkoušeného úseku jakéhokoliv druhu potrubí. 2. V cenách jsou započteny náklady: a) u cen -1111 - na přísun, montáž, demontáž a odsun zkoušecího čerpadla, napuštění tlakovou vodou a dodání vody pro tlakovou zkoušku, b) u cen -2111 - na montáž a demontáž výrobků nebo dílců pro zabezpečení konce zkoušeného úseku potrubí, na montáž a demontáž koncových tvarovek, na montáž zaslepovací příruby, na zaslepení odboček pro hydranty, vzdušníky a jiné armatury a odbočky pro odbočující řady, </t>
  </si>
  <si>
    <t>892482111</t>
  </si>
  <si>
    <t>Zabezpečení konců potrubí DN nad 600 do 900 při tlakových zkouškách vodou</t>
  </si>
  <si>
    <t>-157470651</t>
  </si>
  <si>
    <t>Tlakové zkoušky vodou zabezpečení konců potrubí při tlakových zkouškách DN přes 600 do 900</t>
  </si>
  <si>
    <t>1621234709</t>
  </si>
  <si>
    <t>"prefabrikovaná šachta Š451b</t>
  </si>
  <si>
    <t>"prefabrikovaná šachta Š440</t>
  </si>
  <si>
    <t>"prefabrikovaná šachta Š441</t>
  </si>
  <si>
    <t>"1x skruž betonová šachtová rovná 150x100x12 cm</t>
  </si>
  <si>
    <t>"2x vyrovnávací prstenec šachetní betonový 62,5x 12x 8 cm</t>
  </si>
  <si>
    <t>"prefabrikovaná šachta Š426</t>
  </si>
  <si>
    <t>"2x skruž betonová šachtová rovná 150x100x12 cm</t>
  </si>
  <si>
    <t>-641576071</t>
  </si>
  <si>
    <t>skruž betonová šachetní 150/100 D150x100x12 cm</t>
  </si>
  <si>
    <t>2134689727</t>
  </si>
  <si>
    <t>-211498155</t>
  </si>
  <si>
    <t>-1952098608</t>
  </si>
  <si>
    <t>-740370995</t>
  </si>
  <si>
    <t>907520075</t>
  </si>
  <si>
    <t>157473540</t>
  </si>
  <si>
    <t>-1438300373</t>
  </si>
  <si>
    <t>"1x dno betonové šachty kanalizační přímé 150/184 cm</t>
  </si>
  <si>
    <t>dno betonové šachty kanalizační přímé 150/184</t>
  </si>
  <si>
    <t>-417566872</t>
  </si>
  <si>
    <t>-1344165429</t>
  </si>
  <si>
    <t>-410428126</t>
  </si>
  <si>
    <t>937763521</t>
  </si>
  <si>
    <t>684046816</t>
  </si>
  <si>
    <t xml:space="preserve">"1x prefabrikovaná uliční vpusť </t>
  </si>
  <si>
    <t xml:space="preserve">"2x prefabrikovaná uliční vpusť </t>
  </si>
  <si>
    <t>-769355458</t>
  </si>
  <si>
    <t>1800726911</t>
  </si>
  <si>
    <t>1210869061</t>
  </si>
  <si>
    <t>2076691526</t>
  </si>
  <si>
    <t>699596495</t>
  </si>
  <si>
    <t>-673152150</t>
  </si>
  <si>
    <t>"ubourání stávající šachta Š426 - poklop</t>
  </si>
  <si>
    <t>"bourání stávající šachta Š440 - poklop</t>
  </si>
  <si>
    <t>"bourání stávající šachta Š441 - poklop</t>
  </si>
  <si>
    <t>1016470433</t>
  </si>
  <si>
    <t>"1x kanalizační poklop šachetní pro pojezd D400</t>
  </si>
  <si>
    <t>-1532227873</t>
  </si>
  <si>
    <t>1449146276</t>
  </si>
  <si>
    <t>-2052712892</t>
  </si>
  <si>
    <t>764571463</t>
  </si>
  <si>
    <t>-1296796672</t>
  </si>
  <si>
    <t>-1671949098</t>
  </si>
  <si>
    <t>1013810869</t>
  </si>
  <si>
    <t>"beton suť 97,700t"97,700</t>
  </si>
  <si>
    <t>"beton suť 5,136t"5,136</t>
  </si>
  <si>
    <t>"kov suť 0,600t"0,600</t>
  </si>
  <si>
    <t>2020660497</t>
  </si>
  <si>
    <t>763776926</t>
  </si>
  <si>
    <t>0,6*10 'Přepočtené koeficientem množství</t>
  </si>
  <si>
    <t>246981869</t>
  </si>
  <si>
    <t>-1100345231</t>
  </si>
  <si>
    <t>102,836*10 'Přepočtené koeficientem množství</t>
  </si>
  <si>
    <t>-1683384003</t>
  </si>
  <si>
    <t>998275101</t>
  </si>
  <si>
    <t>Přesun hmot pro trubní vedení z trub kameninových otevřený výkop</t>
  </si>
  <si>
    <t>-552630</t>
  </si>
  <si>
    <t>Přesun hmot pro trubní vedení hloubené z trub kameninových pro kanalizace v otevřeném výkopu dopravní vzdálenost do 15 m</t>
  </si>
  <si>
    <t>-625744288</t>
  </si>
  <si>
    <t>523,54*1,8 'Přepočtené koeficientem množství</t>
  </si>
  <si>
    <t>1210111543</t>
  </si>
  <si>
    <t>{ce7ea7fb-5e58-4651-98c0-7753ade30114}</t>
  </si>
  <si>
    <t>SO 01.03 - ul. Jateční</t>
  </si>
  <si>
    <t>-826716780</t>
  </si>
  <si>
    <t>"SO 01.03 ul. Jateční</t>
  </si>
  <si>
    <t>"STOKA GIIIc</t>
  </si>
  <si>
    <t>"výkop úsek stávající ŠJ1 - ŠJ2</t>
  </si>
  <si>
    <t>"potrubí PP DN500, výkop v komunikaci skladba tl. 0,40m</t>
  </si>
  <si>
    <t>"rozměry: š. 1,40m, hl. 2,10m, dl. 56,10m</t>
  </si>
  <si>
    <t>1,40*56,10*(2,10-0,40)</t>
  </si>
  <si>
    <t>"2x prefa betonová šachta s výkopem ŠJ1, ŠJ2</t>
  </si>
  <si>
    <t>2*((0,20*1,50*1,50)+1,10*2,50*(2,10-0,40))</t>
  </si>
  <si>
    <t>"výkop úsek ŠJ2 - ŠJ3</t>
  </si>
  <si>
    <t>"rozměry: š. 1,40m, hl. 1,75m, dl. 58,00m</t>
  </si>
  <si>
    <t>1,40*58,00*(1,75-0,40)</t>
  </si>
  <si>
    <t>"1x prefa betonová šachta s výkopem ŠJ3</t>
  </si>
  <si>
    <t>(0,20*1,50*1,50)+1,10*2,50*(1,75-0,40)</t>
  </si>
  <si>
    <t>"výkop kanalizační přípojky UVJ1, UVJ2</t>
  </si>
  <si>
    <t>"rozměry: š. 1,10m, hl. 1,80m, dl. 7,30m</t>
  </si>
  <si>
    <t>1,10*7,30*(1,80-0,40)</t>
  </si>
  <si>
    <t>"2x uliční vpusti UVJ1, UVJ2</t>
  </si>
  <si>
    <t>2*(0,40*1,50*(1,80-0,40))</t>
  </si>
  <si>
    <t>"výkop kanalizační přípojky UVJ3, UVJ4, UVJ5, UVJ6</t>
  </si>
  <si>
    <t>"rozměry: š. 1,10m, hl. 1,65m, dl. 14,40m</t>
  </si>
  <si>
    <t>1,10*14,40*(1,65-0,40)</t>
  </si>
  <si>
    <t>"4x uliční vpusti UVJ3, UVJ4, UVJ5, UVJ6</t>
  </si>
  <si>
    <t>4*(0,40*1,50*(1,65-0,40))</t>
  </si>
  <si>
    <t>-847643552</t>
  </si>
  <si>
    <t>"1x uliční vpusti UVJ1, UVJ2</t>
  </si>
  <si>
    <t>293,273*0,3 'Přepočtené koeficientem množství</t>
  </si>
  <si>
    <t>2129176478</t>
  </si>
  <si>
    <t>2*7,30*(1,80-0,40)</t>
  </si>
  <si>
    <t>2*(0,40*2*(1,80-0,40))</t>
  </si>
  <si>
    <t>2*14,40*(1,65-0,40)</t>
  </si>
  <si>
    <t>4*(0,40*2*(1,65-0,40))</t>
  </si>
  <si>
    <t>1401865090</t>
  </si>
  <si>
    <t>2*56,10*(2,10-0,40)</t>
  </si>
  <si>
    <t>2*((0,20*1,50*4)+1,10*2*(2,10-0,40))</t>
  </si>
  <si>
    <t>2*58,00*(1,75-0,40)</t>
  </si>
  <si>
    <t>(0,20*1,50*4)+1,10*2*(1,75-0,40)</t>
  </si>
  <si>
    <t>-1183279151</t>
  </si>
  <si>
    <t>1544325472</t>
  </si>
  <si>
    <t>1872691442</t>
  </si>
  <si>
    <t>926870744</t>
  </si>
  <si>
    <t>-1381906958</t>
  </si>
  <si>
    <t>1390119880</t>
  </si>
  <si>
    <t>898032155</t>
  </si>
  <si>
    <t>"potrubí PP DN500, odpočet obsyp potrubí, lože pod potrubí</t>
  </si>
  <si>
    <t>1,40*56,10*(2,10-0,40-0,10-0,50-0,30)</t>
  </si>
  <si>
    <t>"odpočet 2x prefa betonová šachta s výkopem ŠJ1, ŠJ2</t>
  </si>
  <si>
    <t>2*(-3,1415*(0,50*0,50)*(2,10-0,40-0,50-0,30-0,10))</t>
  </si>
  <si>
    <t>1,40*58,00*(1,75-0,40-0,10-0,50-0,30)</t>
  </si>
  <si>
    <t>"odpočet 1x prefa betonová šachta s výkopem ŠJ3</t>
  </si>
  <si>
    <t>-3,1415*(0,50*0,50)*(1,75-0,40-0,50-0,30-0,10)</t>
  </si>
  <si>
    <t>"potrubí PP DN200, odpočet obsyp potrubí, lože pod potrubí</t>
  </si>
  <si>
    <t>1,10*7,30*(1,80-0,40-0,10-0,20-0,30)</t>
  </si>
  <si>
    <t>"odpočet uliční vpusť UVJ1, UVJ2</t>
  </si>
  <si>
    <t>2*(-3,1415*(0,25*0,25)*(1,80-0,40-0,50-0,30-0,10))</t>
  </si>
  <si>
    <t>1,10*14,40*(1,65-0,40-0,10-0,20-0,30)</t>
  </si>
  <si>
    <t>"odpočet uliční vpusť UVJ3, UVJ4, UVJ5, UVJ6</t>
  </si>
  <si>
    <t>4*(-3,1415*(0,25*0,25)*(1,65-0,40-0,50-0,30-0,10))</t>
  </si>
  <si>
    <t>-461431911</t>
  </si>
  <si>
    <t>118,691*2 'Přepočtené koeficientem množství</t>
  </si>
  <si>
    <t>921767388</t>
  </si>
  <si>
    <t>"potrubí PP DN500, obsyp potrubí D+0,30m</t>
  </si>
  <si>
    <t>1,40*56,10*(0,50+0,30)</t>
  </si>
  <si>
    <t>"odpočet 2x prefa betonová šachta s výkopem ŠJ1, ŠJ2, odpočet potrubí</t>
  </si>
  <si>
    <t>-2*(3,1415*(0,50*0,50)*(0,50+0,30))-2*(3,1415*(0,25*0,25)*56,10)</t>
  </si>
  <si>
    <t>1,40*58,00*(0,50+0,30)</t>
  </si>
  <si>
    <t>"odpočet 1x prefa betonová šachta s výkopem ŠJ3, odpočet potrubí</t>
  </si>
  <si>
    <t>-3,1415*(0,50*0,50)*(0,50+0,30)-(3,1415*(0,25*0,25)*58,00)</t>
  </si>
  <si>
    <t>"potrubí PP DN200, obsyp potrubí D+0,30m</t>
  </si>
  <si>
    <t>"odpočet uliční vpusť UVJ1, UVJ2, odpočet potrubí</t>
  </si>
  <si>
    <t>-2*(3,1415*(0,25*0,25)*(0,20+0,30))-(3,1415*(0,10*0,10)*7,30)</t>
  </si>
  <si>
    <t>1,10*14,40*(0,20+0,30)</t>
  </si>
  <si>
    <t>"odpočet uliční vpusť UVJ3, UVJ4, UVJ5, UVJ6, odpočet potrubí</t>
  </si>
  <si>
    <t>-4*(3,1415*(0,25*0,25)*(0,20+0,30))-(3,1415*(0,10*0,10)*14,40)</t>
  </si>
  <si>
    <t>1528111255</t>
  </si>
  <si>
    <t>103,154*2 'Přepočtené koeficientem množství</t>
  </si>
  <si>
    <t>-1374783987</t>
  </si>
  <si>
    <t>4*(1,50*1,50*0,10)</t>
  </si>
  <si>
    <t>1078576426</t>
  </si>
  <si>
    <t>CS ÚRS 2017 01</t>
  </si>
  <si>
    <t>1549604235</t>
  </si>
  <si>
    <t>2*(4*1,50*0,10)</t>
  </si>
  <si>
    <t>1594147900</t>
  </si>
  <si>
    <t>-572274354</t>
  </si>
  <si>
    <t>"montáž kanalizační potrubí PP</t>
  </si>
  <si>
    <t>"rozměry: dl. 52,50m</t>
  </si>
  <si>
    <t>6,50+46,00</t>
  </si>
  <si>
    <t>"rozměry: dl. 52,30m</t>
  </si>
  <si>
    <t>2,50+42,00+5,00+2,80</t>
  </si>
  <si>
    <t>"3x trubní sek dl. 0,50m PP DN500</t>
  </si>
  <si>
    <t>"4x trubní sek dl. 0,50m PP DN500</t>
  </si>
  <si>
    <t>4*0,50</t>
  </si>
  <si>
    <t>"výkop pro vodovodní přípojky UVJ1, UVJ2</t>
  </si>
  <si>
    <t>3,00+1,00</t>
  </si>
  <si>
    <t>2,00+1,00+2,00+1,00</t>
  </si>
  <si>
    <t>"výkop pro kanalizační přípojky UVJ1, UVJ2</t>
  </si>
  <si>
    <t>"výkop pro kanalizační přípojky UVJ3, UVJ4, UVJ5, UVJ6</t>
  </si>
  <si>
    <t>"8x trubní sek dl. 0,50m PP DN200</t>
  </si>
  <si>
    <t>(2+2+2+2)*0,50</t>
  </si>
  <si>
    <t>1233464319</t>
  </si>
  <si>
    <t>-2110651617</t>
  </si>
  <si>
    <t>"potrubí PP DN500, pískové lože tl. 0,10m</t>
  </si>
  <si>
    <t>1,40*56,10*(0,10)</t>
  </si>
  <si>
    <t>1,40*58,00*(0,10)</t>
  </si>
  <si>
    <t>-3,1415*(0,50*0,50)*(0,10)</t>
  </si>
  <si>
    <t>1,10*14,40*(0,10)</t>
  </si>
  <si>
    <t>-4*(3,1415*(0,25*0,25)*(0,10))</t>
  </si>
  <si>
    <t>810441811</t>
  </si>
  <si>
    <t>Bourání stávajícího potrubí z betonu DN přes 400 do 600</t>
  </si>
  <si>
    <t>-1082540744</t>
  </si>
  <si>
    <t>Bourání stávajícího potrubí z betonu v otevřeném výkopu DN přes 400 do 600</t>
  </si>
  <si>
    <t>"bourání stávajícího potrubí DN500, beton</t>
  </si>
  <si>
    <t>114,10</t>
  </si>
  <si>
    <t>160921795</t>
  </si>
  <si>
    <t>-1209874663</t>
  </si>
  <si>
    <t>"výkop pro vodovodní přípojky UVJ3, UVJ4, UVJ5, UVJ6</t>
  </si>
  <si>
    <t>-1938133969</t>
  </si>
  <si>
    <t>2+2+2+2</t>
  </si>
  <si>
    <t>871420320</t>
  </si>
  <si>
    <t>Montáž kanalizačního potrubí hladkého plnostěnného SN 12 z polypropylenu DN 500</t>
  </si>
  <si>
    <t>1998889301</t>
  </si>
  <si>
    <t>Montáž kanalizačního potrubí z plastů z polypropylenu PP hladkého plnostěnného SN 12 DN 500</t>
  </si>
  <si>
    <t>28617271</t>
  </si>
  <si>
    <t>trubka kanalizační PP korugovaná DN 500x6000 mm SN 12</t>
  </si>
  <si>
    <t>-303784290</t>
  </si>
  <si>
    <t>28617156R</t>
  </si>
  <si>
    <t>trubka kanalizační PP SN 12, DN 500 sek dl. 0,50m</t>
  </si>
  <si>
    <t>-184972733</t>
  </si>
  <si>
    <t>94998031</t>
  </si>
  <si>
    <t>"4x koleno 45st PP DN200</t>
  </si>
  <si>
    <t>-200405951</t>
  </si>
  <si>
    <t>877420320</t>
  </si>
  <si>
    <t>Montáž odboček na kanalizačním potrubí z PP trub hladkých plnostěnných DN 500</t>
  </si>
  <si>
    <t>2005056469</t>
  </si>
  <si>
    <t>Montáž tvarovek na kanalizačním plastovém potrubí z polypropylenu PP hladkého plnostěnného odboček DN 500</t>
  </si>
  <si>
    <t>"9x osazení odbočky T-kus redukovaný DN500/DN200</t>
  </si>
  <si>
    <t>"6x osazení odbočky T-kus redukovaný DN500/DN200, 45st</t>
  </si>
  <si>
    <t>28611452</t>
  </si>
  <si>
    <t>odbočka kanalizační plastová s hrdlem PP 500/200/87°</t>
  </si>
  <si>
    <t>-908501672</t>
  </si>
  <si>
    <t>28611418</t>
  </si>
  <si>
    <t>odbočka kanalizační plastová s hrdlem PP 500/200/45°</t>
  </si>
  <si>
    <t>-554368826</t>
  </si>
  <si>
    <t>890211851</t>
  </si>
  <si>
    <t>Bourání šachet z prostého betonu strojně obestavěného prostoru do 1,5 m3</t>
  </si>
  <si>
    <t>-819206463</t>
  </si>
  <si>
    <t>Bourání šachet strojně velikosti obestavěného prostoru do 1,5 m3 z prostého betonu</t>
  </si>
  <si>
    <t>"bourání stávající šachta ŠJ2</t>
  </si>
  <si>
    <t>3,1415*0,50*0,50*1,81</t>
  </si>
  <si>
    <t>"bourání stávající šachta ŠJ3</t>
  </si>
  <si>
    <t>3,1415*0,50*0,50*1,47</t>
  </si>
  <si>
    <t>-1931227890</t>
  </si>
  <si>
    <t>"bourání stávající šachta ŠJ1</t>
  </si>
  <si>
    <t>3,1415*0,50*0,50*2,14</t>
  </si>
  <si>
    <t>-1177906468</t>
  </si>
  <si>
    <t>2058559287</t>
  </si>
  <si>
    <t>"rozměry: dl. 7,30m</t>
  </si>
  <si>
    <t>"rozměry: dl. 14,40m</t>
  </si>
  <si>
    <t>1077457157</t>
  </si>
  <si>
    <t>989233538</t>
  </si>
  <si>
    <t>"rozměry: dl. 54,00m</t>
  </si>
  <si>
    <t>"rozměry: dl. 54,50m</t>
  </si>
  <si>
    <t>576933456</t>
  </si>
  <si>
    <t>"prefabrikovaná šachta ŠJ1</t>
  </si>
  <si>
    <t>"1x skruž betonová šachtová rovná 120x50x12 cm</t>
  </si>
  <si>
    <t>"prefabrikovaná šachta ŠJ3</t>
  </si>
  <si>
    <t>"prefabrikovaná šachta ŠJ2</t>
  </si>
  <si>
    <t>"1x vyrovnávací prstenec šachetní betonový 62,5x 10x 10 cm</t>
  </si>
  <si>
    <t>"2x vyrovnávací prstenec šachetní betonový 62,5x 10x 8 cm</t>
  </si>
  <si>
    <t>"1x vyrovnávací prstenec šachetní betonový 62,5x 10x 8 cm</t>
  </si>
  <si>
    <t>skruž betonová šachetní 120/50 D120x50x12 cm</t>
  </si>
  <si>
    <t>1113377419</t>
  </si>
  <si>
    <t>958475590</t>
  </si>
  <si>
    <t>1799239657</t>
  </si>
  <si>
    <t>59224013</t>
  </si>
  <si>
    <t>prstenec šachtový vyrovnávací betonový 625x100x100mm</t>
  </si>
  <si>
    <t>2078571700</t>
  </si>
  <si>
    <t>59224012</t>
  </si>
  <si>
    <t>prstenec šachtový vyrovnávací betonový 625x100x80mm</t>
  </si>
  <si>
    <t>-1367568978</t>
  </si>
  <si>
    <t>154051184</t>
  </si>
  <si>
    <t>59224168</t>
  </si>
  <si>
    <t>skruž betonová přechodová 62,5/100x60x12 cm, stupadla poplastovaná kapsová</t>
  </si>
  <si>
    <t>650196959</t>
  </si>
  <si>
    <t>59224312R</t>
  </si>
  <si>
    <t>-1718189966</t>
  </si>
  <si>
    <t>-1309933979</t>
  </si>
  <si>
    <t>"1x dno betonové šachty kanalizační přímé 100/80 cm</t>
  </si>
  <si>
    <t>59224062</t>
  </si>
  <si>
    <t>dno betonové šachtové kulaté DN 1000 x 800, 100 x 95 x 15 cm</t>
  </si>
  <si>
    <t>-1247690408</t>
  </si>
  <si>
    <t>2138950450</t>
  </si>
  <si>
    <t>-584603659</t>
  </si>
  <si>
    <t>"1x těsnění elastomerové pro spojení šachetních dílů DN 1000</t>
  </si>
  <si>
    <t>740355470</t>
  </si>
  <si>
    <t>-1822743270</t>
  </si>
  <si>
    <t>393126655</t>
  </si>
  <si>
    <t xml:space="preserve">"4x prefabrikovaná uliční vpusť </t>
  </si>
  <si>
    <t>1999791263</t>
  </si>
  <si>
    <t>"4x dno uliční vpusti nízké s kalovou prohlubní</t>
  </si>
  <si>
    <t>1301118494</t>
  </si>
  <si>
    <t>"4x skruž uliční vpusti horní 500/190 pro čtvercovou mříž</t>
  </si>
  <si>
    <t>-1154650969</t>
  </si>
  <si>
    <t>"4x průběžný dílce 590 s výtokem a zápachovou uzávěrkou</t>
  </si>
  <si>
    <t>116649649</t>
  </si>
  <si>
    <t>"4x průběžný dílec 290</t>
  </si>
  <si>
    <t>1763246467</t>
  </si>
  <si>
    <t>"4x průběžný dílce 290</t>
  </si>
  <si>
    <t>537000844</t>
  </si>
  <si>
    <t>"bourání stávající šachta ŠJ1 - poklop</t>
  </si>
  <si>
    <t>"bourání stávající šachta ŠJ2 - poklop</t>
  </si>
  <si>
    <t>"bourání stávající šachta ŠJ3 - poklop</t>
  </si>
  <si>
    <t>-97816215</t>
  </si>
  <si>
    <t>-1905968441</t>
  </si>
  <si>
    <t>1928379243</t>
  </si>
  <si>
    <t>"4x čtvercová mříž pro pojezd D400, kalový koš pro uliční vpusť</t>
  </si>
  <si>
    <t>1195962808</t>
  </si>
  <si>
    <t>"4x čtvercová mříž pro pojezd D400</t>
  </si>
  <si>
    <t>262497962</t>
  </si>
  <si>
    <t>"4x kalový koš pro uliční vpusť</t>
  </si>
  <si>
    <t>-1396255939</t>
  </si>
  <si>
    <t>-399330202</t>
  </si>
  <si>
    <t>843039966</t>
  </si>
  <si>
    <t>"beton suť 79,870t"79,870</t>
  </si>
  <si>
    <t>"beton suť 4,356t"4,356</t>
  </si>
  <si>
    <t>"beton suť 0,925t"0,925</t>
  </si>
  <si>
    <t>"kov suť 0,450t"0,450</t>
  </si>
  <si>
    <t>-238225828</t>
  </si>
  <si>
    <t>1949048925</t>
  </si>
  <si>
    <t>0,45*10 'Přepočtené koeficientem množství</t>
  </si>
  <si>
    <t>1242803952</t>
  </si>
  <si>
    <t>1320193206</t>
  </si>
  <si>
    <t>85,151*10 'Přepočtené koeficientem množství</t>
  </si>
  <si>
    <t>-998175526</t>
  </si>
  <si>
    <t>763286964</t>
  </si>
  <si>
    <t>-1761103050</t>
  </si>
  <si>
    <t>293,273*1,8 'Přepočtené koeficientem množství</t>
  </si>
  <si>
    <t>-1763871549</t>
  </si>
  <si>
    <t>KAN</t>
  </si>
  <si>
    <t>kónus šachetní betonový kapsové plastové stupadlo 150x62,5x58 cm</t>
  </si>
  <si>
    <t>115101201</t>
  </si>
  <si>
    <t>Čerpání vody na dopravní výšku do 10 m průměrný přítok do 500 l/min</t>
  </si>
  <si>
    <t>hod</t>
  </si>
  <si>
    <t>CS ÚRS 2023 01</t>
  </si>
  <si>
    <t>452111111</t>
  </si>
  <si>
    <t>Osazení betonových pražců otevřený výkop pl do 25000 mm2</t>
  </si>
  <si>
    <t>CSB.0059683.URS</t>
  </si>
  <si>
    <t xml:space="preserve">Podkladní prahy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</si>
</sst>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0"/>
      <name val="Arial CE"/>
      <family val="2"/>
    </font>
    <font>
      <b/>
      <sz val="8"/>
      <color rgb="FF969696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b/>
      <sz val="12"/>
      <color rgb="FF969696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sz val="7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7" fillId="3" borderId="0" xfId="0" applyFont="1" applyFill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17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166" fontId="16" fillId="0" borderId="0" xfId="0" applyNumberFormat="1" applyFont="1" applyBorder="1" applyAlignment="1" applyProtection="1">
      <alignment vertical="center"/>
      <protection/>
    </xf>
    <xf numFmtId="4" fontId="16" fillId="0" borderId="10" xfId="0" applyNumberFormat="1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5" fillId="0" borderId="17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0" xfId="0" applyNumberFormat="1" applyFont="1" applyBorder="1" applyAlignment="1" applyProtection="1">
      <alignment vertical="center"/>
      <protection/>
    </xf>
    <xf numFmtId="4" fontId="25" fillId="0" borderId="18" xfId="0" applyNumberFormat="1" applyFont="1" applyBorder="1" applyAlignment="1" applyProtection="1">
      <alignment vertical="center"/>
      <protection/>
    </xf>
    <xf numFmtId="4" fontId="25" fillId="0" borderId="19" xfId="0" applyNumberFormat="1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0" fontId="17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17" fillId="3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4" fontId="6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17" fillId="3" borderId="11" xfId="0" applyFont="1" applyFill="1" applyBorder="1" applyAlignment="1" applyProtection="1">
      <alignment horizontal="center" vertical="center" wrapText="1"/>
      <protection/>
    </xf>
    <xf numFmtId="0" fontId="17" fillId="3" borderId="12" xfId="0" applyFont="1" applyFill="1" applyBorder="1" applyAlignment="1" applyProtection="1">
      <alignment horizontal="center" vertical="center" wrapText="1"/>
      <protection/>
    </xf>
    <xf numFmtId="0" fontId="17" fillId="3" borderId="13" xfId="0" applyFont="1" applyFill="1" applyBorder="1" applyAlignment="1" applyProtection="1">
      <alignment horizontal="center" vertical="center" wrapText="1"/>
      <protection/>
    </xf>
    <xf numFmtId="4" fontId="19" fillId="0" borderId="0" xfId="0" applyNumberFormat="1" applyFont="1" applyAlignment="1" applyProtection="1">
      <alignment/>
      <protection/>
    </xf>
    <xf numFmtId="4" fontId="27" fillId="0" borderId="15" xfId="0" applyNumberFormat="1" applyFont="1" applyBorder="1" applyAlignment="1" applyProtection="1">
      <alignment/>
      <protection/>
    </xf>
    <xf numFmtId="166" fontId="27" fillId="0" borderId="15" xfId="0" applyNumberFormat="1" applyFont="1" applyBorder="1" applyAlignment="1" applyProtection="1">
      <alignment/>
      <protection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1" xfId="0" applyFont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167" fontId="0" fillId="0" borderId="21" xfId="0" applyNumberFormat="1" applyFont="1" applyBorder="1" applyAlignment="1" applyProtection="1">
      <alignment vertical="center"/>
      <protection/>
    </xf>
    <xf numFmtId="4" fontId="0" fillId="0" borderId="21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29" fillId="0" borderId="21" xfId="0" applyFont="1" applyBorder="1" applyAlignment="1" applyProtection="1">
      <alignment horizontal="center" vertical="center"/>
      <protection/>
    </xf>
    <xf numFmtId="49" fontId="29" fillId="0" borderId="21" xfId="0" applyNumberFormat="1" applyFont="1" applyBorder="1" applyAlignment="1" applyProtection="1">
      <alignment horizontal="left" vertical="center" wrapText="1"/>
      <protection/>
    </xf>
    <xf numFmtId="0" fontId="29" fillId="0" borderId="21" xfId="0" applyFont="1" applyBorder="1" applyAlignment="1" applyProtection="1">
      <alignment horizontal="left" vertical="center" wrapText="1"/>
      <protection/>
    </xf>
    <xf numFmtId="0" fontId="29" fillId="0" borderId="21" xfId="0" applyFont="1" applyBorder="1" applyAlignment="1" applyProtection="1">
      <alignment horizontal="center" vertical="center" wrapText="1"/>
      <protection/>
    </xf>
    <xf numFmtId="167" fontId="29" fillId="0" borderId="21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29" fillId="0" borderId="17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4" fontId="0" fillId="0" borderId="21" xfId="0" applyNumberFormat="1" applyFont="1" applyBorder="1" applyAlignment="1" applyProtection="1">
      <alignment vertical="center"/>
      <protection locked="0"/>
    </xf>
    <xf numFmtId="4" fontId="29" fillId="0" borderId="2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2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horizontal="left" vertical="center"/>
      <protection locked="0"/>
    </xf>
    <xf numFmtId="4" fontId="0" fillId="4" borderId="21" xfId="0" applyNumberFormat="1" applyFont="1" applyFill="1" applyBorder="1" applyAlignment="1" applyProtection="1">
      <alignment vertical="center"/>
      <protection locked="0"/>
    </xf>
    <xf numFmtId="4" fontId="29" fillId="4" borderId="21" xfId="0" applyNumberFormat="1" applyFont="1" applyFill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 wrapText="1"/>
      <protection/>
    </xf>
    <xf numFmtId="4" fontId="2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4" fillId="3" borderId="7" xfId="0" applyFont="1" applyFill="1" applyBorder="1" applyAlignment="1" applyProtection="1">
      <alignment horizontal="right"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4" fontId="15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29" fillId="0" borderId="3" xfId="0" applyFont="1" applyBorder="1" applyAlignment="1" applyProtection="1">
      <alignment vertical="center"/>
      <protection/>
    </xf>
    <xf numFmtId="0" fontId="29" fillId="4" borderId="2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top"/>
      <protection/>
    </xf>
    <xf numFmtId="0" fontId="17" fillId="3" borderId="0" xfId="0" applyFont="1" applyFill="1" applyAlignment="1" applyProtection="1">
      <alignment horizontal="center" vertical="center" wrapText="1"/>
      <protection/>
    </xf>
    <xf numFmtId="166" fontId="27" fillId="0" borderId="16" xfId="0" applyNumberFormat="1" applyFont="1" applyBorder="1" applyAlignment="1" applyProtection="1">
      <alignment/>
      <protection/>
    </xf>
    <xf numFmtId="166" fontId="8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3" fillId="0" borderId="3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33" fillId="0" borderId="17" xfId="0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33" fillId="0" borderId="10" xfId="0" applyFont="1" applyBorder="1" applyAlignment="1" applyProtection="1">
      <alignment vertical="center"/>
      <protection/>
    </xf>
    <xf numFmtId="0" fontId="34" fillId="0" borderId="3" xfId="0" applyFont="1" applyBorder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167" fontId="34" fillId="0" borderId="0" xfId="0" applyNumberFormat="1" applyFont="1" applyAlignment="1" applyProtection="1">
      <alignment vertical="center"/>
      <protection/>
    </xf>
    <xf numFmtId="0" fontId="34" fillId="0" borderId="17" xfId="0" applyFont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vertical="center"/>
      <protection/>
    </xf>
    <xf numFmtId="0" fontId="34" fillId="0" borderId="10" xfId="0" applyFont="1" applyBorder="1" applyAlignment="1" applyProtection="1">
      <alignment vertical="center"/>
      <protection/>
    </xf>
    <xf numFmtId="0" fontId="35" fillId="0" borderId="3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167" fontId="35" fillId="0" borderId="0" xfId="0" applyNumberFormat="1" applyFont="1" applyAlignment="1" applyProtection="1">
      <alignment vertical="center"/>
      <protection/>
    </xf>
    <xf numFmtId="0" fontId="35" fillId="0" borderId="17" xfId="0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vertical="center"/>
      <protection/>
    </xf>
    <xf numFmtId="0" fontId="35" fillId="0" borderId="1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5" fillId="0" borderId="18" xfId="0" applyFont="1" applyBorder="1" applyAlignment="1" applyProtection="1">
      <alignment vertical="center"/>
      <protection/>
    </xf>
    <xf numFmtId="0" fontId="35" fillId="0" borderId="19" xfId="0" applyFont="1" applyBorder="1" applyAlignment="1" applyProtection="1">
      <alignment vertical="center"/>
      <protection/>
    </xf>
    <xf numFmtId="0" fontId="35" fillId="0" borderId="20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7" fillId="0" borderId="21" xfId="0" applyFont="1" applyBorder="1" applyAlignment="1" applyProtection="1">
      <alignment horizontal="left" vertical="center" wrapText="1"/>
      <protection locked="0"/>
    </xf>
    <xf numFmtId="4" fontId="17" fillId="0" borderId="21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167" fontId="0" fillId="0" borderId="21" xfId="0" applyNumberFormat="1" applyFont="1" applyBorder="1" applyAlignment="1" applyProtection="1">
      <alignment vertical="center"/>
      <protection locked="0"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0" fillId="4" borderId="0" xfId="0" applyFill="1" applyAlignment="1" applyProtection="1">
      <alignment horizontal="center"/>
      <protection locked="0"/>
    </xf>
    <xf numFmtId="0" fontId="23" fillId="0" borderId="0" xfId="0" applyFont="1" applyAlignment="1" applyProtection="1">
      <alignment horizontal="left" vertical="center" wrapText="1"/>
      <protection/>
    </xf>
    <xf numFmtId="4" fontId="19" fillId="0" borderId="0" xfId="0" applyNumberFormat="1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7" fillId="3" borderId="6" xfId="0" applyFont="1" applyFill="1" applyBorder="1" applyAlignment="1" applyProtection="1">
      <alignment horizontal="center" vertical="center"/>
      <protection/>
    </xf>
    <xf numFmtId="0" fontId="17" fillId="3" borderId="7" xfId="0" applyFont="1" applyFill="1" applyBorder="1" applyAlignment="1" applyProtection="1">
      <alignment horizontal="left" vertical="center"/>
      <protection/>
    </xf>
    <xf numFmtId="0" fontId="17" fillId="3" borderId="7" xfId="0" applyFont="1" applyFill="1" applyBorder="1" applyAlignment="1" applyProtection="1">
      <alignment horizontal="center" vertical="center"/>
      <protection/>
    </xf>
    <xf numFmtId="0" fontId="17" fillId="3" borderId="7" xfId="0" applyFont="1" applyFill="1" applyBorder="1" applyAlignment="1" applyProtection="1">
      <alignment horizontal="right" vertical="center"/>
      <protection/>
    </xf>
    <xf numFmtId="0" fontId="17" fillId="3" borderId="22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4" fontId="14" fillId="0" borderId="0" xfId="0" applyNumberFormat="1" applyFont="1" applyAlignment="1" applyProtection="1">
      <alignment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4" fontId="4" fillId="2" borderId="7" xfId="0" applyNumberFormat="1" applyFont="1" applyFill="1" applyBorder="1" applyAlignment="1" applyProtection="1">
      <alignment vertical="center"/>
      <protection/>
    </xf>
    <xf numFmtId="0" fontId="0" fillId="2" borderId="22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4" fontId="13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2" fillId="5" borderId="0" xfId="0" applyFont="1" applyFill="1" applyAlignment="1" applyProtection="1">
      <alignment horizontal="center" vertical="center"/>
      <protection/>
    </xf>
    <xf numFmtId="0" fontId="17" fillId="0" borderId="21" xfId="0" applyFont="1" applyBorder="1" applyAlignment="1" applyProtection="1">
      <alignment horizontal="center" vertical="center"/>
      <protection/>
    </xf>
    <xf numFmtId="49" fontId="17" fillId="0" borderId="21" xfId="0" applyNumberFormat="1" applyFont="1" applyBorder="1" applyAlignment="1" applyProtection="1">
      <alignment horizontal="left" vertical="center" wrapText="1"/>
      <protection/>
    </xf>
    <xf numFmtId="0" fontId="17" fillId="0" borderId="21" xfId="0" applyFont="1" applyBorder="1" applyAlignment="1" applyProtection="1">
      <alignment horizontal="left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167" fontId="17" fillId="0" borderId="21" xfId="0" applyNumberFormat="1" applyFont="1" applyBorder="1" applyAlignment="1" applyProtection="1">
      <alignment vertical="center"/>
      <protection/>
    </xf>
    <xf numFmtId="4" fontId="17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ANALIZACE\DZS\Komplet%20-%20Jate&#269;n&#237;%20T&#225;boritsk&#225;%20P.Velik&#233;ho%20Kol&#237;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99\Reinvest\Zak&#225;zky\1814%20-%20M&#283;sto%20Kol&#237;n%20-%20Rekonstrukce%20T&#225;boritsk&#225;,%20Prokopa%20Velik&#233;ho,%20Jate&#269;n&#237;,%20Lipansk&#225;%20-%20PD\Projekty\PD\3%20ulice\DZS\rozpo&#269;et\Kanalizace%20-%20Jate&#269;n&#237;%20T&#225;boritsk&#225;%20P.Velok&#233;ho%20Kol&#237;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KOM Jateční"/>
      <sheetName val="KOM Táboritská"/>
      <sheetName val="KOM P.Velikého"/>
      <sheetName val="KAN Jateční"/>
      <sheetName val="KAN Táboritská"/>
      <sheetName val="KAN P.Velikého"/>
    </sheetNames>
    <sheetDataSet>
      <sheetData sheetId="0">
        <row r="6">
          <cell r="K6" t="str">
            <v>Jateční, Táboritská, P.Velikého, Kolín</v>
          </cell>
        </row>
        <row r="10">
          <cell r="AN10" t="str">
            <v/>
          </cell>
        </row>
        <row r="11">
          <cell r="AN11" t="str">
            <v/>
          </cell>
        </row>
        <row r="13">
          <cell r="AN13" t="str">
            <v/>
          </cell>
        </row>
        <row r="14">
          <cell r="AN14" t="str">
            <v/>
          </cell>
        </row>
        <row r="16">
          <cell r="AN16" t="str">
            <v/>
          </cell>
        </row>
        <row r="17">
          <cell r="AN17" t="str">
            <v/>
          </cell>
        </row>
        <row r="19">
          <cell r="AN19" t="str">
            <v/>
          </cell>
        </row>
        <row r="20">
          <cell r="AN20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SO 01.01 - ul. Táboritská"/>
      <sheetName val="SO 01.02 - ul. Prokopa Ve..."/>
      <sheetName val="SO 01.03 - ul. Jateční"/>
    </sheetNames>
    <sheetDataSet>
      <sheetData sheetId="0">
        <row r="6">
          <cell r="K6" t="str">
            <v>Rekonstrukce kanalizačních stok v ul. Táboritská, P. Velikého a Jateční, Kolín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2"/>
  <sheetViews>
    <sheetView workbookViewId="0" topLeftCell="A10">
      <selection activeCell="K16" sqref="K16:AH16"/>
    </sheetView>
  </sheetViews>
  <sheetFormatPr defaultColWidth="9.140625" defaultRowHeight="12"/>
  <cols>
    <col min="1" max="1" width="8.28125" style="121" customWidth="1"/>
    <col min="2" max="2" width="1.7109375" style="121" customWidth="1"/>
    <col min="3" max="3" width="4.140625" style="121" customWidth="1"/>
    <col min="4" max="33" width="2.7109375" style="121" customWidth="1"/>
    <col min="34" max="34" width="3.28125" style="121" customWidth="1"/>
    <col min="35" max="35" width="31.7109375" style="121" customWidth="1"/>
    <col min="36" max="37" width="2.421875" style="121" customWidth="1"/>
    <col min="38" max="38" width="8.28125" style="121" customWidth="1"/>
    <col min="39" max="39" width="3.28125" style="121" customWidth="1"/>
    <col min="40" max="40" width="13.28125" style="121" customWidth="1"/>
    <col min="41" max="41" width="7.421875" style="121" customWidth="1"/>
    <col min="42" max="42" width="4.140625" style="121" customWidth="1"/>
    <col min="43" max="43" width="15.7109375" style="121" hidden="1" customWidth="1"/>
    <col min="44" max="44" width="13.7109375" style="121" customWidth="1"/>
    <col min="45" max="49" width="25.8515625" style="121" hidden="1" customWidth="1"/>
    <col min="50" max="51" width="21.7109375" style="121" hidden="1" customWidth="1"/>
    <col min="52" max="53" width="25.00390625" style="121" hidden="1" customWidth="1"/>
    <col min="54" max="54" width="21.7109375" style="121" hidden="1" customWidth="1"/>
    <col min="55" max="55" width="19.140625" style="121" hidden="1" customWidth="1"/>
    <col min="56" max="56" width="25.00390625" style="121" hidden="1" customWidth="1"/>
    <col min="57" max="57" width="21.7109375" style="121" hidden="1" customWidth="1"/>
    <col min="58" max="58" width="19.140625" style="121" hidden="1" customWidth="1"/>
    <col min="59" max="59" width="66.421875" style="121" customWidth="1"/>
    <col min="60" max="16384" width="9.28125" style="121" customWidth="1"/>
  </cols>
  <sheetData>
    <row r="1" spans="1:74" ht="12">
      <c r="A1" s="133" t="s">
        <v>0</v>
      </c>
      <c r="AZ1" s="133" t="s">
        <v>1</v>
      </c>
      <c r="BA1" s="133" t="s">
        <v>2</v>
      </c>
      <c r="BB1" s="133" t="s">
        <v>3</v>
      </c>
      <c r="BT1" s="133" t="s">
        <v>4</v>
      </c>
      <c r="BU1" s="133" t="s">
        <v>5</v>
      </c>
      <c r="BV1" s="133" t="s">
        <v>6</v>
      </c>
    </row>
    <row r="2" spans="44:72" ht="36.95" customHeight="1"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S2" s="120" t="s">
        <v>7</v>
      </c>
      <c r="BT2" s="120" t="s">
        <v>8</v>
      </c>
    </row>
    <row r="3" spans="2:72" ht="6.95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3"/>
      <c r="BS3" s="120" t="s">
        <v>7</v>
      </c>
      <c r="BT3" s="120" t="s">
        <v>9</v>
      </c>
    </row>
    <row r="4" spans="2:71" ht="24.95" customHeight="1">
      <c r="B4" s="3"/>
      <c r="D4" s="4" t="s">
        <v>10</v>
      </c>
      <c r="AR4" s="3"/>
      <c r="AS4" s="134" t="s">
        <v>11</v>
      </c>
      <c r="BS4" s="120" t="s">
        <v>12</v>
      </c>
    </row>
    <row r="5" spans="2:71" ht="12" customHeight="1">
      <c r="B5" s="3"/>
      <c r="D5" s="5" t="s">
        <v>13</v>
      </c>
      <c r="K5" s="230" t="s">
        <v>14</v>
      </c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R5" s="3"/>
      <c r="BS5" s="120" t="s">
        <v>7</v>
      </c>
    </row>
    <row r="6" spans="2:71" ht="36.95" customHeight="1">
      <c r="B6" s="3"/>
      <c r="D6" s="6" t="s">
        <v>15</v>
      </c>
      <c r="K6" s="231" t="s">
        <v>16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R6" s="3"/>
      <c r="BS6" s="120" t="s">
        <v>7</v>
      </c>
    </row>
    <row r="7" spans="2:71" ht="12" customHeight="1">
      <c r="B7" s="3"/>
      <c r="D7" s="130" t="s">
        <v>17</v>
      </c>
      <c r="K7" s="120" t="s">
        <v>1</v>
      </c>
      <c r="AK7" s="130" t="s">
        <v>18</v>
      </c>
      <c r="AN7" s="120" t="s">
        <v>1</v>
      </c>
      <c r="AR7" s="3"/>
      <c r="BS7" s="120" t="s">
        <v>7</v>
      </c>
    </row>
    <row r="8" spans="2:71" ht="12" customHeight="1">
      <c r="B8" s="3"/>
      <c r="D8" s="130" t="s">
        <v>19</v>
      </c>
      <c r="K8" s="120" t="s">
        <v>20</v>
      </c>
      <c r="AK8" s="130" t="s">
        <v>21</v>
      </c>
      <c r="AN8" s="141"/>
      <c r="AR8" s="3"/>
      <c r="BS8" s="120" t="s">
        <v>7</v>
      </c>
    </row>
    <row r="9" spans="2:71" ht="14.45" customHeight="1">
      <c r="B9" s="3"/>
      <c r="AR9" s="3"/>
      <c r="BS9" s="120" t="s">
        <v>7</v>
      </c>
    </row>
    <row r="10" spans="2:71" ht="12" customHeight="1">
      <c r="B10" s="3"/>
      <c r="D10" s="130" t="s">
        <v>22</v>
      </c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K10" s="130" t="s">
        <v>23</v>
      </c>
      <c r="AN10" s="141" t="s">
        <v>1</v>
      </c>
      <c r="AR10" s="3"/>
      <c r="BS10" s="120" t="s">
        <v>7</v>
      </c>
    </row>
    <row r="11" spans="2:71" ht="18.4" customHeight="1">
      <c r="B11" s="3"/>
      <c r="E11" s="120" t="s">
        <v>24</v>
      </c>
      <c r="AK11" s="130" t="s">
        <v>25</v>
      </c>
      <c r="AN11" s="141" t="s">
        <v>1</v>
      </c>
      <c r="AR11" s="3"/>
      <c r="BS11" s="120" t="s">
        <v>7</v>
      </c>
    </row>
    <row r="12" spans="2:71" ht="6.95" customHeight="1">
      <c r="B12" s="3"/>
      <c r="AR12" s="3"/>
      <c r="BS12" s="120" t="s">
        <v>7</v>
      </c>
    </row>
    <row r="13" spans="2:71" ht="12" customHeight="1">
      <c r="B13" s="3"/>
      <c r="D13" s="130" t="s">
        <v>26</v>
      </c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K13" s="130" t="s">
        <v>23</v>
      </c>
      <c r="AN13" s="141" t="s">
        <v>1</v>
      </c>
      <c r="AR13" s="3"/>
      <c r="BS13" s="120" t="s">
        <v>7</v>
      </c>
    </row>
    <row r="14" spans="2:71" ht="12">
      <c r="B14" s="3"/>
      <c r="E14" s="120" t="s">
        <v>24</v>
      </c>
      <c r="AK14" s="130" t="s">
        <v>25</v>
      </c>
      <c r="AN14" s="141" t="s">
        <v>1</v>
      </c>
      <c r="AR14" s="3"/>
      <c r="BS14" s="120" t="s">
        <v>7</v>
      </c>
    </row>
    <row r="15" spans="2:71" ht="6.95" customHeight="1">
      <c r="B15" s="3"/>
      <c r="AR15" s="3"/>
      <c r="BS15" s="120" t="s">
        <v>4</v>
      </c>
    </row>
    <row r="16" spans="2:71" ht="12" customHeight="1">
      <c r="B16" s="3"/>
      <c r="D16" s="130" t="s">
        <v>27</v>
      </c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K16" s="130" t="s">
        <v>23</v>
      </c>
      <c r="AN16" s="141" t="s">
        <v>1</v>
      </c>
      <c r="AR16" s="3"/>
      <c r="BS16" s="120" t="s">
        <v>4</v>
      </c>
    </row>
    <row r="17" spans="2:71" ht="18.4" customHeight="1">
      <c r="B17" s="3"/>
      <c r="E17" s="120" t="s">
        <v>24</v>
      </c>
      <c r="AK17" s="130" t="s">
        <v>25</v>
      </c>
      <c r="AN17" s="141" t="s">
        <v>1</v>
      </c>
      <c r="AR17" s="3"/>
      <c r="BS17" s="120" t="s">
        <v>5</v>
      </c>
    </row>
    <row r="18" spans="2:71" ht="6.95" customHeight="1">
      <c r="B18" s="3"/>
      <c r="AR18" s="3"/>
      <c r="BS18" s="120" t="s">
        <v>7</v>
      </c>
    </row>
    <row r="19" spans="2:71" ht="12" customHeight="1">
      <c r="B19" s="3"/>
      <c r="D19" s="130" t="s">
        <v>28</v>
      </c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K19" s="130" t="s">
        <v>23</v>
      </c>
      <c r="AN19" s="141" t="s">
        <v>1</v>
      </c>
      <c r="AR19" s="3"/>
      <c r="BS19" s="120" t="s">
        <v>7</v>
      </c>
    </row>
    <row r="20" spans="2:71" ht="18.4" customHeight="1">
      <c r="B20" s="3"/>
      <c r="E20" s="120" t="s">
        <v>24</v>
      </c>
      <c r="AK20" s="130" t="s">
        <v>25</v>
      </c>
      <c r="AN20" s="141" t="s">
        <v>1</v>
      </c>
      <c r="AR20" s="3"/>
      <c r="BS20" s="120" t="s">
        <v>4</v>
      </c>
    </row>
    <row r="21" spans="2:44" ht="6.95" customHeight="1">
      <c r="B21" s="3"/>
      <c r="AR21" s="3"/>
    </row>
    <row r="22" spans="2:44" ht="12" customHeight="1">
      <c r="B22" s="3"/>
      <c r="D22" s="130" t="s">
        <v>29</v>
      </c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R22" s="3"/>
    </row>
    <row r="23" spans="2:44" ht="16.5" customHeight="1">
      <c r="B23" s="3"/>
      <c r="E23" s="232" t="s">
        <v>1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R23" s="3"/>
    </row>
    <row r="24" spans="2:44" ht="6.95" customHeight="1">
      <c r="B24" s="3"/>
      <c r="AR24" s="3"/>
    </row>
    <row r="25" spans="2:44" ht="6.95" customHeight="1">
      <c r="B25" s="3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R25" s="3"/>
    </row>
    <row r="26" spans="2:44" s="117" customFormat="1" ht="25.9" customHeight="1">
      <c r="B26" s="8"/>
      <c r="D26" s="9" t="s">
        <v>30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233">
        <f>ROUND(AG54,2)</f>
        <v>0</v>
      </c>
      <c r="AL26" s="234"/>
      <c r="AM26" s="234"/>
      <c r="AN26" s="234"/>
      <c r="AO26" s="234"/>
      <c r="AR26" s="8"/>
    </row>
    <row r="27" spans="2:44" s="117" customFormat="1" ht="6.95" customHeight="1">
      <c r="B27" s="8"/>
      <c r="AR27" s="8"/>
    </row>
    <row r="28" spans="2:44" s="117" customFormat="1" ht="12">
      <c r="B28" s="8"/>
      <c r="L28" s="228" t="s">
        <v>31</v>
      </c>
      <c r="M28" s="228"/>
      <c r="N28" s="228"/>
      <c r="O28" s="228"/>
      <c r="P28" s="228"/>
      <c r="W28" s="228" t="s">
        <v>32</v>
      </c>
      <c r="X28" s="228"/>
      <c r="Y28" s="228"/>
      <c r="Z28" s="228"/>
      <c r="AA28" s="228"/>
      <c r="AB28" s="228"/>
      <c r="AC28" s="228"/>
      <c r="AD28" s="228"/>
      <c r="AE28" s="228"/>
      <c r="AK28" s="228" t="s">
        <v>33</v>
      </c>
      <c r="AL28" s="228"/>
      <c r="AM28" s="228"/>
      <c r="AN28" s="228"/>
      <c r="AO28" s="228"/>
      <c r="AR28" s="8"/>
    </row>
    <row r="29" spans="2:44" s="125" customFormat="1" ht="14.45" customHeight="1">
      <c r="B29" s="10"/>
      <c r="D29" s="130" t="s">
        <v>34</v>
      </c>
      <c r="F29" s="130" t="s">
        <v>35</v>
      </c>
      <c r="L29" s="221">
        <v>0.21</v>
      </c>
      <c r="M29" s="222"/>
      <c r="N29" s="222"/>
      <c r="O29" s="222"/>
      <c r="P29" s="222"/>
      <c r="W29" s="223">
        <f>AK26</f>
        <v>0</v>
      </c>
      <c r="X29" s="222"/>
      <c r="Y29" s="222"/>
      <c r="Z29" s="222"/>
      <c r="AA29" s="222"/>
      <c r="AB29" s="222"/>
      <c r="AC29" s="222"/>
      <c r="AD29" s="222"/>
      <c r="AE29" s="222"/>
      <c r="AK29" s="223">
        <f>W29/100*21</f>
        <v>0</v>
      </c>
      <c r="AL29" s="222"/>
      <c r="AM29" s="222"/>
      <c r="AN29" s="222"/>
      <c r="AO29" s="222"/>
      <c r="AR29" s="10"/>
    </row>
    <row r="30" spans="2:44" s="125" customFormat="1" ht="14.45" customHeight="1">
      <c r="B30" s="10"/>
      <c r="F30" s="130" t="s">
        <v>36</v>
      </c>
      <c r="L30" s="221">
        <v>0.15</v>
      </c>
      <c r="M30" s="222"/>
      <c r="N30" s="222"/>
      <c r="O30" s="222"/>
      <c r="P30" s="222"/>
      <c r="W30" s="223">
        <v>0</v>
      </c>
      <c r="X30" s="222"/>
      <c r="Y30" s="222"/>
      <c r="Z30" s="222"/>
      <c r="AA30" s="222"/>
      <c r="AB30" s="222"/>
      <c r="AC30" s="222"/>
      <c r="AD30" s="222"/>
      <c r="AE30" s="222"/>
      <c r="AK30" s="223">
        <v>0</v>
      </c>
      <c r="AL30" s="222"/>
      <c r="AM30" s="222"/>
      <c r="AN30" s="222"/>
      <c r="AO30" s="222"/>
      <c r="AR30" s="10"/>
    </row>
    <row r="31" spans="2:44" s="125" customFormat="1" ht="14.45" customHeight="1" hidden="1">
      <c r="B31" s="10"/>
      <c r="F31" s="130" t="s">
        <v>37</v>
      </c>
      <c r="L31" s="221">
        <v>0.21</v>
      </c>
      <c r="M31" s="222"/>
      <c r="N31" s="222"/>
      <c r="O31" s="222"/>
      <c r="P31" s="222"/>
      <c r="W31" s="223" t="e">
        <f>ROUND(BD54,2)</f>
        <v>#REF!</v>
      </c>
      <c r="X31" s="222"/>
      <c r="Y31" s="222"/>
      <c r="Z31" s="222"/>
      <c r="AA31" s="222"/>
      <c r="AB31" s="222"/>
      <c r="AC31" s="222"/>
      <c r="AD31" s="222"/>
      <c r="AE31" s="222"/>
      <c r="AK31" s="223">
        <v>0</v>
      </c>
      <c r="AL31" s="222"/>
      <c r="AM31" s="222"/>
      <c r="AN31" s="222"/>
      <c r="AO31" s="222"/>
      <c r="AR31" s="10"/>
    </row>
    <row r="32" spans="2:44" s="125" customFormat="1" ht="14.45" customHeight="1" hidden="1">
      <c r="B32" s="10"/>
      <c r="F32" s="130" t="s">
        <v>38</v>
      </c>
      <c r="L32" s="221">
        <v>0.15</v>
      </c>
      <c r="M32" s="222"/>
      <c r="N32" s="222"/>
      <c r="O32" s="222"/>
      <c r="P32" s="222"/>
      <c r="W32" s="223" t="e">
        <f>ROUND(BE54,2)</f>
        <v>#REF!</v>
      </c>
      <c r="X32" s="222"/>
      <c r="Y32" s="222"/>
      <c r="Z32" s="222"/>
      <c r="AA32" s="222"/>
      <c r="AB32" s="222"/>
      <c r="AC32" s="222"/>
      <c r="AD32" s="222"/>
      <c r="AE32" s="222"/>
      <c r="AK32" s="223">
        <v>0</v>
      </c>
      <c r="AL32" s="222"/>
      <c r="AM32" s="222"/>
      <c r="AN32" s="222"/>
      <c r="AO32" s="222"/>
      <c r="AR32" s="10"/>
    </row>
    <row r="33" spans="2:44" s="125" customFormat="1" ht="14.45" customHeight="1" hidden="1">
      <c r="B33" s="10"/>
      <c r="F33" s="130" t="s">
        <v>39</v>
      </c>
      <c r="L33" s="221">
        <v>0</v>
      </c>
      <c r="M33" s="222"/>
      <c r="N33" s="222"/>
      <c r="O33" s="222"/>
      <c r="P33" s="222"/>
      <c r="W33" s="223" t="e">
        <f>ROUND(BF54,2)</f>
        <v>#REF!</v>
      </c>
      <c r="X33" s="222"/>
      <c r="Y33" s="222"/>
      <c r="Z33" s="222"/>
      <c r="AA33" s="222"/>
      <c r="AB33" s="222"/>
      <c r="AC33" s="222"/>
      <c r="AD33" s="222"/>
      <c r="AE33" s="222"/>
      <c r="AK33" s="223">
        <v>0</v>
      </c>
      <c r="AL33" s="222"/>
      <c r="AM33" s="222"/>
      <c r="AN33" s="222"/>
      <c r="AO33" s="222"/>
      <c r="AR33" s="10"/>
    </row>
    <row r="34" spans="2:44" s="117" customFormat="1" ht="6.95" customHeight="1">
      <c r="B34" s="8"/>
      <c r="AR34" s="8"/>
    </row>
    <row r="35" spans="2:44" s="117" customFormat="1" ht="25.9" customHeight="1">
      <c r="B35" s="8"/>
      <c r="C35" s="11"/>
      <c r="D35" s="12" t="s">
        <v>40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3" t="s">
        <v>41</v>
      </c>
      <c r="U35" s="127"/>
      <c r="V35" s="127"/>
      <c r="W35" s="127"/>
      <c r="X35" s="224" t="s">
        <v>42</v>
      </c>
      <c r="Y35" s="225"/>
      <c r="Z35" s="225"/>
      <c r="AA35" s="225"/>
      <c r="AB35" s="225"/>
      <c r="AC35" s="127"/>
      <c r="AD35" s="127"/>
      <c r="AE35" s="127"/>
      <c r="AF35" s="127"/>
      <c r="AG35" s="127"/>
      <c r="AH35" s="127"/>
      <c r="AI35" s="127"/>
      <c r="AJ35" s="127"/>
      <c r="AK35" s="226">
        <f>SUM(AK26:AK33)</f>
        <v>0</v>
      </c>
      <c r="AL35" s="225"/>
      <c r="AM35" s="225"/>
      <c r="AN35" s="225"/>
      <c r="AO35" s="227"/>
      <c r="AP35" s="11"/>
      <c r="AQ35" s="11"/>
      <c r="AR35" s="8"/>
    </row>
    <row r="36" spans="2:44" s="117" customFormat="1" ht="6.95" customHeight="1">
      <c r="B36" s="8"/>
      <c r="AR36" s="8"/>
    </row>
    <row r="37" spans="2:44" s="117" customFormat="1" ht="6.95" customHeight="1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8"/>
    </row>
    <row r="41" spans="2:44" s="117" customFormat="1" ht="6.95" customHeight="1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8"/>
    </row>
    <row r="42" spans="2:44" s="117" customFormat="1" ht="24.95" customHeight="1">
      <c r="B42" s="8"/>
      <c r="C42" s="4" t="s">
        <v>43</v>
      </c>
      <c r="AR42" s="8"/>
    </row>
    <row r="43" spans="2:44" s="117" customFormat="1" ht="6.95" customHeight="1">
      <c r="B43" s="8"/>
      <c r="AR43" s="8"/>
    </row>
    <row r="44" spans="2:44" s="117" customFormat="1" ht="12" customHeight="1">
      <c r="B44" s="8"/>
      <c r="C44" s="130" t="s">
        <v>13</v>
      </c>
      <c r="L44" s="117" t="str">
        <f>K5</f>
        <v>000</v>
      </c>
      <c r="AR44" s="8"/>
    </row>
    <row r="45" spans="2:44" s="128" customFormat="1" ht="36.95" customHeight="1">
      <c r="B45" s="18"/>
      <c r="C45" s="19" t="s">
        <v>15</v>
      </c>
      <c r="L45" s="219" t="str">
        <f>K6</f>
        <v>Jateční, Táboritská, P.Velikého, Kolín</v>
      </c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R45" s="18"/>
    </row>
    <row r="46" spans="2:44" s="117" customFormat="1" ht="6.95" customHeight="1">
      <c r="B46" s="8"/>
      <c r="AR46" s="8"/>
    </row>
    <row r="47" spans="2:44" s="117" customFormat="1" ht="12" customHeight="1">
      <c r="B47" s="8"/>
      <c r="C47" s="130" t="s">
        <v>19</v>
      </c>
      <c r="L47" s="20" t="str">
        <f>IF(K8="","",K8)</f>
        <v>Kolín</v>
      </c>
      <c r="AI47" s="130" t="s">
        <v>21</v>
      </c>
      <c r="AM47" s="206" t="str">
        <f>IF(AN8="","",AN8)</f>
        <v/>
      </c>
      <c r="AN47" s="206"/>
      <c r="AR47" s="8"/>
    </row>
    <row r="48" spans="2:44" s="117" customFormat="1" ht="6.95" customHeight="1">
      <c r="B48" s="8"/>
      <c r="AR48" s="8"/>
    </row>
    <row r="49" spans="2:58" s="117" customFormat="1" ht="13.7" customHeight="1">
      <c r="B49" s="8"/>
      <c r="C49" s="130" t="s">
        <v>22</v>
      </c>
      <c r="L49" s="117" t="str">
        <f>IF(E11="","",E11)</f>
        <v xml:space="preserve"> </v>
      </c>
      <c r="AI49" s="130" t="s">
        <v>27</v>
      </c>
      <c r="AM49" s="208" t="str">
        <f>IF(E17="","",E17)</f>
        <v xml:space="preserve"> </v>
      </c>
      <c r="AN49" s="209"/>
      <c r="AO49" s="209"/>
      <c r="AP49" s="209"/>
      <c r="AR49" s="8"/>
      <c r="AS49" s="210" t="s">
        <v>44</v>
      </c>
      <c r="AT49" s="211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30"/>
    </row>
    <row r="50" spans="2:58" s="117" customFormat="1" ht="13.7" customHeight="1">
      <c r="B50" s="8"/>
      <c r="C50" s="130" t="s">
        <v>26</v>
      </c>
      <c r="L50" s="117" t="str">
        <f>IF(E14="","",E14)</f>
        <v xml:space="preserve"> </v>
      </c>
      <c r="AI50" s="130" t="s">
        <v>28</v>
      </c>
      <c r="AM50" s="208" t="str">
        <f>IF(E20="","",E20)</f>
        <v xml:space="preserve"> </v>
      </c>
      <c r="AN50" s="209"/>
      <c r="AO50" s="209"/>
      <c r="AP50" s="209"/>
      <c r="AR50" s="8"/>
      <c r="AS50" s="212"/>
      <c r="AT50" s="213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2"/>
    </row>
    <row r="51" spans="2:58" s="117" customFormat="1" ht="10.9" customHeight="1">
      <c r="B51" s="8"/>
      <c r="AR51" s="8"/>
      <c r="AS51" s="212"/>
      <c r="AT51" s="213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2"/>
    </row>
    <row r="52" spans="2:58" s="117" customFormat="1" ht="29.25" customHeight="1">
      <c r="B52" s="8"/>
      <c r="C52" s="214" t="s">
        <v>45</v>
      </c>
      <c r="D52" s="215"/>
      <c r="E52" s="215"/>
      <c r="F52" s="215"/>
      <c r="G52" s="215"/>
      <c r="H52" s="23"/>
      <c r="I52" s="216" t="s">
        <v>46</v>
      </c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7" t="s">
        <v>47</v>
      </c>
      <c r="AH52" s="215"/>
      <c r="AI52" s="215"/>
      <c r="AJ52" s="215"/>
      <c r="AK52" s="215"/>
      <c r="AL52" s="215"/>
      <c r="AM52" s="215"/>
      <c r="AN52" s="216" t="s">
        <v>48</v>
      </c>
      <c r="AO52" s="215"/>
      <c r="AP52" s="218"/>
      <c r="AQ52" s="24" t="s">
        <v>49</v>
      </c>
      <c r="AR52" s="8"/>
      <c r="AS52" s="25" t="s">
        <v>50</v>
      </c>
      <c r="AT52" s="26" t="s">
        <v>51</v>
      </c>
      <c r="AU52" s="26" t="s">
        <v>52</v>
      </c>
      <c r="AV52" s="26" t="s">
        <v>53</v>
      </c>
      <c r="AW52" s="26" t="s">
        <v>54</v>
      </c>
      <c r="AX52" s="26" t="s">
        <v>55</v>
      </c>
      <c r="AY52" s="26" t="s">
        <v>56</v>
      </c>
      <c r="AZ52" s="26" t="s">
        <v>57</v>
      </c>
      <c r="BA52" s="26" t="s">
        <v>58</v>
      </c>
      <c r="BB52" s="26" t="s">
        <v>59</v>
      </c>
      <c r="BC52" s="26" t="s">
        <v>60</v>
      </c>
      <c r="BD52" s="26" t="s">
        <v>61</v>
      </c>
      <c r="BE52" s="26" t="s">
        <v>62</v>
      </c>
      <c r="BF52" s="27" t="s">
        <v>63</v>
      </c>
    </row>
    <row r="53" spans="2:58" s="117" customFormat="1" ht="10.9" customHeight="1">
      <c r="B53" s="8"/>
      <c r="AR53" s="8"/>
      <c r="AS53" s="28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0"/>
    </row>
    <row r="54" spans="2:90" s="135" customFormat="1" ht="32.45" customHeight="1">
      <c r="B54" s="31"/>
      <c r="C54" s="32" t="s">
        <v>64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207">
        <f>ROUND(SUM(AG55:AG60),2)</f>
        <v>0</v>
      </c>
      <c r="AH54" s="207"/>
      <c r="AI54" s="207"/>
      <c r="AJ54" s="207"/>
      <c r="AK54" s="207"/>
      <c r="AL54" s="207"/>
      <c r="AM54" s="207"/>
      <c r="AN54" s="205">
        <f aca="true" t="shared" si="0" ref="AN54:AN60">AG54*1.21</f>
        <v>0</v>
      </c>
      <c r="AO54" s="205"/>
      <c r="AP54" s="205"/>
      <c r="AQ54" s="34" t="s">
        <v>1</v>
      </c>
      <c r="AR54" s="31"/>
      <c r="AS54" s="35" t="e">
        <f>ROUND(SUM(AS55:AS57),2)</f>
        <v>#REF!</v>
      </c>
      <c r="AT54" s="36" t="e">
        <f>ROUND(SUM(AT55:AT57),2)</f>
        <v>#REF!</v>
      </c>
      <c r="AU54" s="37">
        <f>ROUND(SUM(AU55:AU57),2)</f>
        <v>0</v>
      </c>
      <c r="AV54" s="37" t="e">
        <f aca="true" t="shared" si="1" ref="AV54:AV60">ROUND(SUM(AX54:AY54),2)</f>
        <v>#REF!</v>
      </c>
      <c r="AW54" s="38" t="e">
        <f>ROUND(SUM(AW55:AW57),5)</f>
        <v>#REF!</v>
      </c>
      <c r="AX54" s="37" t="e">
        <f>ROUND(BB54*L29,2)</f>
        <v>#REF!</v>
      </c>
      <c r="AY54" s="37" t="e">
        <f>ROUND(BC54*L30,2)</f>
        <v>#REF!</v>
      </c>
      <c r="AZ54" s="37" t="e">
        <f>ROUND(BD54*L29,2)</f>
        <v>#REF!</v>
      </c>
      <c r="BA54" s="37" t="e">
        <f>ROUND(BE54*L30,2)</f>
        <v>#REF!</v>
      </c>
      <c r="BB54" s="37" t="e">
        <f>ROUND(SUM(BB55:BB57),2)</f>
        <v>#REF!</v>
      </c>
      <c r="BC54" s="37" t="e">
        <f>ROUND(SUM(BC55:BC57),2)</f>
        <v>#REF!</v>
      </c>
      <c r="BD54" s="37" t="e">
        <f>ROUND(SUM(BD55:BD57),2)</f>
        <v>#REF!</v>
      </c>
      <c r="BE54" s="37" t="e">
        <f>ROUND(SUM(BE55:BE57),2)</f>
        <v>#REF!</v>
      </c>
      <c r="BF54" s="39" t="e">
        <f>ROUND(SUM(BF55:BF57),2)</f>
        <v>#REF!</v>
      </c>
      <c r="BS54" s="136" t="s">
        <v>65</v>
      </c>
      <c r="BT54" s="136" t="s">
        <v>66</v>
      </c>
      <c r="BU54" s="137" t="s">
        <v>67</v>
      </c>
      <c r="BV54" s="136" t="s">
        <v>68</v>
      </c>
      <c r="BW54" s="136" t="s">
        <v>6</v>
      </c>
      <c r="BX54" s="136" t="s">
        <v>69</v>
      </c>
      <c r="CL54" s="136" t="s">
        <v>1</v>
      </c>
    </row>
    <row r="55" spans="1:91" s="139" customFormat="1" ht="16.5" customHeight="1">
      <c r="A55" s="138"/>
      <c r="B55" s="40"/>
      <c r="C55" s="41"/>
      <c r="D55" s="204" t="s">
        <v>380</v>
      </c>
      <c r="E55" s="204"/>
      <c r="F55" s="204"/>
      <c r="G55" s="204"/>
      <c r="H55" s="204"/>
      <c r="I55" s="118"/>
      <c r="J55" s="204" t="s">
        <v>70</v>
      </c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1">
        <f>'KOM Jateční'!K32</f>
        <v>0</v>
      </c>
      <c r="AH55" s="202"/>
      <c r="AI55" s="202"/>
      <c r="AJ55" s="202"/>
      <c r="AK55" s="202"/>
      <c r="AL55" s="202"/>
      <c r="AM55" s="202"/>
      <c r="AN55" s="201">
        <f t="shared" si="0"/>
        <v>0</v>
      </c>
      <c r="AO55" s="202"/>
      <c r="AP55" s="202"/>
      <c r="AQ55" s="42" t="s">
        <v>71</v>
      </c>
      <c r="AR55" s="40"/>
      <c r="AS55" s="43" t="e">
        <f>#REF!</f>
        <v>#REF!</v>
      </c>
      <c r="AT55" s="44" t="e">
        <f>#REF!</f>
        <v>#REF!</v>
      </c>
      <c r="AU55" s="44">
        <v>0</v>
      </c>
      <c r="AV55" s="44" t="e">
        <f t="shared" si="1"/>
        <v>#REF!</v>
      </c>
      <c r="AW55" s="45" t="e">
        <f>#REF!</f>
        <v>#REF!</v>
      </c>
      <c r="AX55" s="44" t="e">
        <f>#REF!</f>
        <v>#REF!</v>
      </c>
      <c r="AY55" s="44" t="e">
        <f>#REF!</f>
        <v>#REF!</v>
      </c>
      <c r="AZ55" s="44" t="e">
        <f>#REF!</f>
        <v>#REF!</v>
      </c>
      <c r="BA55" s="44" t="e">
        <f>#REF!</f>
        <v>#REF!</v>
      </c>
      <c r="BB55" s="44" t="e">
        <f>#REF!</f>
        <v>#REF!</v>
      </c>
      <c r="BC55" s="44" t="e">
        <f>#REF!</f>
        <v>#REF!</v>
      </c>
      <c r="BD55" s="44" t="e">
        <f>#REF!</f>
        <v>#REF!</v>
      </c>
      <c r="BE55" s="44" t="e">
        <f>#REF!</f>
        <v>#REF!</v>
      </c>
      <c r="BF55" s="46" t="e">
        <f>#REF!</f>
        <v>#REF!</v>
      </c>
      <c r="BT55" s="140" t="s">
        <v>72</v>
      </c>
      <c r="BV55" s="140" t="s">
        <v>68</v>
      </c>
      <c r="BW55" s="140" t="s">
        <v>73</v>
      </c>
      <c r="BX55" s="140" t="s">
        <v>6</v>
      </c>
      <c r="CL55" s="140" t="s">
        <v>1</v>
      </c>
      <c r="CM55" s="140" t="s">
        <v>74</v>
      </c>
    </row>
    <row r="56" spans="1:91" s="139" customFormat="1" ht="16.5" customHeight="1">
      <c r="A56" s="138"/>
      <c r="B56" s="40"/>
      <c r="C56" s="41"/>
      <c r="D56" s="204" t="s">
        <v>380</v>
      </c>
      <c r="E56" s="204"/>
      <c r="F56" s="204"/>
      <c r="G56" s="204"/>
      <c r="H56" s="204"/>
      <c r="I56" s="118"/>
      <c r="J56" s="204" t="s">
        <v>75</v>
      </c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1">
        <f>'KOM Táboritská'!K32</f>
        <v>0</v>
      </c>
      <c r="AH56" s="202"/>
      <c r="AI56" s="202"/>
      <c r="AJ56" s="202"/>
      <c r="AK56" s="202"/>
      <c r="AL56" s="202"/>
      <c r="AM56" s="202"/>
      <c r="AN56" s="201">
        <f t="shared" si="0"/>
        <v>0</v>
      </c>
      <c r="AO56" s="202"/>
      <c r="AP56" s="202"/>
      <c r="AQ56" s="42" t="s">
        <v>71</v>
      </c>
      <c r="AR56" s="40"/>
      <c r="AS56" s="43" t="e">
        <f>#REF!</f>
        <v>#REF!</v>
      </c>
      <c r="AT56" s="44" t="e">
        <f>#REF!</f>
        <v>#REF!</v>
      </c>
      <c r="AU56" s="44">
        <v>0</v>
      </c>
      <c r="AV56" s="44" t="e">
        <f t="shared" si="1"/>
        <v>#REF!</v>
      </c>
      <c r="AW56" s="45" t="e">
        <f>#REF!</f>
        <v>#REF!</v>
      </c>
      <c r="AX56" s="44" t="e">
        <f>#REF!</f>
        <v>#REF!</v>
      </c>
      <c r="AY56" s="44" t="e">
        <f>#REF!</f>
        <v>#REF!</v>
      </c>
      <c r="AZ56" s="44" t="e">
        <f>#REF!</f>
        <v>#REF!</v>
      </c>
      <c r="BA56" s="44" t="e">
        <f>#REF!</f>
        <v>#REF!</v>
      </c>
      <c r="BB56" s="44" t="e">
        <f>#REF!</f>
        <v>#REF!</v>
      </c>
      <c r="BC56" s="44" t="e">
        <f>#REF!</f>
        <v>#REF!</v>
      </c>
      <c r="BD56" s="44" t="e">
        <f>#REF!</f>
        <v>#REF!</v>
      </c>
      <c r="BE56" s="44" t="e">
        <f>#REF!</f>
        <v>#REF!</v>
      </c>
      <c r="BF56" s="46" t="e">
        <f>#REF!</f>
        <v>#REF!</v>
      </c>
      <c r="BT56" s="140" t="s">
        <v>72</v>
      </c>
      <c r="BV56" s="140" t="s">
        <v>68</v>
      </c>
      <c r="BW56" s="140" t="s">
        <v>76</v>
      </c>
      <c r="BX56" s="140" t="s">
        <v>6</v>
      </c>
      <c r="CL56" s="140" t="s">
        <v>1</v>
      </c>
      <c r="CM56" s="140" t="s">
        <v>74</v>
      </c>
    </row>
    <row r="57" spans="1:91" s="139" customFormat="1" ht="16.5" customHeight="1">
      <c r="A57" s="138"/>
      <c r="B57" s="40"/>
      <c r="C57" s="41"/>
      <c r="D57" s="204" t="s">
        <v>380</v>
      </c>
      <c r="E57" s="204"/>
      <c r="F57" s="204"/>
      <c r="G57" s="204"/>
      <c r="H57" s="204"/>
      <c r="I57" s="118"/>
      <c r="J57" s="204" t="s">
        <v>77</v>
      </c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1">
        <f>'KOM P.Velikého'!K32</f>
        <v>0</v>
      </c>
      <c r="AH57" s="202"/>
      <c r="AI57" s="202"/>
      <c r="AJ57" s="202"/>
      <c r="AK57" s="202"/>
      <c r="AL57" s="202"/>
      <c r="AM57" s="202"/>
      <c r="AN57" s="201">
        <f t="shared" si="0"/>
        <v>0</v>
      </c>
      <c r="AO57" s="202"/>
      <c r="AP57" s="202"/>
      <c r="AQ57" s="42" t="s">
        <v>71</v>
      </c>
      <c r="AR57" s="40"/>
      <c r="AS57" s="47" t="e">
        <f>#REF!</f>
        <v>#REF!</v>
      </c>
      <c r="AT57" s="48" t="e">
        <f>#REF!</f>
        <v>#REF!</v>
      </c>
      <c r="AU57" s="48">
        <v>0</v>
      </c>
      <c r="AV57" s="48" t="e">
        <f t="shared" si="1"/>
        <v>#REF!</v>
      </c>
      <c r="AW57" s="49" t="e">
        <f>#REF!</f>
        <v>#REF!</v>
      </c>
      <c r="AX57" s="48" t="e">
        <f>#REF!</f>
        <v>#REF!</v>
      </c>
      <c r="AY57" s="48" t="e">
        <f>#REF!</f>
        <v>#REF!</v>
      </c>
      <c r="AZ57" s="48" t="e">
        <f>#REF!</f>
        <v>#REF!</v>
      </c>
      <c r="BA57" s="48" t="e">
        <f>#REF!</f>
        <v>#REF!</v>
      </c>
      <c r="BB57" s="48" t="e">
        <f>#REF!</f>
        <v>#REF!</v>
      </c>
      <c r="BC57" s="48" t="e">
        <f>#REF!</f>
        <v>#REF!</v>
      </c>
      <c r="BD57" s="48" t="e">
        <f>#REF!</f>
        <v>#REF!</v>
      </c>
      <c r="BE57" s="48" t="e">
        <f>#REF!</f>
        <v>#REF!</v>
      </c>
      <c r="BF57" s="50" t="e">
        <f>#REF!</f>
        <v>#REF!</v>
      </c>
      <c r="BT57" s="140" t="s">
        <v>72</v>
      </c>
      <c r="BV57" s="140" t="s">
        <v>68</v>
      </c>
      <c r="BW57" s="140" t="s">
        <v>78</v>
      </c>
      <c r="BX57" s="140" t="s">
        <v>6</v>
      </c>
      <c r="CL57" s="140" t="s">
        <v>1</v>
      </c>
      <c r="CM57" s="140" t="s">
        <v>74</v>
      </c>
    </row>
    <row r="58" spans="1:91" s="139" customFormat="1" ht="16.5" customHeight="1">
      <c r="A58" s="138"/>
      <c r="B58" s="40"/>
      <c r="C58" s="41"/>
      <c r="D58" s="204" t="s">
        <v>1664</v>
      </c>
      <c r="E58" s="204"/>
      <c r="F58" s="204"/>
      <c r="G58" s="204"/>
      <c r="H58" s="204"/>
      <c r="I58" s="118"/>
      <c r="J58" s="204" t="s">
        <v>70</v>
      </c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1">
        <f>'KAN Jateční'!J30</f>
        <v>0</v>
      </c>
      <c r="AH58" s="202"/>
      <c r="AI58" s="202"/>
      <c r="AJ58" s="202"/>
      <c r="AK58" s="202"/>
      <c r="AL58" s="202"/>
      <c r="AM58" s="202"/>
      <c r="AN58" s="201">
        <f t="shared" si="0"/>
        <v>0</v>
      </c>
      <c r="AO58" s="202"/>
      <c r="AP58" s="202"/>
      <c r="AQ58" s="42" t="s">
        <v>71</v>
      </c>
      <c r="AR58" s="40"/>
      <c r="AS58" s="47" t="e">
        <f>#REF!</f>
        <v>#REF!</v>
      </c>
      <c r="AT58" s="48" t="e">
        <f>#REF!</f>
        <v>#REF!</v>
      </c>
      <c r="AU58" s="48">
        <v>0</v>
      </c>
      <c r="AV58" s="48" t="e">
        <f t="shared" si="1"/>
        <v>#REF!</v>
      </c>
      <c r="AW58" s="49" t="e">
        <f>#REF!</f>
        <v>#REF!</v>
      </c>
      <c r="AX58" s="48" t="e">
        <f>#REF!</f>
        <v>#REF!</v>
      </c>
      <c r="AY58" s="48" t="e">
        <f>#REF!</f>
        <v>#REF!</v>
      </c>
      <c r="AZ58" s="48" t="e">
        <f>#REF!</f>
        <v>#REF!</v>
      </c>
      <c r="BA58" s="48" t="e">
        <f>#REF!</f>
        <v>#REF!</v>
      </c>
      <c r="BB58" s="48" t="e">
        <f>#REF!</f>
        <v>#REF!</v>
      </c>
      <c r="BC58" s="48" t="e">
        <f>#REF!</f>
        <v>#REF!</v>
      </c>
      <c r="BD58" s="48" t="e">
        <f>#REF!</f>
        <v>#REF!</v>
      </c>
      <c r="BE58" s="48" t="e">
        <f>#REF!</f>
        <v>#REF!</v>
      </c>
      <c r="BF58" s="50" t="e">
        <f>#REF!</f>
        <v>#REF!</v>
      </c>
      <c r="BT58" s="140" t="s">
        <v>72</v>
      </c>
      <c r="BV58" s="140" t="s">
        <v>68</v>
      </c>
      <c r="BW58" s="140" t="s">
        <v>78</v>
      </c>
      <c r="BX58" s="140" t="s">
        <v>6</v>
      </c>
      <c r="CL58" s="140" t="s">
        <v>1</v>
      </c>
      <c r="CM58" s="140" t="s">
        <v>74</v>
      </c>
    </row>
    <row r="59" spans="1:91" s="139" customFormat="1" ht="16.5" customHeight="1">
      <c r="A59" s="138"/>
      <c r="B59" s="40"/>
      <c r="C59" s="41"/>
      <c r="D59" s="204" t="s">
        <v>1664</v>
      </c>
      <c r="E59" s="204"/>
      <c r="F59" s="204"/>
      <c r="G59" s="204"/>
      <c r="H59" s="204"/>
      <c r="I59" s="118"/>
      <c r="J59" s="204" t="s">
        <v>75</v>
      </c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1">
        <f>'KAN Táboritská'!J30</f>
        <v>0</v>
      </c>
      <c r="AH59" s="202"/>
      <c r="AI59" s="202"/>
      <c r="AJ59" s="202"/>
      <c r="AK59" s="202"/>
      <c r="AL59" s="202"/>
      <c r="AM59" s="202"/>
      <c r="AN59" s="201">
        <f t="shared" si="0"/>
        <v>0</v>
      </c>
      <c r="AO59" s="202"/>
      <c r="AP59" s="202"/>
      <c r="AQ59" s="42" t="s">
        <v>71</v>
      </c>
      <c r="AR59" s="40"/>
      <c r="AS59" s="47" t="e">
        <f>#REF!</f>
        <v>#REF!</v>
      </c>
      <c r="AT59" s="48" t="e">
        <f>#REF!</f>
        <v>#REF!</v>
      </c>
      <c r="AU59" s="48">
        <v>0</v>
      </c>
      <c r="AV59" s="48" t="e">
        <f t="shared" si="1"/>
        <v>#REF!</v>
      </c>
      <c r="AW59" s="49" t="e">
        <f>#REF!</f>
        <v>#REF!</v>
      </c>
      <c r="AX59" s="48" t="e">
        <f>#REF!</f>
        <v>#REF!</v>
      </c>
      <c r="AY59" s="48" t="e">
        <f>#REF!</f>
        <v>#REF!</v>
      </c>
      <c r="AZ59" s="48" t="e">
        <f>#REF!</f>
        <v>#REF!</v>
      </c>
      <c r="BA59" s="48" t="e">
        <f>#REF!</f>
        <v>#REF!</v>
      </c>
      <c r="BB59" s="48" t="e">
        <f>#REF!</f>
        <v>#REF!</v>
      </c>
      <c r="BC59" s="48" t="e">
        <f>#REF!</f>
        <v>#REF!</v>
      </c>
      <c r="BD59" s="48" t="e">
        <f>#REF!</f>
        <v>#REF!</v>
      </c>
      <c r="BE59" s="48" t="e">
        <f>#REF!</f>
        <v>#REF!</v>
      </c>
      <c r="BF59" s="50" t="e">
        <f>#REF!</f>
        <v>#REF!</v>
      </c>
      <c r="BT59" s="140" t="s">
        <v>72</v>
      </c>
      <c r="BV59" s="140" t="s">
        <v>68</v>
      </c>
      <c r="BW59" s="140" t="s">
        <v>78</v>
      </c>
      <c r="BX59" s="140" t="s">
        <v>6</v>
      </c>
      <c r="CL59" s="140" t="s">
        <v>1</v>
      </c>
      <c r="CM59" s="140" t="s">
        <v>74</v>
      </c>
    </row>
    <row r="60" spans="1:91" s="139" customFormat="1" ht="16.5" customHeight="1">
      <c r="A60" s="138"/>
      <c r="B60" s="40"/>
      <c r="C60" s="41"/>
      <c r="D60" s="204" t="s">
        <v>1664</v>
      </c>
      <c r="E60" s="204"/>
      <c r="F60" s="204"/>
      <c r="G60" s="204"/>
      <c r="H60" s="204"/>
      <c r="I60" s="118"/>
      <c r="J60" s="204" t="s">
        <v>77</v>
      </c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1">
        <f>'KAN P.Velikého'!J30</f>
        <v>0</v>
      </c>
      <c r="AH60" s="202"/>
      <c r="AI60" s="202"/>
      <c r="AJ60" s="202"/>
      <c r="AK60" s="202"/>
      <c r="AL60" s="202"/>
      <c r="AM60" s="202"/>
      <c r="AN60" s="201">
        <f t="shared" si="0"/>
        <v>0</v>
      </c>
      <c r="AO60" s="202"/>
      <c r="AP60" s="202"/>
      <c r="AQ60" s="42" t="s">
        <v>71</v>
      </c>
      <c r="AR60" s="40"/>
      <c r="AS60" s="47" t="e">
        <f>#REF!</f>
        <v>#REF!</v>
      </c>
      <c r="AT60" s="48" t="e">
        <f>#REF!</f>
        <v>#REF!</v>
      </c>
      <c r="AU60" s="48">
        <v>0</v>
      </c>
      <c r="AV60" s="48" t="e">
        <f t="shared" si="1"/>
        <v>#REF!</v>
      </c>
      <c r="AW60" s="49" t="e">
        <f>#REF!</f>
        <v>#REF!</v>
      </c>
      <c r="AX60" s="48" t="e">
        <f>#REF!</f>
        <v>#REF!</v>
      </c>
      <c r="AY60" s="48" t="e">
        <f>#REF!</f>
        <v>#REF!</v>
      </c>
      <c r="AZ60" s="48" t="e">
        <f>#REF!</f>
        <v>#REF!</v>
      </c>
      <c r="BA60" s="48" t="e">
        <f>#REF!</f>
        <v>#REF!</v>
      </c>
      <c r="BB60" s="48" t="e">
        <f>#REF!</f>
        <v>#REF!</v>
      </c>
      <c r="BC60" s="48" t="e">
        <f>#REF!</f>
        <v>#REF!</v>
      </c>
      <c r="BD60" s="48" t="e">
        <f>#REF!</f>
        <v>#REF!</v>
      </c>
      <c r="BE60" s="48" t="e">
        <f>#REF!</f>
        <v>#REF!</v>
      </c>
      <c r="BF60" s="50" t="e">
        <f>#REF!</f>
        <v>#REF!</v>
      </c>
      <c r="BT60" s="140" t="s">
        <v>72</v>
      </c>
      <c r="BV60" s="140" t="s">
        <v>68</v>
      </c>
      <c r="BW60" s="140" t="s">
        <v>78</v>
      </c>
      <c r="BX60" s="140" t="s">
        <v>6</v>
      </c>
      <c r="CL60" s="140" t="s">
        <v>1</v>
      </c>
      <c r="CM60" s="140" t="s">
        <v>74</v>
      </c>
    </row>
    <row r="61" spans="2:44" s="117" customFormat="1" ht="30" customHeight="1">
      <c r="B61" s="8"/>
      <c r="AR61" s="8"/>
    </row>
    <row r="62" spans="2:44" s="117" customFormat="1" ht="6.95" customHeight="1"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8"/>
    </row>
  </sheetData>
  <sheetProtection algorithmName="SHA-512" hashValue="ANbKMYEiGgzTnq4PH8daPfhew/a05SSTIkqce6xwgeB0Z3cy0v0khq4Ro9WPiYxosQyqZ0h0n803dlAria+J9Q==" saltValue="FP93/bRG8+pufKwdgRNgfQ==" spinCount="100000" sheet="1" objects="1" scenarios="1" selectLockedCells="1"/>
  <mergeCells count="65">
    <mergeCell ref="L28:P28"/>
    <mergeCell ref="W28:AE28"/>
    <mergeCell ref="AK28:AO28"/>
    <mergeCell ref="AR2:BG2"/>
    <mergeCell ref="K5:AO5"/>
    <mergeCell ref="K6:AO6"/>
    <mergeCell ref="E23:AN23"/>
    <mergeCell ref="AK26:AO26"/>
    <mergeCell ref="K10:AH10"/>
    <mergeCell ref="K16:AH16"/>
    <mergeCell ref="K19:AH19"/>
    <mergeCell ref="K22:AH22"/>
    <mergeCell ref="L29:P29"/>
    <mergeCell ref="W29:AE29"/>
    <mergeCell ref="AK29:AO29"/>
    <mergeCell ref="L30:P30"/>
    <mergeCell ref="W30:AE30"/>
    <mergeCell ref="AK30:AO30"/>
    <mergeCell ref="L45:AO4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AM49:AP49"/>
    <mergeCell ref="AS49:AT51"/>
    <mergeCell ref="AM50:AP50"/>
    <mergeCell ref="C52:G52"/>
    <mergeCell ref="I52:AF52"/>
    <mergeCell ref="AG52:AM52"/>
    <mergeCell ref="AN52:AP52"/>
    <mergeCell ref="D56:H56"/>
    <mergeCell ref="J56:AF56"/>
    <mergeCell ref="AG56:AM56"/>
    <mergeCell ref="D57:H57"/>
    <mergeCell ref="J57:AF57"/>
    <mergeCell ref="AG57:AM57"/>
    <mergeCell ref="D60:H60"/>
    <mergeCell ref="J60:AF60"/>
    <mergeCell ref="AG60:AM60"/>
    <mergeCell ref="D58:H58"/>
    <mergeCell ref="J58:AF58"/>
    <mergeCell ref="AG58:AM58"/>
    <mergeCell ref="AN60:AP60"/>
    <mergeCell ref="K13:AH13"/>
    <mergeCell ref="AN58:AP58"/>
    <mergeCell ref="D59:H59"/>
    <mergeCell ref="J59:AF59"/>
    <mergeCell ref="AG59:AM59"/>
    <mergeCell ref="AN59:AP59"/>
    <mergeCell ref="AN56:AP56"/>
    <mergeCell ref="AN57:AP57"/>
    <mergeCell ref="AN54:AP54"/>
    <mergeCell ref="AG55:AM55"/>
    <mergeCell ref="AN55:AP55"/>
    <mergeCell ref="AM47:AN47"/>
    <mergeCell ref="AG54:AM54"/>
    <mergeCell ref="D55:H55"/>
    <mergeCell ref="J55:AF5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56"/>
  <sheetViews>
    <sheetView zoomScale="85" zoomScaleNormal="85" workbookViewId="0" topLeftCell="A36">
      <selection activeCell="I149" sqref="I149"/>
    </sheetView>
  </sheetViews>
  <sheetFormatPr defaultColWidth="9.140625" defaultRowHeight="12"/>
  <cols>
    <col min="1" max="1" width="8.28125" style="121" customWidth="1"/>
    <col min="2" max="2" width="1.7109375" style="121" customWidth="1"/>
    <col min="3" max="3" width="4.140625" style="121" customWidth="1"/>
    <col min="4" max="4" width="4.28125" style="121" customWidth="1"/>
    <col min="5" max="5" width="17.140625" style="121" customWidth="1"/>
    <col min="6" max="6" width="100.8515625" style="121" customWidth="1"/>
    <col min="7" max="7" width="8.7109375" style="121" customWidth="1"/>
    <col min="8" max="8" width="11.140625" style="121" customWidth="1"/>
    <col min="9" max="11" width="23.421875" style="121" customWidth="1"/>
    <col min="12" max="12" width="15.421875" style="121" customWidth="1"/>
    <col min="13" max="13" width="9.28125" style="121" customWidth="1"/>
    <col min="14" max="14" width="10.8515625" style="121" hidden="1" customWidth="1"/>
    <col min="15" max="15" width="9.28125" style="121" customWidth="1"/>
    <col min="16" max="25" width="14.140625" style="121" hidden="1" customWidth="1"/>
    <col min="26" max="26" width="16.28125" style="121" customWidth="1"/>
    <col min="27" max="27" width="12.28125" style="121" customWidth="1"/>
    <col min="28" max="28" width="15.00390625" style="121" customWidth="1"/>
    <col min="29" max="29" width="11.00390625" style="121" customWidth="1"/>
    <col min="30" max="30" width="15.00390625" style="121" customWidth="1"/>
    <col min="31" max="31" width="16.28125" style="121" customWidth="1"/>
    <col min="32" max="16384" width="9.28125" style="121" customWidth="1"/>
  </cols>
  <sheetData>
    <row r="2" spans="13:46" ht="36.95" customHeight="1"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T2" s="120" t="s">
        <v>73</v>
      </c>
    </row>
    <row r="3" spans="2:46" ht="6.95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AT3" s="120" t="s">
        <v>74</v>
      </c>
    </row>
    <row r="4" spans="2:46" ht="24.95" customHeight="1">
      <c r="B4" s="3"/>
      <c r="D4" s="4" t="s">
        <v>79</v>
      </c>
      <c r="M4" s="3"/>
      <c r="N4" s="134" t="s">
        <v>11</v>
      </c>
      <c r="AT4" s="120" t="s">
        <v>4</v>
      </c>
    </row>
    <row r="5" spans="2:13" ht="6.95" customHeight="1">
      <c r="B5" s="3"/>
      <c r="M5" s="3"/>
    </row>
    <row r="6" spans="2:13" ht="12" customHeight="1">
      <c r="B6" s="3"/>
      <c r="D6" s="130" t="s">
        <v>15</v>
      </c>
      <c r="M6" s="3"/>
    </row>
    <row r="7" spans="2:13" ht="16.5" customHeight="1">
      <c r="B7" s="3"/>
      <c r="E7" s="235" t="e">
        <f>'Rekapitulace stavby'!K6:AO6</f>
        <v>#VALUE!</v>
      </c>
      <c r="F7" s="236"/>
      <c r="G7" s="236"/>
      <c r="H7" s="236"/>
      <c r="M7" s="3"/>
    </row>
    <row r="8" spans="2:13" s="117" customFormat="1" ht="12" customHeight="1">
      <c r="B8" s="8"/>
      <c r="D8" s="130" t="s">
        <v>80</v>
      </c>
      <c r="M8" s="8"/>
    </row>
    <row r="9" spans="2:13" s="117" customFormat="1" ht="36.95" customHeight="1">
      <c r="B9" s="8"/>
      <c r="E9" s="219" t="s">
        <v>81</v>
      </c>
      <c r="F9" s="209"/>
      <c r="G9" s="209"/>
      <c r="H9" s="209"/>
      <c r="M9" s="8"/>
    </row>
    <row r="10" spans="2:13" s="117" customFormat="1" ht="12">
      <c r="B10" s="8"/>
      <c r="M10" s="8"/>
    </row>
    <row r="11" spans="2:13" s="117" customFormat="1" ht="12" customHeight="1">
      <c r="B11" s="8"/>
      <c r="D11" s="130" t="s">
        <v>17</v>
      </c>
      <c r="F11" s="120" t="s">
        <v>1</v>
      </c>
      <c r="I11" s="130" t="s">
        <v>18</v>
      </c>
      <c r="J11" s="120" t="s">
        <v>1</v>
      </c>
      <c r="M11" s="8"/>
    </row>
    <row r="12" spans="2:13" s="117" customFormat="1" ht="12" customHeight="1">
      <c r="B12" s="8"/>
      <c r="D12" s="130" t="s">
        <v>19</v>
      </c>
      <c r="F12" s="120" t="s">
        <v>20</v>
      </c>
      <c r="I12" s="130" t="s">
        <v>21</v>
      </c>
      <c r="J12" s="129">
        <f>'Rekapitulace stavby'!AN8</f>
        <v>0</v>
      </c>
      <c r="M12" s="8"/>
    </row>
    <row r="13" spans="2:13" s="117" customFormat="1" ht="10.9" customHeight="1">
      <c r="B13" s="8"/>
      <c r="M13" s="8"/>
    </row>
    <row r="14" spans="2:13" s="117" customFormat="1" ht="12" customHeight="1">
      <c r="B14" s="8"/>
      <c r="D14" s="130" t="s">
        <v>22</v>
      </c>
      <c r="I14" s="130" t="s">
        <v>23</v>
      </c>
      <c r="J14" s="120" t="str">
        <f>'Rekapitulace stavby'!AN10</f>
        <v/>
      </c>
      <c r="M14" s="8"/>
    </row>
    <row r="15" spans="2:13" s="117" customFormat="1" ht="18" customHeight="1">
      <c r="B15" s="8"/>
      <c r="E15" s="120">
        <f>'Rekapitulace stavby'!K10</f>
        <v>0</v>
      </c>
      <c r="I15" s="130" t="s">
        <v>25</v>
      </c>
      <c r="J15" s="120" t="str">
        <f>'Rekapitulace stavby'!AN11</f>
        <v/>
      </c>
      <c r="M15" s="8"/>
    </row>
    <row r="16" spans="2:13" s="117" customFormat="1" ht="6.95" customHeight="1">
      <c r="B16" s="8"/>
      <c r="M16" s="8"/>
    </row>
    <row r="17" spans="2:13" s="117" customFormat="1" ht="12" customHeight="1">
      <c r="B17" s="8"/>
      <c r="D17" s="130" t="s">
        <v>26</v>
      </c>
      <c r="I17" s="130" t="s">
        <v>23</v>
      </c>
      <c r="J17" s="120" t="str">
        <f>'Rekapitulace stavby'!AN13</f>
        <v/>
      </c>
      <c r="M17" s="8"/>
    </row>
    <row r="18" spans="2:13" s="117" customFormat="1" ht="18" customHeight="1">
      <c r="B18" s="8"/>
      <c r="E18" s="230">
        <f>'Rekapitulace stavby'!K13</f>
        <v>0</v>
      </c>
      <c r="F18" s="230"/>
      <c r="G18" s="230"/>
      <c r="H18" s="230"/>
      <c r="I18" s="130" t="s">
        <v>25</v>
      </c>
      <c r="J18" s="120" t="str">
        <f>'Rekapitulace stavby'!AN14</f>
        <v/>
      </c>
      <c r="M18" s="8"/>
    </row>
    <row r="19" spans="2:13" s="117" customFormat="1" ht="6.95" customHeight="1">
      <c r="B19" s="8"/>
      <c r="M19" s="8"/>
    </row>
    <row r="20" spans="2:13" s="117" customFormat="1" ht="12" customHeight="1">
      <c r="B20" s="8"/>
      <c r="D20" s="130" t="s">
        <v>27</v>
      </c>
      <c r="I20" s="130" t="s">
        <v>23</v>
      </c>
      <c r="J20" s="120" t="str">
        <f>'Rekapitulace stavby'!AN16</f>
        <v/>
      </c>
      <c r="M20" s="8"/>
    </row>
    <row r="21" spans="2:13" s="117" customFormat="1" ht="18" customHeight="1">
      <c r="B21" s="8"/>
      <c r="E21" s="120">
        <f>'Rekapitulace stavby'!K16</f>
        <v>0</v>
      </c>
      <c r="I21" s="130" t="s">
        <v>25</v>
      </c>
      <c r="J21" s="120" t="str">
        <f>'Rekapitulace stavby'!AN17</f>
        <v/>
      </c>
      <c r="M21" s="8"/>
    </row>
    <row r="22" spans="2:13" s="117" customFormat="1" ht="6.95" customHeight="1">
      <c r="B22" s="8"/>
      <c r="M22" s="8"/>
    </row>
    <row r="23" spans="2:13" s="117" customFormat="1" ht="12" customHeight="1">
      <c r="B23" s="8"/>
      <c r="D23" s="130" t="s">
        <v>28</v>
      </c>
      <c r="I23" s="130" t="s">
        <v>23</v>
      </c>
      <c r="J23" s="120" t="str">
        <f>'Rekapitulace stavby'!AN19</f>
        <v/>
      </c>
      <c r="M23" s="8"/>
    </row>
    <row r="24" spans="2:13" s="117" customFormat="1" ht="18" customHeight="1">
      <c r="B24" s="8"/>
      <c r="E24" s="120">
        <f>'Rekapitulace stavby'!K19</f>
        <v>0</v>
      </c>
      <c r="I24" s="130" t="s">
        <v>25</v>
      </c>
      <c r="J24" s="120" t="str">
        <f>'Rekapitulace stavby'!AN20</f>
        <v/>
      </c>
      <c r="M24" s="8"/>
    </row>
    <row r="25" spans="2:13" s="117" customFormat="1" ht="6.95" customHeight="1">
      <c r="B25" s="8"/>
      <c r="M25" s="8"/>
    </row>
    <row r="26" spans="2:13" s="117" customFormat="1" ht="12" customHeight="1">
      <c r="B26" s="8"/>
      <c r="D26" s="130" t="s">
        <v>29</v>
      </c>
      <c r="M26" s="8"/>
    </row>
    <row r="27" spans="2:13" s="116" customFormat="1" ht="16.5" customHeight="1">
      <c r="B27" s="144"/>
      <c r="E27" s="232">
        <f>'Rekapitulace stavby'!K22</f>
        <v>0</v>
      </c>
      <c r="F27" s="232"/>
      <c r="G27" s="232"/>
      <c r="H27" s="232"/>
      <c r="M27" s="144"/>
    </row>
    <row r="28" spans="2:13" s="117" customFormat="1" ht="6.95" customHeight="1">
      <c r="B28" s="8"/>
      <c r="M28" s="8"/>
    </row>
    <row r="29" spans="2:13" s="117" customFormat="1" ht="6.95" customHeight="1">
      <c r="B29" s="8"/>
      <c r="D29" s="29"/>
      <c r="E29" s="29"/>
      <c r="F29" s="29"/>
      <c r="G29" s="29"/>
      <c r="H29" s="29"/>
      <c r="I29" s="29"/>
      <c r="J29" s="29"/>
      <c r="K29" s="29"/>
      <c r="L29" s="29"/>
      <c r="M29" s="8"/>
    </row>
    <row r="30" spans="2:13" s="117" customFormat="1" ht="12">
      <c r="B30" s="8"/>
      <c r="E30" s="130" t="s">
        <v>82</v>
      </c>
      <c r="K30" s="145">
        <f>I61</f>
        <v>0</v>
      </c>
      <c r="M30" s="8"/>
    </row>
    <row r="31" spans="2:13" s="117" customFormat="1" ht="12">
      <c r="B31" s="8"/>
      <c r="E31" s="130" t="s">
        <v>83</v>
      </c>
      <c r="K31" s="145">
        <f>J61</f>
        <v>0</v>
      </c>
      <c r="M31" s="8"/>
    </row>
    <row r="32" spans="2:13" s="117" customFormat="1" ht="25.35" customHeight="1">
      <c r="B32" s="8"/>
      <c r="D32" s="146" t="s">
        <v>30</v>
      </c>
      <c r="K32" s="119">
        <f>ROUND(K93,2)</f>
        <v>0</v>
      </c>
      <c r="M32" s="8"/>
    </row>
    <row r="33" spans="2:13" s="117" customFormat="1" ht="6.95" customHeight="1">
      <c r="B33" s="8"/>
      <c r="D33" s="29"/>
      <c r="E33" s="29"/>
      <c r="F33" s="29"/>
      <c r="G33" s="29"/>
      <c r="H33" s="29"/>
      <c r="I33" s="29"/>
      <c r="J33" s="29"/>
      <c r="K33" s="29"/>
      <c r="L33" s="29"/>
      <c r="M33" s="8"/>
    </row>
    <row r="34" spans="2:13" s="117" customFormat="1" ht="14.45" customHeight="1">
      <c r="B34" s="8"/>
      <c r="F34" s="124" t="s">
        <v>32</v>
      </c>
      <c r="I34" s="124" t="s">
        <v>31</v>
      </c>
      <c r="K34" s="124" t="s">
        <v>33</v>
      </c>
      <c r="M34" s="8"/>
    </row>
    <row r="35" spans="2:13" s="117" customFormat="1" ht="14.45" customHeight="1">
      <c r="B35" s="8"/>
      <c r="D35" s="130" t="s">
        <v>34</v>
      </c>
      <c r="E35" s="130" t="s">
        <v>35</v>
      </c>
      <c r="F35" s="145">
        <f>ROUND((SUM(BE93:BE155)),2)</f>
        <v>0</v>
      </c>
      <c r="I35" s="126">
        <v>0.21</v>
      </c>
      <c r="K35" s="145">
        <f>ROUND(((SUM(BE93:BE155))*I35),2)</f>
        <v>0</v>
      </c>
      <c r="M35" s="8"/>
    </row>
    <row r="36" spans="2:13" s="117" customFormat="1" ht="14.45" customHeight="1">
      <c r="B36" s="8"/>
      <c r="E36" s="130" t="s">
        <v>36</v>
      </c>
      <c r="F36" s="145">
        <f>ROUND((SUM(BF93:BF155)),2)</f>
        <v>0</v>
      </c>
      <c r="I36" s="126">
        <v>0.15</v>
      </c>
      <c r="K36" s="145">
        <f>ROUND(((SUM(BF93:BF155))*I36),2)</f>
        <v>0</v>
      </c>
      <c r="M36" s="8"/>
    </row>
    <row r="37" spans="2:13" s="117" customFormat="1" ht="14.45" customHeight="1" hidden="1">
      <c r="B37" s="8"/>
      <c r="E37" s="130" t="s">
        <v>37</v>
      </c>
      <c r="F37" s="145">
        <f>ROUND((SUM(BG93:BG155)),2)</f>
        <v>0</v>
      </c>
      <c r="I37" s="126">
        <v>0.21</v>
      </c>
      <c r="K37" s="145">
        <f>0</f>
        <v>0</v>
      </c>
      <c r="M37" s="8"/>
    </row>
    <row r="38" spans="2:13" s="117" customFormat="1" ht="14.45" customHeight="1" hidden="1">
      <c r="B38" s="8"/>
      <c r="E38" s="130" t="s">
        <v>38</v>
      </c>
      <c r="F38" s="145">
        <f>ROUND((SUM(BH93:BH155)),2)</f>
        <v>0</v>
      </c>
      <c r="I38" s="126">
        <v>0.15</v>
      </c>
      <c r="K38" s="145">
        <f>0</f>
        <v>0</v>
      </c>
      <c r="M38" s="8"/>
    </row>
    <row r="39" spans="2:13" s="117" customFormat="1" ht="14.45" customHeight="1" hidden="1">
      <c r="B39" s="8"/>
      <c r="E39" s="130" t="s">
        <v>39</v>
      </c>
      <c r="F39" s="145">
        <f>ROUND((SUM(BI93:BI155)),2)</f>
        <v>0</v>
      </c>
      <c r="I39" s="126">
        <v>0</v>
      </c>
      <c r="K39" s="145">
        <f>0</f>
        <v>0</v>
      </c>
      <c r="M39" s="8"/>
    </row>
    <row r="40" spans="2:13" s="117" customFormat="1" ht="6.95" customHeight="1">
      <c r="B40" s="8"/>
      <c r="M40" s="8"/>
    </row>
    <row r="41" spans="2:13" s="117" customFormat="1" ht="25.35" customHeight="1">
      <c r="B41" s="8"/>
      <c r="C41" s="52"/>
      <c r="D41" s="147" t="s">
        <v>40</v>
      </c>
      <c r="E41" s="23"/>
      <c r="F41" s="23"/>
      <c r="G41" s="148" t="s">
        <v>41</v>
      </c>
      <c r="H41" s="149" t="s">
        <v>42</v>
      </c>
      <c r="I41" s="23"/>
      <c r="J41" s="23"/>
      <c r="K41" s="150">
        <f>SUM(K32:K39)</f>
        <v>0</v>
      </c>
      <c r="L41" s="151"/>
      <c r="M41" s="8"/>
    </row>
    <row r="42" spans="2:13" s="117" customFormat="1" ht="14.4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8"/>
    </row>
    <row r="46" spans="2:13" s="117" customFormat="1" ht="6.95" customHeight="1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8"/>
    </row>
    <row r="47" spans="2:13" s="117" customFormat="1" ht="24.95" customHeight="1">
      <c r="B47" s="8"/>
      <c r="C47" s="4" t="s">
        <v>84</v>
      </c>
      <c r="M47" s="8"/>
    </row>
    <row r="48" spans="2:13" s="117" customFormat="1" ht="6.95" customHeight="1">
      <c r="B48" s="8"/>
      <c r="M48" s="8"/>
    </row>
    <row r="49" spans="2:13" s="117" customFormat="1" ht="12" customHeight="1">
      <c r="B49" s="8"/>
      <c r="C49" s="130" t="s">
        <v>15</v>
      </c>
      <c r="M49" s="8"/>
    </row>
    <row r="50" spans="2:13" s="117" customFormat="1" ht="16.5" customHeight="1">
      <c r="B50" s="8"/>
      <c r="E50" s="235" t="e">
        <f>E7</f>
        <v>#VALUE!</v>
      </c>
      <c r="F50" s="236"/>
      <c r="G50" s="236"/>
      <c r="H50" s="236"/>
      <c r="M50" s="8"/>
    </row>
    <row r="51" spans="2:13" s="117" customFormat="1" ht="12" customHeight="1">
      <c r="B51" s="8"/>
      <c r="C51" s="130" t="s">
        <v>80</v>
      </c>
      <c r="M51" s="8"/>
    </row>
    <row r="52" spans="2:13" s="117" customFormat="1" ht="16.5" customHeight="1">
      <c r="B52" s="8"/>
      <c r="E52" s="219" t="str">
        <f>E9</f>
        <v>01 - Jateční</v>
      </c>
      <c r="F52" s="209"/>
      <c r="G52" s="209"/>
      <c r="H52" s="209"/>
      <c r="M52" s="8"/>
    </row>
    <row r="53" spans="2:13" s="117" customFormat="1" ht="6.95" customHeight="1">
      <c r="B53" s="8"/>
      <c r="M53" s="8"/>
    </row>
    <row r="54" spans="2:13" s="117" customFormat="1" ht="12" customHeight="1">
      <c r="B54" s="8"/>
      <c r="C54" s="130" t="s">
        <v>19</v>
      </c>
      <c r="F54" s="120" t="str">
        <f>F12</f>
        <v>Kolín</v>
      </c>
      <c r="I54" s="130" t="s">
        <v>21</v>
      </c>
      <c r="J54" s="129">
        <f>IF(J12="","",J12)</f>
        <v>0</v>
      </c>
      <c r="M54" s="8"/>
    </row>
    <row r="55" spans="2:13" s="117" customFormat="1" ht="6.95" customHeight="1">
      <c r="B55" s="8"/>
      <c r="M55" s="8"/>
    </row>
    <row r="56" spans="2:13" s="117" customFormat="1" ht="13.7" customHeight="1">
      <c r="B56" s="8"/>
      <c r="C56" s="130" t="s">
        <v>22</v>
      </c>
      <c r="F56" s="120">
        <f>E15</f>
        <v>0</v>
      </c>
      <c r="I56" s="130" t="s">
        <v>27</v>
      </c>
      <c r="J56" s="122">
        <f>E21</f>
        <v>0</v>
      </c>
      <c r="M56" s="8"/>
    </row>
    <row r="57" spans="2:13" s="117" customFormat="1" ht="13.7" customHeight="1">
      <c r="B57" s="8"/>
      <c r="C57" s="130" t="s">
        <v>26</v>
      </c>
      <c r="F57" s="120">
        <f>IF(E18="","",E18)</f>
        <v>0</v>
      </c>
      <c r="I57" s="130" t="s">
        <v>28</v>
      </c>
      <c r="J57" s="122">
        <f>E24</f>
        <v>0</v>
      </c>
      <c r="M57" s="8"/>
    </row>
    <row r="58" spans="2:13" s="117" customFormat="1" ht="10.35" customHeight="1">
      <c r="B58" s="8"/>
      <c r="M58" s="8"/>
    </row>
    <row r="59" spans="2:13" s="117" customFormat="1" ht="29.25" customHeight="1">
      <c r="B59" s="8"/>
      <c r="C59" s="51" t="s">
        <v>85</v>
      </c>
      <c r="D59" s="52"/>
      <c r="E59" s="52"/>
      <c r="F59" s="52"/>
      <c r="G59" s="52"/>
      <c r="H59" s="52"/>
      <c r="I59" s="53" t="s">
        <v>86</v>
      </c>
      <c r="J59" s="53" t="s">
        <v>87</v>
      </c>
      <c r="K59" s="53" t="s">
        <v>88</v>
      </c>
      <c r="L59" s="52"/>
      <c r="M59" s="8"/>
    </row>
    <row r="60" spans="2:13" s="117" customFormat="1" ht="10.35" customHeight="1">
      <c r="B60" s="8"/>
      <c r="M60" s="8"/>
    </row>
    <row r="61" spans="2:47" s="117" customFormat="1" ht="22.9" customHeight="1">
      <c r="B61" s="8"/>
      <c r="C61" s="54" t="s">
        <v>89</v>
      </c>
      <c r="I61" s="119">
        <f aca="true" t="shared" si="0" ref="I61:J63">Q93</f>
        <v>0</v>
      </c>
      <c r="J61" s="119">
        <f t="shared" si="0"/>
        <v>0</v>
      </c>
      <c r="K61" s="119">
        <f>K93</f>
        <v>0</v>
      </c>
      <c r="M61" s="8"/>
      <c r="AU61" s="120" t="s">
        <v>90</v>
      </c>
    </row>
    <row r="62" spans="2:13" s="56" customFormat="1" ht="24.95" customHeight="1">
      <c r="B62" s="55"/>
      <c r="D62" s="57" t="s">
        <v>91</v>
      </c>
      <c r="E62" s="58"/>
      <c r="F62" s="58"/>
      <c r="G62" s="58"/>
      <c r="H62" s="58"/>
      <c r="I62" s="59">
        <f t="shared" si="0"/>
        <v>0</v>
      </c>
      <c r="J62" s="59">
        <f t="shared" si="0"/>
        <v>0</v>
      </c>
      <c r="K62" s="59">
        <f>K94</f>
        <v>0</v>
      </c>
      <c r="M62" s="55"/>
    </row>
    <row r="63" spans="2:13" s="61" customFormat="1" ht="19.9" customHeight="1">
      <c r="B63" s="60"/>
      <c r="D63" s="62" t="s">
        <v>92</v>
      </c>
      <c r="E63" s="63"/>
      <c r="F63" s="63"/>
      <c r="G63" s="63"/>
      <c r="H63" s="63"/>
      <c r="I63" s="64">
        <f t="shared" si="0"/>
        <v>0</v>
      </c>
      <c r="J63" s="64">
        <f t="shared" si="0"/>
        <v>0</v>
      </c>
      <c r="K63" s="64">
        <f>K95</f>
        <v>0</v>
      </c>
      <c r="M63" s="60"/>
    </row>
    <row r="64" spans="2:13" s="61" customFormat="1" ht="19.9" customHeight="1">
      <c r="B64" s="60"/>
      <c r="D64" s="62" t="s">
        <v>93</v>
      </c>
      <c r="E64" s="63"/>
      <c r="F64" s="63"/>
      <c r="G64" s="63"/>
      <c r="H64" s="63"/>
      <c r="I64" s="64">
        <f>Q104</f>
        <v>0</v>
      </c>
      <c r="J64" s="64">
        <f>R104</f>
        <v>0</v>
      </c>
      <c r="K64" s="64">
        <f>K104</f>
        <v>0</v>
      </c>
      <c r="M64" s="60"/>
    </row>
    <row r="65" spans="2:13" s="61" customFormat="1" ht="19.9" customHeight="1">
      <c r="B65" s="60"/>
      <c r="D65" s="62" t="s">
        <v>94</v>
      </c>
      <c r="E65" s="63"/>
      <c r="F65" s="63"/>
      <c r="G65" s="63"/>
      <c r="H65" s="63"/>
      <c r="I65" s="64">
        <f>Q117</f>
        <v>0</v>
      </c>
      <c r="J65" s="64">
        <f>R117</f>
        <v>0</v>
      </c>
      <c r="K65" s="64">
        <f>K117</f>
        <v>0</v>
      </c>
      <c r="M65" s="60"/>
    </row>
    <row r="66" spans="2:13" s="61" customFormat="1" ht="19.9" customHeight="1">
      <c r="B66" s="60"/>
      <c r="D66" s="62" t="s">
        <v>95</v>
      </c>
      <c r="E66" s="63"/>
      <c r="F66" s="63"/>
      <c r="G66" s="63"/>
      <c r="H66" s="63"/>
      <c r="I66" s="64">
        <f>Q120</f>
        <v>0</v>
      </c>
      <c r="J66" s="64">
        <f>R120</f>
        <v>0</v>
      </c>
      <c r="K66" s="64">
        <f>K120</f>
        <v>0</v>
      </c>
      <c r="M66" s="60"/>
    </row>
    <row r="67" spans="2:13" s="61" customFormat="1" ht="19.9" customHeight="1">
      <c r="B67" s="60"/>
      <c r="D67" s="62" t="s">
        <v>96</v>
      </c>
      <c r="E67" s="63"/>
      <c r="F67" s="63"/>
      <c r="G67" s="63"/>
      <c r="H67" s="63"/>
      <c r="I67" s="64">
        <f>Q130</f>
        <v>0</v>
      </c>
      <c r="J67" s="64">
        <f>R130</f>
        <v>0</v>
      </c>
      <c r="K67" s="64">
        <f>K130</f>
        <v>0</v>
      </c>
      <c r="M67" s="60"/>
    </row>
    <row r="68" spans="2:13" s="61" customFormat="1" ht="19.9" customHeight="1">
      <c r="B68" s="60"/>
      <c r="D68" s="62" t="s">
        <v>97</v>
      </c>
      <c r="E68" s="63"/>
      <c r="F68" s="63"/>
      <c r="G68" s="63"/>
      <c r="H68" s="63"/>
      <c r="I68" s="64">
        <f>Q138</f>
        <v>0</v>
      </c>
      <c r="J68" s="64">
        <f>R138</f>
        <v>0</v>
      </c>
      <c r="K68" s="64">
        <f>K138</f>
        <v>0</v>
      </c>
      <c r="M68" s="60"/>
    </row>
    <row r="69" spans="2:13" s="56" customFormat="1" ht="24.95" customHeight="1">
      <c r="B69" s="55"/>
      <c r="D69" s="57" t="s">
        <v>98</v>
      </c>
      <c r="E69" s="58"/>
      <c r="F69" s="58"/>
      <c r="G69" s="58"/>
      <c r="H69" s="58"/>
      <c r="I69" s="59">
        <f>Q143</f>
        <v>0</v>
      </c>
      <c r="J69" s="59">
        <f>R143</f>
        <v>0</v>
      </c>
      <c r="K69" s="59">
        <f>K143</f>
        <v>0</v>
      </c>
      <c r="M69" s="55"/>
    </row>
    <row r="70" spans="2:13" s="61" customFormat="1" ht="19.9" customHeight="1">
      <c r="B70" s="60"/>
      <c r="D70" s="62" t="s">
        <v>99</v>
      </c>
      <c r="E70" s="63"/>
      <c r="F70" s="63"/>
      <c r="G70" s="63"/>
      <c r="H70" s="63"/>
      <c r="I70" s="64">
        <f>Q144</f>
        <v>0</v>
      </c>
      <c r="J70" s="64">
        <f>R144</f>
        <v>0</v>
      </c>
      <c r="K70" s="64">
        <f>K144</f>
        <v>0</v>
      </c>
      <c r="M70" s="60"/>
    </row>
    <row r="71" spans="2:13" s="61" customFormat="1" ht="19.9" customHeight="1">
      <c r="B71" s="60"/>
      <c r="D71" s="62" t="s">
        <v>100</v>
      </c>
      <c r="E71" s="63"/>
      <c r="F71" s="63"/>
      <c r="G71" s="63"/>
      <c r="H71" s="63"/>
      <c r="I71" s="64">
        <f>Q148</f>
        <v>0</v>
      </c>
      <c r="J71" s="64">
        <f>R148</f>
        <v>0</v>
      </c>
      <c r="K71" s="64">
        <f>K148</f>
        <v>0</v>
      </c>
      <c r="M71" s="60"/>
    </row>
    <row r="72" spans="2:13" s="61" customFormat="1" ht="19.9" customHeight="1">
      <c r="B72" s="60"/>
      <c r="D72" s="62" t="s">
        <v>101</v>
      </c>
      <c r="E72" s="63"/>
      <c r="F72" s="63"/>
      <c r="G72" s="63"/>
      <c r="H72" s="63"/>
      <c r="I72" s="64">
        <f>Q150</f>
        <v>0</v>
      </c>
      <c r="J72" s="64">
        <f>R150</f>
        <v>0</v>
      </c>
      <c r="K72" s="64">
        <f>K150</f>
        <v>0</v>
      </c>
      <c r="M72" s="60"/>
    </row>
    <row r="73" spans="2:13" s="61" customFormat="1" ht="19.9" customHeight="1">
      <c r="B73" s="60"/>
      <c r="D73" s="62" t="s">
        <v>102</v>
      </c>
      <c r="E73" s="63"/>
      <c r="F73" s="63"/>
      <c r="G73" s="63"/>
      <c r="H73" s="63"/>
      <c r="I73" s="64">
        <f>Q153</f>
        <v>0</v>
      </c>
      <c r="J73" s="64">
        <f>R153</f>
        <v>0</v>
      </c>
      <c r="K73" s="64">
        <f>K153</f>
        <v>0</v>
      </c>
      <c r="M73" s="60"/>
    </row>
    <row r="74" spans="2:13" s="117" customFormat="1" ht="21.75" customHeight="1">
      <c r="B74" s="8"/>
      <c r="M74" s="8"/>
    </row>
    <row r="75" spans="2:13" s="117" customFormat="1" ht="6.95" customHeight="1"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8"/>
    </row>
    <row r="79" spans="2:13" s="117" customFormat="1" ht="6.95" customHeight="1"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8"/>
    </row>
    <row r="80" spans="2:13" s="117" customFormat="1" ht="24.95" customHeight="1">
      <c r="B80" s="8"/>
      <c r="C80" s="4" t="s">
        <v>103</v>
      </c>
      <c r="M80" s="8"/>
    </row>
    <row r="81" spans="2:13" s="117" customFormat="1" ht="6.95" customHeight="1">
      <c r="B81" s="8"/>
      <c r="M81" s="8"/>
    </row>
    <row r="82" spans="2:13" s="117" customFormat="1" ht="12" customHeight="1">
      <c r="B82" s="8"/>
      <c r="C82" s="130" t="s">
        <v>15</v>
      </c>
      <c r="M82" s="8"/>
    </row>
    <row r="83" spans="2:13" s="117" customFormat="1" ht="16.5" customHeight="1">
      <c r="B83" s="8"/>
      <c r="E83" s="235" t="e">
        <f>E7</f>
        <v>#VALUE!</v>
      </c>
      <c r="F83" s="236"/>
      <c r="G83" s="236"/>
      <c r="H83" s="236"/>
      <c r="M83" s="8"/>
    </row>
    <row r="84" spans="2:13" s="117" customFormat="1" ht="12" customHeight="1">
      <c r="B84" s="8"/>
      <c r="C84" s="130" t="s">
        <v>80</v>
      </c>
      <c r="M84" s="8"/>
    </row>
    <row r="85" spans="2:13" s="117" customFormat="1" ht="16.5" customHeight="1">
      <c r="B85" s="8"/>
      <c r="E85" s="219" t="str">
        <f>E9</f>
        <v>01 - Jateční</v>
      </c>
      <c r="F85" s="209"/>
      <c r="G85" s="209"/>
      <c r="H85" s="209"/>
      <c r="M85" s="8"/>
    </row>
    <row r="86" spans="2:13" s="117" customFormat="1" ht="6.95" customHeight="1">
      <c r="B86" s="8"/>
      <c r="M86" s="8"/>
    </row>
    <row r="87" spans="2:13" s="117" customFormat="1" ht="12" customHeight="1">
      <c r="B87" s="8"/>
      <c r="C87" s="130" t="s">
        <v>19</v>
      </c>
      <c r="F87" s="120" t="str">
        <f>F12</f>
        <v>Kolín</v>
      </c>
      <c r="I87" s="130" t="s">
        <v>21</v>
      </c>
      <c r="J87" s="129">
        <f>IF(J12="","",J12)</f>
        <v>0</v>
      </c>
      <c r="M87" s="8"/>
    </row>
    <row r="88" spans="2:13" s="117" customFormat="1" ht="6.95" customHeight="1">
      <c r="B88" s="8"/>
      <c r="M88" s="8"/>
    </row>
    <row r="89" spans="2:13" s="117" customFormat="1" ht="13.7" customHeight="1">
      <c r="B89" s="8"/>
      <c r="C89" s="130" t="s">
        <v>22</v>
      </c>
      <c r="F89" s="120">
        <f>E15</f>
        <v>0</v>
      </c>
      <c r="I89" s="130" t="s">
        <v>27</v>
      </c>
      <c r="J89" s="122">
        <f>E21</f>
        <v>0</v>
      </c>
      <c r="M89" s="8"/>
    </row>
    <row r="90" spans="2:13" s="117" customFormat="1" ht="13.7" customHeight="1">
      <c r="B90" s="8"/>
      <c r="C90" s="130" t="s">
        <v>26</v>
      </c>
      <c r="F90" s="120">
        <f>IF(E18="","",E18)</f>
        <v>0</v>
      </c>
      <c r="I90" s="130" t="s">
        <v>28</v>
      </c>
      <c r="J90" s="122">
        <f>E24</f>
        <v>0</v>
      </c>
      <c r="M90" s="8"/>
    </row>
    <row r="91" spans="2:13" s="117" customFormat="1" ht="10.35" customHeight="1">
      <c r="B91" s="8"/>
      <c r="M91" s="8"/>
    </row>
    <row r="92" spans="2:25" s="152" customFormat="1" ht="29.25" customHeight="1">
      <c r="B92" s="65"/>
      <c r="C92" s="66" t="s">
        <v>104</v>
      </c>
      <c r="D92" s="67" t="s">
        <v>49</v>
      </c>
      <c r="E92" s="67" t="s">
        <v>45</v>
      </c>
      <c r="F92" s="67" t="s">
        <v>46</v>
      </c>
      <c r="G92" s="67" t="s">
        <v>105</v>
      </c>
      <c r="H92" s="67" t="s">
        <v>106</v>
      </c>
      <c r="I92" s="67" t="s">
        <v>107</v>
      </c>
      <c r="J92" s="67" t="s">
        <v>108</v>
      </c>
      <c r="K92" s="67" t="s">
        <v>88</v>
      </c>
      <c r="L92" s="68" t="s">
        <v>109</v>
      </c>
      <c r="M92" s="65"/>
      <c r="N92" s="25" t="s">
        <v>1</v>
      </c>
      <c r="O92" s="26" t="s">
        <v>34</v>
      </c>
      <c r="P92" s="26" t="s">
        <v>110</v>
      </c>
      <c r="Q92" s="26" t="s">
        <v>111</v>
      </c>
      <c r="R92" s="26" t="s">
        <v>112</v>
      </c>
      <c r="S92" s="26" t="s">
        <v>113</v>
      </c>
      <c r="T92" s="26" t="s">
        <v>114</v>
      </c>
      <c r="U92" s="26" t="s">
        <v>115</v>
      </c>
      <c r="V92" s="26" t="s">
        <v>116</v>
      </c>
      <c r="W92" s="26" t="s">
        <v>117</v>
      </c>
      <c r="X92" s="26" t="s">
        <v>118</v>
      </c>
      <c r="Y92" s="27" t="s">
        <v>119</v>
      </c>
    </row>
    <row r="93" spans="2:63" s="117" customFormat="1" ht="22.9" customHeight="1">
      <c r="B93" s="8"/>
      <c r="C93" s="32" t="s">
        <v>120</v>
      </c>
      <c r="K93" s="69">
        <f>BK93</f>
        <v>0</v>
      </c>
      <c r="M93" s="8"/>
      <c r="N93" s="28"/>
      <c r="O93" s="29"/>
      <c r="P93" s="29"/>
      <c r="Q93" s="70">
        <f>Q94+Q143</f>
        <v>0</v>
      </c>
      <c r="R93" s="70">
        <f>R94+R143</f>
        <v>0</v>
      </c>
      <c r="S93" s="29"/>
      <c r="T93" s="71">
        <f>T94+T143</f>
        <v>1965.137804</v>
      </c>
      <c r="U93" s="29"/>
      <c r="V93" s="71">
        <f>V94+V143</f>
        <v>27.844786</v>
      </c>
      <c r="W93" s="29"/>
      <c r="X93" s="71">
        <f>X94+X143</f>
        <v>591.986</v>
      </c>
      <c r="Y93" s="30"/>
      <c r="AT93" s="120" t="s">
        <v>65</v>
      </c>
      <c r="AU93" s="120" t="s">
        <v>90</v>
      </c>
      <c r="BK93" s="153">
        <f>BK94+BK143</f>
        <v>0</v>
      </c>
    </row>
    <row r="94" spans="2:63" s="73" customFormat="1" ht="25.9" customHeight="1">
      <c r="B94" s="72"/>
      <c r="D94" s="74" t="s">
        <v>65</v>
      </c>
      <c r="E94" s="75" t="s">
        <v>121</v>
      </c>
      <c r="F94" s="75" t="s">
        <v>122</v>
      </c>
      <c r="K94" s="76">
        <f>BK94</f>
        <v>0</v>
      </c>
      <c r="M94" s="72"/>
      <c r="N94" s="77"/>
      <c r="O94" s="78"/>
      <c r="P94" s="78"/>
      <c r="Q94" s="79">
        <f>Q95+Q104+Q117+Q120+Q130+Q138</f>
        <v>0</v>
      </c>
      <c r="R94" s="79">
        <f>R95+R104+R117+R120+R130+R138</f>
        <v>0</v>
      </c>
      <c r="S94" s="78"/>
      <c r="T94" s="80">
        <f>T95+T104+T117+T120+T130+T138</f>
        <v>1965.137804</v>
      </c>
      <c r="U94" s="78"/>
      <c r="V94" s="80">
        <f>V95+V104+V117+V120+V130+V138</f>
        <v>27.844786</v>
      </c>
      <c r="W94" s="78"/>
      <c r="X94" s="80">
        <f>X95+X104+X117+X120+X130+X138</f>
        <v>591.986</v>
      </c>
      <c r="Y94" s="81"/>
      <c r="AR94" s="74" t="s">
        <v>72</v>
      </c>
      <c r="AT94" s="154" t="s">
        <v>65</v>
      </c>
      <c r="AU94" s="154" t="s">
        <v>66</v>
      </c>
      <c r="AY94" s="74" t="s">
        <v>123</v>
      </c>
      <c r="BK94" s="155">
        <f>BK95+BK104+BK117+BK120+BK130+BK138</f>
        <v>0</v>
      </c>
    </row>
    <row r="95" spans="2:63" s="73" customFormat="1" ht="22.9" customHeight="1">
      <c r="B95" s="72"/>
      <c r="D95" s="74" t="s">
        <v>65</v>
      </c>
      <c r="E95" s="82" t="s">
        <v>72</v>
      </c>
      <c r="F95" s="82" t="s">
        <v>124</v>
      </c>
      <c r="K95" s="83">
        <f>BK95</f>
        <v>0</v>
      </c>
      <c r="M95" s="72"/>
      <c r="N95" s="77"/>
      <c r="O95" s="78"/>
      <c r="P95" s="78"/>
      <c r="Q95" s="79">
        <f>SUM(Q96:Q103)</f>
        <v>0</v>
      </c>
      <c r="R95" s="79">
        <f>SUM(R96:R103)</f>
        <v>0</v>
      </c>
      <c r="S95" s="78"/>
      <c r="T95" s="80">
        <f>SUM(T96:T103)</f>
        <v>1057.7648000000002</v>
      </c>
      <c r="U95" s="78"/>
      <c r="V95" s="80">
        <f>SUM(V96:V103)</f>
        <v>0.056</v>
      </c>
      <c r="W95" s="78"/>
      <c r="X95" s="80">
        <f>SUM(X96:X103)</f>
        <v>591.986</v>
      </c>
      <c r="Y95" s="81"/>
      <c r="AR95" s="74" t="s">
        <v>72</v>
      </c>
      <c r="AT95" s="154" t="s">
        <v>65</v>
      </c>
      <c r="AU95" s="154" t="s">
        <v>72</v>
      </c>
      <c r="AY95" s="74" t="s">
        <v>123</v>
      </c>
      <c r="BK95" s="155">
        <f>SUM(BK96:BK103)</f>
        <v>0</v>
      </c>
    </row>
    <row r="96" spans="2:65" s="117" customFormat="1" ht="22.5" customHeight="1">
      <c r="B96" s="8"/>
      <c r="C96" s="84" t="s">
        <v>72</v>
      </c>
      <c r="D96" s="84" t="s">
        <v>125</v>
      </c>
      <c r="E96" s="85" t="s">
        <v>126</v>
      </c>
      <c r="F96" s="86" t="s">
        <v>127</v>
      </c>
      <c r="G96" s="87" t="s">
        <v>128</v>
      </c>
      <c r="H96" s="88">
        <v>700</v>
      </c>
      <c r="I96" s="142"/>
      <c r="J96" s="142"/>
      <c r="K96" s="89">
        <f>ROUND(P96*H96,2)</f>
        <v>0</v>
      </c>
      <c r="L96" s="86" t="s">
        <v>129</v>
      </c>
      <c r="M96" s="8"/>
      <c r="N96" s="115" t="s">
        <v>1</v>
      </c>
      <c r="O96" s="90" t="s">
        <v>35</v>
      </c>
      <c r="P96" s="91">
        <f>I96+J96</f>
        <v>0</v>
      </c>
      <c r="Q96" s="91">
        <f>ROUND(I96*H96,2)</f>
        <v>0</v>
      </c>
      <c r="R96" s="91">
        <f>ROUND(J96*H96,2)</f>
        <v>0</v>
      </c>
      <c r="S96" s="92">
        <v>1.373</v>
      </c>
      <c r="T96" s="92">
        <f>S96*H96</f>
        <v>961.1</v>
      </c>
      <c r="U96" s="92">
        <v>0</v>
      </c>
      <c r="V96" s="92">
        <f>U96*H96</f>
        <v>0</v>
      </c>
      <c r="W96" s="92">
        <v>0.58</v>
      </c>
      <c r="X96" s="92">
        <f>W96*H96</f>
        <v>406</v>
      </c>
      <c r="Y96" s="93" t="s">
        <v>1</v>
      </c>
      <c r="AR96" s="120" t="s">
        <v>130</v>
      </c>
      <c r="AT96" s="120" t="s">
        <v>125</v>
      </c>
      <c r="AU96" s="120" t="s">
        <v>74</v>
      </c>
      <c r="AY96" s="120" t="s">
        <v>123</v>
      </c>
      <c r="BE96" s="156">
        <f>IF(O96="základní",K96,0)</f>
        <v>0</v>
      </c>
      <c r="BF96" s="156">
        <f>IF(O96="snížená",K96,0)</f>
        <v>0</v>
      </c>
      <c r="BG96" s="156">
        <f>IF(O96="zákl. přenesená",K96,0)</f>
        <v>0</v>
      </c>
      <c r="BH96" s="156">
        <f>IF(O96="sníž. přenesená",K96,0)</f>
        <v>0</v>
      </c>
      <c r="BI96" s="156">
        <f>IF(O96="nulová",K96,0)</f>
        <v>0</v>
      </c>
      <c r="BJ96" s="120" t="s">
        <v>72</v>
      </c>
      <c r="BK96" s="156">
        <f>ROUND(P96*H96,2)</f>
        <v>0</v>
      </c>
      <c r="BL96" s="120" t="s">
        <v>130</v>
      </c>
      <c r="BM96" s="120" t="s">
        <v>131</v>
      </c>
    </row>
    <row r="97" spans="2:51" s="95" customFormat="1" ht="12">
      <c r="B97" s="94"/>
      <c r="D97" s="96" t="s">
        <v>132</v>
      </c>
      <c r="E97" s="97" t="s">
        <v>1</v>
      </c>
      <c r="F97" s="98" t="s">
        <v>133</v>
      </c>
      <c r="H97" s="99">
        <v>700</v>
      </c>
      <c r="M97" s="94"/>
      <c r="N97" s="100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AT97" s="97" t="s">
        <v>132</v>
      </c>
      <c r="AU97" s="97" t="s">
        <v>74</v>
      </c>
      <c r="AV97" s="95" t="s">
        <v>74</v>
      </c>
      <c r="AW97" s="95" t="s">
        <v>5</v>
      </c>
      <c r="AX97" s="95" t="s">
        <v>72</v>
      </c>
      <c r="AY97" s="97" t="s">
        <v>123</v>
      </c>
    </row>
    <row r="98" spans="2:65" s="117" customFormat="1" ht="22.5" customHeight="1">
      <c r="B98" s="8"/>
      <c r="C98" s="84" t="s">
        <v>74</v>
      </c>
      <c r="D98" s="84" t="s">
        <v>125</v>
      </c>
      <c r="E98" s="85" t="s">
        <v>134</v>
      </c>
      <c r="F98" s="86" t="s">
        <v>135</v>
      </c>
      <c r="G98" s="87" t="s">
        <v>128</v>
      </c>
      <c r="H98" s="88">
        <v>700</v>
      </c>
      <c r="I98" s="142"/>
      <c r="J98" s="142"/>
      <c r="K98" s="89">
        <f>ROUND(P98*H98,2)</f>
        <v>0</v>
      </c>
      <c r="L98" s="86" t="s">
        <v>129</v>
      </c>
      <c r="M98" s="8"/>
      <c r="N98" s="115" t="s">
        <v>1</v>
      </c>
      <c r="O98" s="90" t="s">
        <v>35</v>
      </c>
      <c r="P98" s="91">
        <f>I98+J98</f>
        <v>0</v>
      </c>
      <c r="Q98" s="91">
        <f>ROUND(I98*H98,2)</f>
        <v>0</v>
      </c>
      <c r="R98" s="91">
        <f>ROUND(J98*H98,2)</f>
        <v>0</v>
      </c>
      <c r="S98" s="92">
        <v>0.094</v>
      </c>
      <c r="T98" s="92">
        <f>S98*H98</f>
        <v>65.8</v>
      </c>
      <c r="U98" s="92">
        <v>8E-05</v>
      </c>
      <c r="V98" s="92">
        <f>U98*H98</f>
        <v>0.056</v>
      </c>
      <c r="W98" s="92">
        <v>0.256</v>
      </c>
      <c r="X98" s="92">
        <f>W98*H98</f>
        <v>179.20000000000002</v>
      </c>
      <c r="Y98" s="93" t="s">
        <v>1</v>
      </c>
      <c r="AR98" s="120" t="s">
        <v>130</v>
      </c>
      <c r="AT98" s="120" t="s">
        <v>125</v>
      </c>
      <c r="AU98" s="120" t="s">
        <v>74</v>
      </c>
      <c r="AY98" s="120" t="s">
        <v>123</v>
      </c>
      <c r="BE98" s="156">
        <f>IF(O98="základní",K98,0)</f>
        <v>0</v>
      </c>
      <c r="BF98" s="156">
        <f>IF(O98="snížená",K98,0)</f>
        <v>0</v>
      </c>
      <c r="BG98" s="156">
        <f>IF(O98="zákl. přenesená",K98,0)</f>
        <v>0</v>
      </c>
      <c r="BH98" s="156">
        <f>IF(O98="sníž. přenesená",K98,0)</f>
        <v>0</v>
      </c>
      <c r="BI98" s="156">
        <f>IF(O98="nulová",K98,0)</f>
        <v>0</v>
      </c>
      <c r="BJ98" s="120" t="s">
        <v>72</v>
      </c>
      <c r="BK98" s="156">
        <f>ROUND(P98*H98,2)</f>
        <v>0</v>
      </c>
      <c r="BL98" s="120" t="s">
        <v>130</v>
      </c>
      <c r="BM98" s="120" t="s">
        <v>136</v>
      </c>
    </row>
    <row r="99" spans="2:51" s="95" customFormat="1" ht="12">
      <c r="B99" s="94"/>
      <c r="D99" s="96" t="s">
        <v>132</v>
      </c>
      <c r="E99" s="97" t="s">
        <v>1</v>
      </c>
      <c r="F99" s="98" t="s">
        <v>133</v>
      </c>
      <c r="H99" s="99">
        <v>700</v>
      </c>
      <c r="M99" s="94"/>
      <c r="N99" s="100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AT99" s="97" t="s">
        <v>132</v>
      </c>
      <c r="AU99" s="97" t="s">
        <v>74</v>
      </c>
      <c r="AV99" s="95" t="s">
        <v>74</v>
      </c>
      <c r="AW99" s="95" t="s">
        <v>5</v>
      </c>
      <c r="AX99" s="95" t="s">
        <v>72</v>
      </c>
      <c r="AY99" s="97" t="s">
        <v>123</v>
      </c>
    </row>
    <row r="100" spans="2:65" s="117" customFormat="1" ht="22.5" customHeight="1">
      <c r="B100" s="8"/>
      <c r="C100" s="84" t="s">
        <v>137</v>
      </c>
      <c r="D100" s="84" t="s">
        <v>125</v>
      </c>
      <c r="E100" s="85" t="s">
        <v>138</v>
      </c>
      <c r="F100" s="86" t="s">
        <v>139</v>
      </c>
      <c r="G100" s="87" t="s">
        <v>140</v>
      </c>
      <c r="H100" s="88">
        <v>23.4</v>
      </c>
      <c r="I100" s="142"/>
      <c r="J100" s="142"/>
      <c r="K100" s="89">
        <f>ROUND(P100*H100,2)</f>
        <v>0</v>
      </c>
      <c r="L100" s="86" t="s">
        <v>129</v>
      </c>
      <c r="M100" s="8"/>
      <c r="N100" s="115" t="s">
        <v>1</v>
      </c>
      <c r="O100" s="90" t="s">
        <v>35</v>
      </c>
      <c r="P100" s="91">
        <f>I100+J100</f>
        <v>0</v>
      </c>
      <c r="Q100" s="91">
        <f>ROUND(I100*H100,2)</f>
        <v>0</v>
      </c>
      <c r="R100" s="91">
        <f>ROUND(J100*H100,2)</f>
        <v>0</v>
      </c>
      <c r="S100" s="92">
        <v>0.272</v>
      </c>
      <c r="T100" s="92">
        <f>S100*H100</f>
        <v>6.3648</v>
      </c>
      <c r="U100" s="92">
        <v>0</v>
      </c>
      <c r="V100" s="92">
        <f>U100*H100</f>
        <v>0</v>
      </c>
      <c r="W100" s="92">
        <v>0.29</v>
      </c>
      <c r="X100" s="92">
        <f>W100*H100</f>
        <v>6.785999999999999</v>
      </c>
      <c r="Y100" s="93" t="s">
        <v>1</v>
      </c>
      <c r="AR100" s="120" t="s">
        <v>130</v>
      </c>
      <c r="AT100" s="120" t="s">
        <v>125</v>
      </c>
      <c r="AU100" s="120" t="s">
        <v>74</v>
      </c>
      <c r="AY100" s="120" t="s">
        <v>123</v>
      </c>
      <c r="BE100" s="156">
        <f>IF(O100="základní",K100,0)</f>
        <v>0</v>
      </c>
      <c r="BF100" s="156">
        <f>IF(O100="snížená",K100,0)</f>
        <v>0</v>
      </c>
      <c r="BG100" s="156">
        <f>IF(O100="zákl. přenesená",K100,0)</f>
        <v>0</v>
      </c>
      <c r="BH100" s="156">
        <f>IF(O100="sníž. přenesená",K100,0)</f>
        <v>0</v>
      </c>
      <c r="BI100" s="156">
        <f>IF(O100="nulová",K100,0)</f>
        <v>0</v>
      </c>
      <c r="BJ100" s="120" t="s">
        <v>72</v>
      </c>
      <c r="BK100" s="156">
        <f>ROUND(P100*H100,2)</f>
        <v>0</v>
      </c>
      <c r="BL100" s="120" t="s">
        <v>130</v>
      </c>
      <c r="BM100" s="120" t="s">
        <v>141</v>
      </c>
    </row>
    <row r="101" spans="2:51" s="95" customFormat="1" ht="12">
      <c r="B101" s="94"/>
      <c r="D101" s="96" t="s">
        <v>132</v>
      </c>
      <c r="E101" s="97" t="s">
        <v>1</v>
      </c>
      <c r="F101" s="98" t="s">
        <v>142</v>
      </c>
      <c r="H101" s="99">
        <v>23.4</v>
      </c>
      <c r="M101" s="94"/>
      <c r="N101" s="100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AT101" s="97" t="s">
        <v>132</v>
      </c>
      <c r="AU101" s="97" t="s">
        <v>74</v>
      </c>
      <c r="AV101" s="95" t="s">
        <v>74</v>
      </c>
      <c r="AW101" s="95" t="s">
        <v>5</v>
      </c>
      <c r="AX101" s="95" t="s">
        <v>72</v>
      </c>
      <c r="AY101" s="97" t="s">
        <v>123</v>
      </c>
    </row>
    <row r="102" spans="2:65" s="117" customFormat="1" ht="16.5" customHeight="1">
      <c r="B102" s="8"/>
      <c r="C102" s="84" t="s">
        <v>130</v>
      </c>
      <c r="D102" s="84" t="s">
        <v>125</v>
      </c>
      <c r="E102" s="85" t="s">
        <v>143</v>
      </c>
      <c r="F102" s="86" t="s">
        <v>144</v>
      </c>
      <c r="G102" s="87" t="s">
        <v>128</v>
      </c>
      <c r="H102" s="88">
        <v>700</v>
      </c>
      <c r="I102" s="142"/>
      <c r="J102" s="142"/>
      <c r="K102" s="89">
        <f>ROUND(P102*H102,2)</f>
        <v>0</v>
      </c>
      <c r="L102" s="86" t="s">
        <v>129</v>
      </c>
      <c r="M102" s="8"/>
      <c r="N102" s="115" t="s">
        <v>1</v>
      </c>
      <c r="O102" s="90" t="s">
        <v>35</v>
      </c>
      <c r="P102" s="91">
        <f>I102+J102</f>
        <v>0</v>
      </c>
      <c r="Q102" s="91">
        <f>ROUND(I102*H102,2)</f>
        <v>0</v>
      </c>
      <c r="R102" s="91">
        <f>ROUND(J102*H102,2)</f>
        <v>0</v>
      </c>
      <c r="S102" s="92">
        <v>0.035</v>
      </c>
      <c r="T102" s="92">
        <f>S102*H102</f>
        <v>24.500000000000004</v>
      </c>
      <c r="U102" s="92">
        <v>0</v>
      </c>
      <c r="V102" s="92">
        <f>U102*H102</f>
        <v>0</v>
      </c>
      <c r="W102" s="92">
        <v>0</v>
      </c>
      <c r="X102" s="92">
        <f>W102*H102</f>
        <v>0</v>
      </c>
      <c r="Y102" s="93" t="s">
        <v>1</v>
      </c>
      <c r="AR102" s="120" t="s">
        <v>130</v>
      </c>
      <c r="AT102" s="120" t="s">
        <v>125</v>
      </c>
      <c r="AU102" s="120" t="s">
        <v>74</v>
      </c>
      <c r="AY102" s="120" t="s">
        <v>123</v>
      </c>
      <c r="BE102" s="156">
        <f>IF(O102="základní",K102,0)</f>
        <v>0</v>
      </c>
      <c r="BF102" s="156">
        <f>IF(O102="snížená",K102,0)</f>
        <v>0</v>
      </c>
      <c r="BG102" s="156">
        <f>IF(O102="zákl. přenesená",K102,0)</f>
        <v>0</v>
      </c>
      <c r="BH102" s="156">
        <f>IF(O102="sníž. přenesená",K102,0)</f>
        <v>0</v>
      </c>
      <c r="BI102" s="156">
        <f>IF(O102="nulová",K102,0)</f>
        <v>0</v>
      </c>
      <c r="BJ102" s="120" t="s">
        <v>72</v>
      </c>
      <c r="BK102" s="156">
        <f>ROUND(P102*H102,2)</f>
        <v>0</v>
      </c>
      <c r="BL102" s="120" t="s">
        <v>130</v>
      </c>
      <c r="BM102" s="120" t="s">
        <v>145</v>
      </c>
    </row>
    <row r="103" spans="2:51" s="95" customFormat="1" ht="12">
      <c r="B103" s="94"/>
      <c r="D103" s="96" t="s">
        <v>132</v>
      </c>
      <c r="E103" s="97" t="s">
        <v>1</v>
      </c>
      <c r="F103" s="98" t="s">
        <v>133</v>
      </c>
      <c r="H103" s="99">
        <v>700</v>
      </c>
      <c r="M103" s="94"/>
      <c r="N103" s="100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AT103" s="97" t="s">
        <v>132</v>
      </c>
      <c r="AU103" s="97" t="s">
        <v>74</v>
      </c>
      <c r="AV103" s="95" t="s">
        <v>74</v>
      </c>
      <c r="AW103" s="95" t="s">
        <v>5</v>
      </c>
      <c r="AX103" s="95" t="s">
        <v>72</v>
      </c>
      <c r="AY103" s="97" t="s">
        <v>123</v>
      </c>
    </row>
    <row r="104" spans="2:63" s="73" customFormat="1" ht="22.9" customHeight="1">
      <c r="B104" s="72"/>
      <c r="D104" s="74" t="s">
        <v>65</v>
      </c>
      <c r="E104" s="82" t="s">
        <v>146</v>
      </c>
      <c r="F104" s="82" t="s">
        <v>147</v>
      </c>
      <c r="K104" s="83">
        <f>BK104</f>
        <v>0</v>
      </c>
      <c r="M104" s="72"/>
      <c r="N104" s="77"/>
      <c r="O104" s="78"/>
      <c r="P104" s="78"/>
      <c r="Q104" s="79">
        <f>SUM(Q105:Q116)</f>
        <v>0</v>
      </c>
      <c r="R104" s="79">
        <f>SUM(R105:R116)</f>
        <v>0</v>
      </c>
      <c r="S104" s="78"/>
      <c r="T104" s="80">
        <f>SUM(T105:T116)</f>
        <v>146.3</v>
      </c>
      <c r="U104" s="78"/>
      <c r="V104" s="80">
        <f>SUM(V105:V116)</f>
        <v>0</v>
      </c>
      <c r="W104" s="78"/>
      <c r="X104" s="80">
        <f>SUM(X105:X116)</f>
        <v>0</v>
      </c>
      <c r="Y104" s="81"/>
      <c r="AR104" s="74" t="s">
        <v>72</v>
      </c>
      <c r="AT104" s="154" t="s">
        <v>65</v>
      </c>
      <c r="AU104" s="154" t="s">
        <v>72</v>
      </c>
      <c r="AY104" s="74" t="s">
        <v>123</v>
      </c>
      <c r="BK104" s="155">
        <f>SUM(BK105:BK116)</f>
        <v>0</v>
      </c>
    </row>
    <row r="105" spans="2:65" s="117" customFormat="1" ht="16.5" customHeight="1">
      <c r="B105" s="8"/>
      <c r="C105" s="84" t="s">
        <v>146</v>
      </c>
      <c r="D105" s="84" t="s">
        <v>125</v>
      </c>
      <c r="E105" s="85" t="s">
        <v>148</v>
      </c>
      <c r="F105" s="86" t="s">
        <v>149</v>
      </c>
      <c r="G105" s="87" t="s">
        <v>128</v>
      </c>
      <c r="H105" s="88">
        <v>700</v>
      </c>
      <c r="I105" s="142"/>
      <c r="J105" s="142"/>
      <c r="K105" s="89">
        <f>ROUND(P105*H105,2)</f>
        <v>0</v>
      </c>
      <c r="L105" s="86" t="s">
        <v>129</v>
      </c>
      <c r="M105" s="8"/>
      <c r="N105" s="115" t="s">
        <v>1</v>
      </c>
      <c r="O105" s="90" t="s">
        <v>35</v>
      </c>
      <c r="P105" s="91">
        <f>I105+J105</f>
        <v>0</v>
      </c>
      <c r="Q105" s="91">
        <f>ROUND(I105*H105,2)</f>
        <v>0</v>
      </c>
      <c r="R105" s="91">
        <f>ROUND(J105*H105,2)</f>
        <v>0</v>
      </c>
      <c r="S105" s="92">
        <v>0.026</v>
      </c>
      <c r="T105" s="92">
        <f>S105*H105</f>
        <v>18.2</v>
      </c>
      <c r="U105" s="92">
        <v>0</v>
      </c>
      <c r="V105" s="92">
        <f>U105*H105</f>
        <v>0</v>
      </c>
      <c r="W105" s="92">
        <v>0</v>
      </c>
      <c r="X105" s="92">
        <f>W105*H105</f>
        <v>0</v>
      </c>
      <c r="Y105" s="93" t="s">
        <v>1</v>
      </c>
      <c r="AR105" s="120" t="s">
        <v>130</v>
      </c>
      <c r="AT105" s="120" t="s">
        <v>125</v>
      </c>
      <c r="AU105" s="120" t="s">
        <v>74</v>
      </c>
      <c r="AY105" s="120" t="s">
        <v>123</v>
      </c>
      <c r="BE105" s="156">
        <f>IF(O105="základní",K105,0)</f>
        <v>0</v>
      </c>
      <c r="BF105" s="156">
        <f>IF(O105="snížená",K105,0)</f>
        <v>0</v>
      </c>
      <c r="BG105" s="156">
        <f>IF(O105="zákl. přenesená",K105,0)</f>
        <v>0</v>
      </c>
      <c r="BH105" s="156">
        <f>IF(O105="sníž. přenesená",K105,0)</f>
        <v>0</v>
      </c>
      <c r="BI105" s="156">
        <f>IF(O105="nulová",K105,0)</f>
        <v>0</v>
      </c>
      <c r="BJ105" s="120" t="s">
        <v>72</v>
      </c>
      <c r="BK105" s="156">
        <f>ROUND(P105*H105,2)</f>
        <v>0</v>
      </c>
      <c r="BL105" s="120" t="s">
        <v>130</v>
      </c>
      <c r="BM105" s="120" t="s">
        <v>150</v>
      </c>
    </row>
    <row r="106" spans="2:51" s="95" customFormat="1" ht="12">
      <c r="B106" s="94"/>
      <c r="D106" s="96" t="s">
        <v>132</v>
      </c>
      <c r="E106" s="97" t="s">
        <v>1</v>
      </c>
      <c r="F106" s="98" t="s">
        <v>133</v>
      </c>
      <c r="H106" s="99">
        <v>700</v>
      </c>
      <c r="M106" s="94"/>
      <c r="N106" s="100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2"/>
      <c r="AT106" s="97" t="s">
        <v>132</v>
      </c>
      <c r="AU106" s="97" t="s">
        <v>74</v>
      </c>
      <c r="AV106" s="95" t="s">
        <v>74</v>
      </c>
      <c r="AW106" s="95" t="s">
        <v>5</v>
      </c>
      <c r="AX106" s="95" t="s">
        <v>72</v>
      </c>
      <c r="AY106" s="97" t="s">
        <v>123</v>
      </c>
    </row>
    <row r="107" spans="2:65" s="117" customFormat="1" ht="22.5" customHeight="1">
      <c r="B107" s="8"/>
      <c r="C107" s="84" t="s">
        <v>151</v>
      </c>
      <c r="D107" s="84" t="s">
        <v>125</v>
      </c>
      <c r="E107" s="85" t="s">
        <v>152</v>
      </c>
      <c r="F107" s="86" t="s">
        <v>153</v>
      </c>
      <c r="G107" s="87" t="s">
        <v>128</v>
      </c>
      <c r="H107" s="88">
        <v>700</v>
      </c>
      <c r="I107" s="142"/>
      <c r="J107" s="142"/>
      <c r="K107" s="89">
        <f>ROUND(P107*H107,2)</f>
        <v>0</v>
      </c>
      <c r="L107" s="86" t="s">
        <v>129</v>
      </c>
      <c r="M107" s="8"/>
      <c r="N107" s="115" t="s">
        <v>1</v>
      </c>
      <c r="O107" s="90" t="s">
        <v>35</v>
      </c>
      <c r="P107" s="91">
        <f>I107+J107</f>
        <v>0</v>
      </c>
      <c r="Q107" s="91">
        <f>ROUND(I107*H107,2)</f>
        <v>0</v>
      </c>
      <c r="R107" s="91">
        <f>ROUND(J107*H107,2)</f>
        <v>0</v>
      </c>
      <c r="S107" s="92">
        <v>0.027</v>
      </c>
      <c r="T107" s="92">
        <f>S107*H107</f>
        <v>18.9</v>
      </c>
      <c r="U107" s="92">
        <v>0</v>
      </c>
      <c r="V107" s="92">
        <f>U107*H107</f>
        <v>0</v>
      </c>
      <c r="W107" s="92">
        <v>0</v>
      </c>
      <c r="X107" s="92">
        <f>W107*H107</f>
        <v>0</v>
      </c>
      <c r="Y107" s="93" t="s">
        <v>1</v>
      </c>
      <c r="AR107" s="120" t="s">
        <v>130</v>
      </c>
      <c r="AT107" s="120" t="s">
        <v>125</v>
      </c>
      <c r="AU107" s="120" t="s">
        <v>74</v>
      </c>
      <c r="AY107" s="120" t="s">
        <v>123</v>
      </c>
      <c r="BE107" s="156">
        <f>IF(O107="základní",K107,0)</f>
        <v>0</v>
      </c>
      <c r="BF107" s="156">
        <f>IF(O107="snížená",K107,0)</f>
        <v>0</v>
      </c>
      <c r="BG107" s="156">
        <f>IF(O107="zákl. přenesená",K107,0)</f>
        <v>0</v>
      </c>
      <c r="BH107" s="156">
        <f>IF(O107="sníž. přenesená",K107,0)</f>
        <v>0</v>
      </c>
      <c r="BI107" s="156">
        <f>IF(O107="nulová",K107,0)</f>
        <v>0</v>
      </c>
      <c r="BJ107" s="120" t="s">
        <v>72</v>
      </c>
      <c r="BK107" s="156">
        <f>ROUND(P107*H107,2)</f>
        <v>0</v>
      </c>
      <c r="BL107" s="120" t="s">
        <v>130</v>
      </c>
      <c r="BM107" s="120" t="s">
        <v>154</v>
      </c>
    </row>
    <row r="108" spans="2:51" s="95" customFormat="1" ht="12">
      <c r="B108" s="94"/>
      <c r="D108" s="96" t="s">
        <v>132</v>
      </c>
      <c r="E108" s="97" t="s">
        <v>1</v>
      </c>
      <c r="F108" s="98" t="s">
        <v>133</v>
      </c>
      <c r="H108" s="99">
        <v>700</v>
      </c>
      <c r="M108" s="94"/>
      <c r="N108" s="100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AT108" s="97" t="s">
        <v>132</v>
      </c>
      <c r="AU108" s="97" t="s">
        <v>74</v>
      </c>
      <c r="AV108" s="95" t="s">
        <v>74</v>
      </c>
      <c r="AW108" s="95" t="s">
        <v>5</v>
      </c>
      <c r="AX108" s="95" t="s">
        <v>72</v>
      </c>
      <c r="AY108" s="97" t="s">
        <v>123</v>
      </c>
    </row>
    <row r="109" spans="2:65" s="117" customFormat="1" ht="16.5" customHeight="1">
      <c r="B109" s="8"/>
      <c r="C109" s="84" t="s">
        <v>155</v>
      </c>
      <c r="D109" s="84" t="s">
        <v>125</v>
      </c>
      <c r="E109" s="85" t="s">
        <v>156</v>
      </c>
      <c r="F109" s="86" t="s">
        <v>157</v>
      </c>
      <c r="G109" s="87" t="s">
        <v>128</v>
      </c>
      <c r="H109" s="88">
        <v>700</v>
      </c>
      <c r="I109" s="142"/>
      <c r="J109" s="142"/>
      <c r="K109" s="89">
        <f>ROUND(P109*H109,2)</f>
        <v>0</v>
      </c>
      <c r="L109" s="86" t="s">
        <v>129</v>
      </c>
      <c r="M109" s="8"/>
      <c r="N109" s="115" t="s">
        <v>1</v>
      </c>
      <c r="O109" s="90" t="s">
        <v>35</v>
      </c>
      <c r="P109" s="91">
        <f>I109+J109</f>
        <v>0</v>
      </c>
      <c r="Q109" s="91">
        <f>ROUND(I109*H109,2)</f>
        <v>0</v>
      </c>
      <c r="R109" s="91">
        <f>ROUND(J109*H109,2)</f>
        <v>0</v>
      </c>
      <c r="S109" s="92">
        <v>0.008</v>
      </c>
      <c r="T109" s="92">
        <f>S109*H109</f>
        <v>5.6000000000000005</v>
      </c>
      <c r="U109" s="92">
        <v>0</v>
      </c>
      <c r="V109" s="92">
        <f>U109*H109</f>
        <v>0</v>
      </c>
      <c r="W109" s="92">
        <v>0</v>
      </c>
      <c r="X109" s="92">
        <f>W109*H109</f>
        <v>0</v>
      </c>
      <c r="Y109" s="93" t="s">
        <v>1</v>
      </c>
      <c r="AR109" s="120" t="s">
        <v>130</v>
      </c>
      <c r="AT109" s="120" t="s">
        <v>125</v>
      </c>
      <c r="AU109" s="120" t="s">
        <v>74</v>
      </c>
      <c r="AY109" s="120" t="s">
        <v>123</v>
      </c>
      <c r="BE109" s="156">
        <f>IF(O109="základní",K109,0)</f>
        <v>0</v>
      </c>
      <c r="BF109" s="156">
        <f>IF(O109="snížená",K109,0)</f>
        <v>0</v>
      </c>
      <c r="BG109" s="156">
        <f>IF(O109="zákl. přenesená",K109,0)</f>
        <v>0</v>
      </c>
      <c r="BH109" s="156">
        <f>IF(O109="sníž. přenesená",K109,0)</f>
        <v>0</v>
      </c>
      <c r="BI109" s="156">
        <f>IF(O109="nulová",K109,0)</f>
        <v>0</v>
      </c>
      <c r="BJ109" s="120" t="s">
        <v>72</v>
      </c>
      <c r="BK109" s="156">
        <f>ROUND(P109*H109,2)</f>
        <v>0</v>
      </c>
      <c r="BL109" s="120" t="s">
        <v>130</v>
      </c>
      <c r="BM109" s="120" t="s">
        <v>158</v>
      </c>
    </row>
    <row r="110" spans="2:51" s="95" customFormat="1" ht="12">
      <c r="B110" s="94"/>
      <c r="D110" s="96" t="s">
        <v>132</v>
      </c>
      <c r="E110" s="97" t="s">
        <v>1</v>
      </c>
      <c r="F110" s="98" t="s">
        <v>133</v>
      </c>
      <c r="H110" s="99">
        <v>700</v>
      </c>
      <c r="M110" s="94"/>
      <c r="N110" s="100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AT110" s="97" t="s">
        <v>132</v>
      </c>
      <c r="AU110" s="97" t="s">
        <v>74</v>
      </c>
      <c r="AV110" s="95" t="s">
        <v>74</v>
      </c>
      <c r="AW110" s="95" t="s">
        <v>5</v>
      </c>
      <c r="AX110" s="95" t="s">
        <v>72</v>
      </c>
      <c r="AY110" s="97" t="s">
        <v>123</v>
      </c>
    </row>
    <row r="111" spans="2:65" s="117" customFormat="1" ht="16.5" customHeight="1">
      <c r="B111" s="8"/>
      <c r="C111" s="84" t="s">
        <v>159</v>
      </c>
      <c r="D111" s="84" t="s">
        <v>125</v>
      </c>
      <c r="E111" s="85" t="s">
        <v>160</v>
      </c>
      <c r="F111" s="86" t="s">
        <v>161</v>
      </c>
      <c r="G111" s="87" t="s">
        <v>128</v>
      </c>
      <c r="H111" s="88">
        <v>700</v>
      </c>
      <c r="I111" s="142"/>
      <c r="J111" s="142"/>
      <c r="K111" s="89">
        <f>ROUND(P111*H111,2)</f>
        <v>0</v>
      </c>
      <c r="L111" s="86" t="s">
        <v>129</v>
      </c>
      <c r="M111" s="8"/>
      <c r="N111" s="115" t="s">
        <v>1</v>
      </c>
      <c r="O111" s="90" t="s">
        <v>35</v>
      </c>
      <c r="P111" s="91">
        <f>I111+J111</f>
        <v>0</v>
      </c>
      <c r="Q111" s="91">
        <f>ROUND(I111*H111,2)</f>
        <v>0</v>
      </c>
      <c r="R111" s="91">
        <f>ROUND(J111*H111,2)</f>
        <v>0</v>
      </c>
      <c r="S111" s="92">
        <v>0.002</v>
      </c>
      <c r="T111" s="92">
        <f>S111*H111</f>
        <v>1.4000000000000001</v>
      </c>
      <c r="U111" s="92">
        <v>0</v>
      </c>
      <c r="V111" s="92">
        <f>U111*H111</f>
        <v>0</v>
      </c>
      <c r="W111" s="92">
        <v>0</v>
      </c>
      <c r="X111" s="92">
        <f>W111*H111</f>
        <v>0</v>
      </c>
      <c r="Y111" s="93" t="s">
        <v>1</v>
      </c>
      <c r="AR111" s="120" t="s">
        <v>130</v>
      </c>
      <c r="AT111" s="120" t="s">
        <v>125</v>
      </c>
      <c r="AU111" s="120" t="s">
        <v>74</v>
      </c>
      <c r="AY111" s="120" t="s">
        <v>123</v>
      </c>
      <c r="BE111" s="156">
        <f>IF(O111="základní",K111,0)</f>
        <v>0</v>
      </c>
      <c r="BF111" s="156">
        <f>IF(O111="snížená",K111,0)</f>
        <v>0</v>
      </c>
      <c r="BG111" s="156">
        <f>IF(O111="zákl. přenesená",K111,0)</f>
        <v>0</v>
      </c>
      <c r="BH111" s="156">
        <f>IF(O111="sníž. přenesená",K111,0)</f>
        <v>0</v>
      </c>
      <c r="BI111" s="156">
        <f>IF(O111="nulová",K111,0)</f>
        <v>0</v>
      </c>
      <c r="BJ111" s="120" t="s">
        <v>72</v>
      </c>
      <c r="BK111" s="156">
        <f>ROUND(P111*H111,2)</f>
        <v>0</v>
      </c>
      <c r="BL111" s="120" t="s">
        <v>130</v>
      </c>
      <c r="BM111" s="120" t="s">
        <v>162</v>
      </c>
    </row>
    <row r="112" spans="2:51" s="95" customFormat="1" ht="12">
      <c r="B112" s="94"/>
      <c r="D112" s="96" t="s">
        <v>132</v>
      </c>
      <c r="E112" s="97" t="s">
        <v>1</v>
      </c>
      <c r="F112" s="98" t="s">
        <v>133</v>
      </c>
      <c r="H112" s="99">
        <v>700</v>
      </c>
      <c r="M112" s="94"/>
      <c r="N112" s="100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2"/>
      <c r="AT112" s="97" t="s">
        <v>132</v>
      </c>
      <c r="AU112" s="97" t="s">
        <v>74</v>
      </c>
      <c r="AV112" s="95" t="s">
        <v>74</v>
      </c>
      <c r="AW112" s="95" t="s">
        <v>5</v>
      </c>
      <c r="AX112" s="95" t="s">
        <v>72</v>
      </c>
      <c r="AY112" s="97" t="s">
        <v>123</v>
      </c>
    </row>
    <row r="113" spans="2:65" s="117" customFormat="1" ht="22.5" customHeight="1">
      <c r="B113" s="8"/>
      <c r="C113" s="84" t="s">
        <v>163</v>
      </c>
      <c r="D113" s="84" t="s">
        <v>125</v>
      </c>
      <c r="E113" s="85" t="s">
        <v>164</v>
      </c>
      <c r="F113" s="86" t="s">
        <v>165</v>
      </c>
      <c r="G113" s="87" t="s">
        <v>128</v>
      </c>
      <c r="H113" s="88">
        <v>700</v>
      </c>
      <c r="I113" s="142"/>
      <c r="J113" s="142"/>
      <c r="K113" s="89">
        <f>ROUND(P113*H113,2)</f>
        <v>0</v>
      </c>
      <c r="L113" s="86" t="s">
        <v>129</v>
      </c>
      <c r="M113" s="8"/>
      <c r="N113" s="115" t="s">
        <v>1</v>
      </c>
      <c r="O113" s="90" t="s">
        <v>35</v>
      </c>
      <c r="P113" s="91">
        <f>I113+J113</f>
        <v>0</v>
      </c>
      <c r="Q113" s="91">
        <f>ROUND(I113*H113,2)</f>
        <v>0</v>
      </c>
      <c r="R113" s="91">
        <f>ROUND(J113*H113,2)</f>
        <v>0</v>
      </c>
      <c r="S113" s="92">
        <v>0.066</v>
      </c>
      <c r="T113" s="92">
        <f>S113*H113</f>
        <v>46.2</v>
      </c>
      <c r="U113" s="92">
        <v>0</v>
      </c>
      <c r="V113" s="92">
        <f>U113*H113</f>
        <v>0</v>
      </c>
      <c r="W113" s="92">
        <v>0</v>
      </c>
      <c r="X113" s="92">
        <f>W113*H113</f>
        <v>0</v>
      </c>
      <c r="Y113" s="93" t="s">
        <v>1</v>
      </c>
      <c r="AR113" s="120" t="s">
        <v>130</v>
      </c>
      <c r="AT113" s="120" t="s">
        <v>125</v>
      </c>
      <c r="AU113" s="120" t="s">
        <v>74</v>
      </c>
      <c r="AY113" s="120" t="s">
        <v>123</v>
      </c>
      <c r="BE113" s="156">
        <f>IF(O113="základní",K113,0)</f>
        <v>0</v>
      </c>
      <c r="BF113" s="156">
        <f>IF(O113="snížená",K113,0)</f>
        <v>0</v>
      </c>
      <c r="BG113" s="156">
        <f>IF(O113="zákl. přenesená",K113,0)</f>
        <v>0</v>
      </c>
      <c r="BH113" s="156">
        <f>IF(O113="sníž. přenesená",K113,0)</f>
        <v>0</v>
      </c>
      <c r="BI113" s="156">
        <f>IF(O113="nulová",K113,0)</f>
        <v>0</v>
      </c>
      <c r="BJ113" s="120" t="s">
        <v>72</v>
      </c>
      <c r="BK113" s="156">
        <f>ROUND(P113*H113,2)</f>
        <v>0</v>
      </c>
      <c r="BL113" s="120" t="s">
        <v>130</v>
      </c>
      <c r="BM113" s="120" t="s">
        <v>166</v>
      </c>
    </row>
    <row r="114" spans="2:51" s="95" customFormat="1" ht="12">
      <c r="B114" s="94"/>
      <c r="D114" s="96" t="s">
        <v>132</v>
      </c>
      <c r="E114" s="97" t="s">
        <v>1</v>
      </c>
      <c r="F114" s="98" t="s">
        <v>133</v>
      </c>
      <c r="H114" s="99">
        <v>700</v>
      </c>
      <c r="M114" s="94"/>
      <c r="N114" s="100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2"/>
      <c r="AT114" s="97" t="s">
        <v>132</v>
      </c>
      <c r="AU114" s="97" t="s">
        <v>74</v>
      </c>
      <c r="AV114" s="95" t="s">
        <v>74</v>
      </c>
      <c r="AW114" s="95" t="s">
        <v>5</v>
      </c>
      <c r="AX114" s="95" t="s">
        <v>72</v>
      </c>
      <c r="AY114" s="97" t="s">
        <v>123</v>
      </c>
    </row>
    <row r="115" spans="2:65" s="117" customFormat="1" ht="22.5" customHeight="1">
      <c r="B115" s="8"/>
      <c r="C115" s="84" t="s">
        <v>167</v>
      </c>
      <c r="D115" s="84" t="s">
        <v>125</v>
      </c>
      <c r="E115" s="85" t="s">
        <v>168</v>
      </c>
      <c r="F115" s="86" t="s">
        <v>169</v>
      </c>
      <c r="G115" s="87" t="s">
        <v>128</v>
      </c>
      <c r="H115" s="88">
        <v>700</v>
      </c>
      <c r="I115" s="142"/>
      <c r="J115" s="142"/>
      <c r="K115" s="89">
        <f>ROUND(P115*H115,2)</f>
        <v>0</v>
      </c>
      <c r="L115" s="86" t="s">
        <v>129</v>
      </c>
      <c r="M115" s="8"/>
      <c r="N115" s="115" t="s">
        <v>1</v>
      </c>
      <c r="O115" s="90" t="s">
        <v>35</v>
      </c>
      <c r="P115" s="91">
        <f>I115+J115</f>
        <v>0</v>
      </c>
      <c r="Q115" s="91">
        <f>ROUND(I115*H115,2)</f>
        <v>0</v>
      </c>
      <c r="R115" s="91">
        <f>ROUND(J115*H115,2)</f>
        <v>0</v>
      </c>
      <c r="S115" s="92">
        <v>0.08</v>
      </c>
      <c r="T115" s="92">
        <f>S115*H115</f>
        <v>56</v>
      </c>
      <c r="U115" s="92">
        <v>0</v>
      </c>
      <c r="V115" s="92">
        <f>U115*H115</f>
        <v>0</v>
      </c>
      <c r="W115" s="92">
        <v>0</v>
      </c>
      <c r="X115" s="92">
        <f>W115*H115</f>
        <v>0</v>
      </c>
      <c r="Y115" s="93" t="s">
        <v>1</v>
      </c>
      <c r="AR115" s="120" t="s">
        <v>130</v>
      </c>
      <c r="AT115" s="120" t="s">
        <v>125</v>
      </c>
      <c r="AU115" s="120" t="s">
        <v>74</v>
      </c>
      <c r="AY115" s="120" t="s">
        <v>123</v>
      </c>
      <c r="BE115" s="156">
        <f>IF(O115="základní",K115,0)</f>
        <v>0</v>
      </c>
      <c r="BF115" s="156">
        <f>IF(O115="snížená",K115,0)</f>
        <v>0</v>
      </c>
      <c r="BG115" s="156">
        <f>IF(O115="zákl. přenesená",K115,0)</f>
        <v>0</v>
      </c>
      <c r="BH115" s="156">
        <f>IF(O115="sníž. přenesená",K115,0)</f>
        <v>0</v>
      </c>
      <c r="BI115" s="156">
        <f>IF(O115="nulová",K115,0)</f>
        <v>0</v>
      </c>
      <c r="BJ115" s="120" t="s">
        <v>72</v>
      </c>
      <c r="BK115" s="156">
        <f>ROUND(P115*H115,2)</f>
        <v>0</v>
      </c>
      <c r="BL115" s="120" t="s">
        <v>130</v>
      </c>
      <c r="BM115" s="120" t="s">
        <v>170</v>
      </c>
    </row>
    <row r="116" spans="2:51" s="95" customFormat="1" ht="12">
      <c r="B116" s="94"/>
      <c r="D116" s="96" t="s">
        <v>132</v>
      </c>
      <c r="E116" s="97" t="s">
        <v>1</v>
      </c>
      <c r="F116" s="98" t="s">
        <v>133</v>
      </c>
      <c r="H116" s="99">
        <v>700</v>
      </c>
      <c r="M116" s="94"/>
      <c r="N116" s="100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2"/>
      <c r="AT116" s="97" t="s">
        <v>132</v>
      </c>
      <c r="AU116" s="97" t="s">
        <v>74</v>
      </c>
      <c r="AV116" s="95" t="s">
        <v>74</v>
      </c>
      <c r="AW116" s="95" t="s">
        <v>5</v>
      </c>
      <c r="AX116" s="95" t="s">
        <v>72</v>
      </c>
      <c r="AY116" s="97" t="s">
        <v>123</v>
      </c>
    </row>
    <row r="117" spans="2:63" s="73" customFormat="1" ht="22.9" customHeight="1">
      <c r="B117" s="72"/>
      <c r="D117" s="74" t="s">
        <v>65</v>
      </c>
      <c r="E117" s="82" t="s">
        <v>159</v>
      </c>
      <c r="F117" s="82" t="s">
        <v>171</v>
      </c>
      <c r="K117" s="83">
        <f>BK117</f>
        <v>0</v>
      </c>
      <c r="M117" s="72"/>
      <c r="N117" s="77"/>
      <c r="O117" s="78"/>
      <c r="P117" s="78"/>
      <c r="Q117" s="79">
        <f>SUM(Q118:Q119)</f>
        <v>0</v>
      </c>
      <c r="R117" s="79">
        <f>SUM(R118:R119)</f>
        <v>0</v>
      </c>
      <c r="S117" s="78"/>
      <c r="T117" s="80">
        <f>SUM(T118:T119)</f>
        <v>15.51</v>
      </c>
      <c r="U117" s="78"/>
      <c r="V117" s="80">
        <f>SUM(V118:V119)</f>
        <v>3.1108000000000002</v>
      </c>
      <c r="W117" s="78"/>
      <c r="X117" s="80">
        <f>SUM(X118:X119)</f>
        <v>0</v>
      </c>
      <c r="Y117" s="81"/>
      <c r="AR117" s="74" t="s">
        <v>72</v>
      </c>
      <c r="AT117" s="154" t="s">
        <v>65</v>
      </c>
      <c r="AU117" s="154" t="s">
        <v>72</v>
      </c>
      <c r="AY117" s="74" t="s">
        <v>123</v>
      </c>
      <c r="BK117" s="155">
        <f>SUM(BK118:BK119)</f>
        <v>0</v>
      </c>
    </row>
    <row r="118" spans="2:65" s="117" customFormat="1" ht="22.5" customHeight="1">
      <c r="B118" s="8"/>
      <c r="C118" s="84" t="s">
        <v>172</v>
      </c>
      <c r="D118" s="84" t="s">
        <v>125</v>
      </c>
      <c r="E118" s="85" t="s">
        <v>173</v>
      </c>
      <c r="F118" s="86" t="s">
        <v>174</v>
      </c>
      <c r="G118" s="87" t="s">
        <v>175</v>
      </c>
      <c r="H118" s="88">
        <v>10</v>
      </c>
      <c r="I118" s="142"/>
      <c r="J118" s="142"/>
      <c r="K118" s="89">
        <f>ROUND(P118*H118,2)</f>
        <v>0</v>
      </c>
      <c r="L118" s="86" t="s">
        <v>129</v>
      </c>
      <c r="M118" s="8"/>
      <c r="N118" s="115" t="s">
        <v>1</v>
      </c>
      <c r="O118" s="90" t="s">
        <v>35</v>
      </c>
      <c r="P118" s="91">
        <f>I118+J118</f>
        <v>0</v>
      </c>
      <c r="Q118" s="91">
        <f>ROUND(I118*H118,2)</f>
        <v>0</v>
      </c>
      <c r="R118" s="91">
        <f>ROUND(J118*H118,2)</f>
        <v>0</v>
      </c>
      <c r="S118" s="92">
        <v>1.551</v>
      </c>
      <c r="T118" s="92">
        <f>S118*H118</f>
        <v>15.51</v>
      </c>
      <c r="U118" s="92">
        <v>0.31108</v>
      </c>
      <c r="V118" s="92">
        <f>U118*H118</f>
        <v>3.1108000000000002</v>
      </c>
      <c r="W118" s="92">
        <v>0</v>
      </c>
      <c r="X118" s="92">
        <f>W118*H118</f>
        <v>0</v>
      </c>
      <c r="Y118" s="93" t="s">
        <v>1</v>
      </c>
      <c r="AR118" s="120" t="s">
        <v>130</v>
      </c>
      <c r="AT118" s="120" t="s">
        <v>125</v>
      </c>
      <c r="AU118" s="120" t="s">
        <v>74</v>
      </c>
      <c r="AY118" s="120" t="s">
        <v>123</v>
      </c>
      <c r="BE118" s="156">
        <f>IF(O118="základní",K118,0)</f>
        <v>0</v>
      </c>
      <c r="BF118" s="156">
        <f>IF(O118="snížená",K118,0)</f>
        <v>0</v>
      </c>
      <c r="BG118" s="156">
        <f>IF(O118="zákl. přenesená",K118,0)</f>
        <v>0</v>
      </c>
      <c r="BH118" s="156">
        <f>IF(O118="sníž. přenesená",K118,0)</f>
        <v>0</v>
      </c>
      <c r="BI118" s="156">
        <f>IF(O118="nulová",K118,0)</f>
        <v>0</v>
      </c>
      <c r="BJ118" s="120" t="s">
        <v>72</v>
      </c>
      <c r="BK118" s="156">
        <f>ROUND(P118*H118,2)</f>
        <v>0</v>
      </c>
      <c r="BL118" s="120" t="s">
        <v>130</v>
      </c>
      <c r="BM118" s="120" t="s">
        <v>176</v>
      </c>
    </row>
    <row r="119" spans="2:51" s="95" customFormat="1" ht="12">
      <c r="B119" s="94"/>
      <c r="D119" s="96" t="s">
        <v>132</v>
      </c>
      <c r="E119" s="97" t="s">
        <v>1</v>
      </c>
      <c r="F119" s="98" t="s">
        <v>167</v>
      </c>
      <c r="H119" s="99">
        <v>10</v>
      </c>
      <c r="M119" s="94"/>
      <c r="N119" s="100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2"/>
      <c r="AT119" s="97" t="s">
        <v>132</v>
      </c>
      <c r="AU119" s="97" t="s">
        <v>74</v>
      </c>
      <c r="AV119" s="95" t="s">
        <v>74</v>
      </c>
      <c r="AW119" s="95" t="s">
        <v>5</v>
      </c>
      <c r="AX119" s="95" t="s">
        <v>72</v>
      </c>
      <c r="AY119" s="97" t="s">
        <v>123</v>
      </c>
    </row>
    <row r="120" spans="2:63" s="73" customFormat="1" ht="22.9" customHeight="1">
      <c r="B120" s="72"/>
      <c r="D120" s="74" t="s">
        <v>65</v>
      </c>
      <c r="E120" s="82" t="s">
        <v>163</v>
      </c>
      <c r="F120" s="82" t="s">
        <v>177</v>
      </c>
      <c r="K120" s="83">
        <f>BK120</f>
        <v>0</v>
      </c>
      <c r="M120" s="72"/>
      <c r="N120" s="77"/>
      <c r="O120" s="78"/>
      <c r="P120" s="78"/>
      <c r="Q120" s="79">
        <f>SUM(Q121:Q129)</f>
        <v>0</v>
      </c>
      <c r="R120" s="79">
        <f>SUM(R121:R129)</f>
        <v>0</v>
      </c>
      <c r="S120" s="78"/>
      <c r="T120" s="80">
        <f>SUM(T121:T129)</f>
        <v>61.622600000000006</v>
      </c>
      <c r="U120" s="78"/>
      <c r="V120" s="80">
        <f>SUM(V121:V129)</f>
        <v>24.677985999999997</v>
      </c>
      <c r="W120" s="78"/>
      <c r="X120" s="80">
        <f>SUM(X121:X129)</f>
        <v>0</v>
      </c>
      <c r="Y120" s="81"/>
      <c r="AR120" s="74" t="s">
        <v>72</v>
      </c>
      <c r="AT120" s="154" t="s">
        <v>65</v>
      </c>
      <c r="AU120" s="154" t="s">
        <v>72</v>
      </c>
      <c r="AY120" s="74" t="s">
        <v>123</v>
      </c>
      <c r="BK120" s="155">
        <f>SUM(BK121:BK129)</f>
        <v>0</v>
      </c>
    </row>
    <row r="121" spans="2:65" s="117" customFormat="1" ht="22.5" customHeight="1">
      <c r="B121" s="8"/>
      <c r="C121" s="84" t="s">
        <v>178</v>
      </c>
      <c r="D121" s="84" t="s">
        <v>125</v>
      </c>
      <c r="E121" s="85" t="s">
        <v>179</v>
      </c>
      <c r="F121" s="86" t="s">
        <v>180</v>
      </c>
      <c r="G121" s="87" t="s">
        <v>140</v>
      </c>
      <c r="H121" s="88">
        <v>220</v>
      </c>
      <c r="I121" s="142"/>
      <c r="J121" s="142"/>
      <c r="K121" s="89">
        <f>ROUND(P121*H121,2)</f>
        <v>0</v>
      </c>
      <c r="L121" s="86" t="s">
        <v>181</v>
      </c>
      <c r="M121" s="8"/>
      <c r="N121" s="115" t="s">
        <v>1</v>
      </c>
      <c r="O121" s="90" t="s">
        <v>35</v>
      </c>
      <c r="P121" s="91">
        <f>I121+J121</f>
        <v>0</v>
      </c>
      <c r="Q121" s="91">
        <f>ROUND(I121*H121,2)</f>
        <v>0</v>
      </c>
      <c r="R121" s="91">
        <f>ROUND(J121*H121,2)</f>
        <v>0</v>
      </c>
      <c r="S121" s="92">
        <v>0.136</v>
      </c>
      <c r="T121" s="92">
        <f>S121*H121</f>
        <v>29.92</v>
      </c>
      <c r="U121" s="92">
        <v>0.08088</v>
      </c>
      <c r="V121" s="92">
        <f>U121*H121</f>
        <v>17.793599999999998</v>
      </c>
      <c r="W121" s="92">
        <v>0</v>
      </c>
      <c r="X121" s="92">
        <f>W121*H121</f>
        <v>0</v>
      </c>
      <c r="Y121" s="93" t="s">
        <v>1</v>
      </c>
      <c r="AR121" s="120" t="s">
        <v>130</v>
      </c>
      <c r="AT121" s="120" t="s">
        <v>125</v>
      </c>
      <c r="AU121" s="120" t="s">
        <v>74</v>
      </c>
      <c r="AY121" s="120" t="s">
        <v>123</v>
      </c>
      <c r="BE121" s="156">
        <f>IF(O121="základní",K121,0)</f>
        <v>0</v>
      </c>
      <c r="BF121" s="156">
        <f>IF(O121="snížená",K121,0)</f>
        <v>0</v>
      </c>
      <c r="BG121" s="156">
        <f>IF(O121="zákl. přenesená",K121,0)</f>
        <v>0</v>
      </c>
      <c r="BH121" s="156">
        <f>IF(O121="sníž. přenesená",K121,0)</f>
        <v>0</v>
      </c>
      <c r="BI121" s="156">
        <f>IF(O121="nulová",K121,0)</f>
        <v>0</v>
      </c>
      <c r="BJ121" s="120" t="s">
        <v>72</v>
      </c>
      <c r="BK121" s="156">
        <f>ROUND(P121*H121,2)</f>
        <v>0</v>
      </c>
      <c r="BL121" s="120" t="s">
        <v>130</v>
      </c>
      <c r="BM121" s="120" t="s">
        <v>182</v>
      </c>
    </row>
    <row r="122" spans="2:51" s="95" customFormat="1" ht="12">
      <c r="B122" s="94"/>
      <c r="D122" s="96" t="s">
        <v>132</v>
      </c>
      <c r="E122" s="97" t="s">
        <v>1</v>
      </c>
      <c r="F122" s="98" t="s">
        <v>183</v>
      </c>
      <c r="H122" s="99">
        <v>220</v>
      </c>
      <c r="M122" s="94"/>
      <c r="N122" s="100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2"/>
      <c r="AT122" s="97" t="s">
        <v>132</v>
      </c>
      <c r="AU122" s="97" t="s">
        <v>74</v>
      </c>
      <c r="AV122" s="95" t="s">
        <v>74</v>
      </c>
      <c r="AW122" s="95" t="s">
        <v>5</v>
      </c>
      <c r="AX122" s="95" t="s">
        <v>72</v>
      </c>
      <c r="AY122" s="97" t="s">
        <v>123</v>
      </c>
    </row>
    <row r="123" spans="2:65" s="117" customFormat="1" ht="22.5" customHeight="1">
      <c r="B123" s="8"/>
      <c r="C123" s="84" t="s">
        <v>184</v>
      </c>
      <c r="D123" s="84" t="s">
        <v>125</v>
      </c>
      <c r="E123" s="85" t="s">
        <v>185</v>
      </c>
      <c r="F123" s="86" t="s">
        <v>186</v>
      </c>
      <c r="G123" s="87" t="s">
        <v>140</v>
      </c>
      <c r="H123" s="88">
        <v>23.4</v>
      </c>
      <c r="I123" s="142"/>
      <c r="J123" s="142"/>
      <c r="K123" s="89">
        <f>ROUND(P123*H123,2)</f>
        <v>0</v>
      </c>
      <c r="L123" s="86" t="s">
        <v>181</v>
      </c>
      <c r="M123" s="8"/>
      <c r="N123" s="115" t="s">
        <v>1</v>
      </c>
      <c r="O123" s="90" t="s">
        <v>35</v>
      </c>
      <c r="P123" s="91">
        <f>I123+J123</f>
        <v>0</v>
      </c>
      <c r="Q123" s="91">
        <f>ROUND(I123*H123,2)</f>
        <v>0</v>
      </c>
      <c r="R123" s="91">
        <f>ROUND(J123*H123,2)</f>
        <v>0</v>
      </c>
      <c r="S123" s="92">
        <v>0.309</v>
      </c>
      <c r="T123" s="92">
        <f>S123*H123</f>
        <v>7.2306</v>
      </c>
      <c r="U123" s="92">
        <v>0.16849</v>
      </c>
      <c r="V123" s="92">
        <f>U123*H123</f>
        <v>3.9426659999999996</v>
      </c>
      <c r="W123" s="92">
        <v>0</v>
      </c>
      <c r="X123" s="92">
        <f>W123*H123</f>
        <v>0</v>
      </c>
      <c r="Y123" s="93" t="s">
        <v>1</v>
      </c>
      <c r="AR123" s="120" t="s">
        <v>130</v>
      </c>
      <c r="AT123" s="120" t="s">
        <v>125</v>
      </c>
      <c r="AU123" s="120" t="s">
        <v>74</v>
      </c>
      <c r="AY123" s="120" t="s">
        <v>123</v>
      </c>
      <c r="BE123" s="156">
        <f>IF(O123="základní",K123,0)</f>
        <v>0</v>
      </c>
      <c r="BF123" s="156">
        <f>IF(O123="snížená",K123,0)</f>
        <v>0</v>
      </c>
      <c r="BG123" s="156">
        <f>IF(O123="zákl. přenesená",K123,0)</f>
        <v>0</v>
      </c>
      <c r="BH123" s="156">
        <f>IF(O123="sníž. přenesená",K123,0)</f>
        <v>0</v>
      </c>
      <c r="BI123" s="156">
        <f>IF(O123="nulová",K123,0)</f>
        <v>0</v>
      </c>
      <c r="BJ123" s="120" t="s">
        <v>72</v>
      </c>
      <c r="BK123" s="156">
        <f>ROUND(P123*H123,2)</f>
        <v>0</v>
      </c>
      <c r="BL123" s="120" t="s">
        <v>130</v>
      </c>
      <c r="BM123" s="120" t="s">
        <v>187</v>
      </c>
    </row>
    <row r="124" spans="2:51" s="95" customFormat="1" ht="12">
      <c r="B124" s="94"/>
      <c r="D124" s="96" t="s">
        <v>132</v>
      </c>
      <c r="E124" s="97" t="s">
        <v>1</v>
      </c>
      <c r="F124" s="98" t="s">
        <v>142</v>
      </c>
      <c r="H124" s="99">
        <v>23.4</v>
      </c>
      <c r="M124" s="94"/>
      <c r="N124" s="100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2"/>
      <c r="AT124" s="97" t="s">
        <v>132</v>
      </c>
      <c r="AU124" s="97" t="s">
        <v>74</v>
      </c>
      <c r="AV124" s="95" t="s">
        <v>74</v>
      </c>
      <c r="AW124" s="95" t="s">
        <v>5</v>
      </c>
      <c r="AX124" s="95" t="s">
        <v>72</v>
      </c>
      <c r="AY124" s="97" t="s">
        <v>123</v>
      </c>
    </row>
    <row r="125" spans="2:65" s="117" customFormat="1" ht="16.5" customHeight="1">
      <c r="B125" s="8"/>
      <c r="C125" s="103" t="s">
        <v>188</v>
      </c>
      <c r="D125" s="103" t="s">
        <v>189</v>
      </c>
      <c r="E125" s="104" t="s">
        <v>190</v>
      </c>
      <c r="F125" s="105" t="s">
        <v>191</v>
      </c>
      <c r="G125" s="106" t="s">
        <v>140</v>
      </c>
      <c r="H125" s="107">
        <v>23.4</v>
      </c>
      <c r="I125" s="143"/>
      <c r="J125" s="158"/>
      <c r="K125" s="108">
        <f>ROUND(P125*H125,2)</f>
        <v>0</v>
      </c>
      <c r="L125" s="105" t="s">
        <v>181</v>
      </c>
      <c r="M125" s="157"/>
      <c r="N125" s="109" t="s">
        <v>1</v>
      </c>
      <c r="O125" s="90" t="s">
        <v>35</v>
      </c>
      <c r="P125" s="91">
        <f>I125+J125</f>
        <v>0</v>
      </c>
      <c r="Q125" s="91">
        <f>ROUND(I125*H125,2)</f>
        <v>0</v>
      </c>
      <c r="R125" s="91">
        <f>ROUND(J125*H125,2)</f>
        <v>0</v>
      </c>
      <c r="S125" s="92">
        <v>0</v>
      </c>
      <c r="T125" s="92">
        <f>S125*H125</f>
        <v>0</v>
      </c>
      <c r="U125" s="92">
        <v>0.125</v>
      </c>
      <c r="V125" s="92">
        <f>U125*H125</f>
        <v>2.925</v>
      </c>
      <c r="W125" s="92">
        <v>0</v>
      </c>
      <c r="X125" s="92">
        <f>W125*H125</f>
        <v>0</v>
      </c>
      <c r="Y125" s="93" t="s">
        <v>1</v>
      </c>
      <c r="AR125" s="120" t="s">
        <v>159</v>
      </c>
      <c r="AT125" s="120" t="s">
        <v>189</v>
      </c>
      <c r="AU125" s="120" t="s">
        <v>74</v>
      </c>
      <c r="AY125" s="120" t="s">
        <v>123</v>
      </c>
      <c r="BE125" s="156">
        <f>IF(O125="základní",K125,0)</f>
        <v>0</v>
      </c>
      <c r="BF125" s="156">
        <f>IF(O125="snížená",K125,0)</f>
        <v>0</v>
      </c>
      <c r="BG125" s="156">
        <f>IF(O125="zákl. přenesená",K125,0)</f>
        <v>0</v>
      </c>
      <c r="BH125" s="156">
        <f>IF(O125="sníž. přenesená",K125,0)</f>
        <v>0</v>
      </c>
      <c r="BI125" s="156">
        <f>IF(O125="nulová",K125,0)</f>
        <v>0</v>
      </c>
      <c r="BJ125" s="120" t="s">
        <v>72</v>
      </c>
      <c r="BK125" s="156">
        <f>ROUND(P125*H125,2)</f>
        <v>0</v>
      </c>
      <c r="BL125" s="120" t="s">
        <v>130</v>
      </c>
      <c r="BM125" s="120" t="s">
        <v>192</v>
      </c>
    </row>
    <row r="126" spans="2:65" s="117" customFormat="1" ht="16.5" customHeight="1">
      <c r="B126" s="8"/>
      <c r="C126" s="84" t="s">
        <v>193</v>
      </c>
      <c r="D126" s="84" t="s">
        <v>125</v>
      </c>
      <c r="E126" s="85" t="s">
        <v>194</v>
      </c>
      <c r="F126" s="86" t="s">
        <v>195</v>
      </c>
      <c r="G126" s="87" t="s">
        <v>140</v>
      </c>
      <c r="H126" s="88">
        <v>152</v>
      </c>
      <c r="I126" s="142"/>
      <c r="J126" s="142"/>
      <c r="K126" s="89">
        <f>ROUND(P126*H126,2)</f>
        <v>0</v>
      </c>
      <c r="L126" s="86" t="s">
        <v>1</v>
      </c>
      <c r="M126" s="8"/>
      <c r="N126" s="115" t="s">
        <v>1</v>
      </c>
      <c r="O126" s="90" t="s">
        <v>35</v>
      </c>
      <c r="P126" s="91">
        <f>I126+J126</f>
        <v>0</v>
      </c>
      <c r="Q126" s="91">
        <f>ROUND(I126*H126,2)</f>
        <v>0</v>
      </c>
      <c r="R126" s="91">
        <f>ROUND(J126*H126,2)</f>
        <v>0</v>
      </c>
      <c r="S126" s="92">
        <v>0.088</v>
      </c>
      <c r="T126" s="92">
        <f>S126*H126</f>
        <v>13.376</v>
      </c>
      <c r="U126" s="92">
        <v>0</v>
      </c>
      <c r="V126" s="92">
        <f>U126*H126</f>
        <v>0</v>
      </c>
      <c r="W126" s="92">
        <v>0</v>
      </c>
      <c r="X126" s="92">
        <f>W126*H126</f>
        <v>0</v>
      </c>
      <c r="Y126" s="93" t="s">
        <v>1</v>
      </c>
      <c r="AR126" s="120" t="s">
        <v>130</v>
      </c>
      <c r="AT126" s="120" t="s">
        <v>125</v>
      </c>
      <c r="AU126" s="120" t="s">
        <v>74</v>
      </c>
      <c r="AY126" s="120" t="s">
        <v>123</v>
      </c>
      <c r="BE126" s="156">
        <f>IF(O126="základní",K126,0)</f>
        <v>0</v>
      </c>
      <c r="BF126" s="156">
        <f>IF(O126="snížená",K126,0)</f>
        <v>0</v>
      </c>
      <c r="BG126" s="156">
        <f>IF(O126="zákl. přenesená",K126,0)</f>
        <v>0</v>
      </c>
      <c r="BH126" s="156">
        <f>IF(O126="sníž. přenesená",K126,0)</f>
        <v>0</v>
      </c>
      <c r="BI126" s="156">
        <f>IF(O126="nulová",K126,0)</f>
        <v>0</v>
      </c>
      <c r="BJ126" s="120" t="s">
        <v>72</v>
      </c>
      <c r="BK126" s="156">
        <f>ROUND(P126*H126,2)</f>
        <v>0</v>
      </c>
      <c r="BL126" s="120" t="s">
        <v>130</v>
      </c>
      <c r="BM126" s="120" t="s">
        <v>196</v>
      </c>
    </row>
    <row r="127" spans="2:51" s="95" customFormat="1" ht="12">
      <c r="B127" s="94"/>
      <c r="D127" s="96" t="s">
        <v>132</v>
      </c>
      <c r="E127" s="97" t="s">
        <v>1</v>
      </c>
      <c r="F127" s="98" t="s">
        <v>197</v>
      </c>
      <c r="H127" s="99">
        <v>152</v>
      </c>
      <c r="M127" s="94"/>
      <c r="N127" s="100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2"/>
      <c r="AT127" s="97" t="s">
        <v>132</v>
      </c>
      <c r="AU127" s="97" t="s">
        <v>74</v>
      </c>
      <c r="AV127" s="95" t="s">
        <v>74</v>
      </c>
      <c r="AW127" s="95" t="s">
        <v>5</v>
      </c>
      <c r="AX127" s="95" t="s">
        <v>72</v>
      </c>
      <c r="AY127" s="97" t="s">
        <v>123</v>
      </c>
    </row>
    <row r="128" spans="2:65" s="117" customFormat="1" ht="16.5" customHeight="1">
      <c r="B128" s="8"/>
      <c r="C128" s="84" t="s">
        <v>198</v>
      </c>
      <c r="D128" s="84" t="s">
        <v>125</v>
      </c>
      <c r="E128" s="85" t="s">
        <v>199</v>
      </c>
      <c r="F128" s="86" t="s">
        <v>200</v>
      </c>
      <c r="G128" s="87" t="s">
        <v>140</v>
      </c>
      <c r="H128" s="88">
        <v>152</v>
      </c>
      <c r="I128" s="142"/>
      <c r="J128" s="142"/>
      <c r="K128" s="89">
        <f>ROUND(P128*H128,2)</f>
        <v>0</v>
      </c>
      <c r="L128" s="86" t="s">
        <v>1</v>
      </c>
      <c r="M128" s="8"/>
      <c r="N128" s="115" t="s">
        <v>1</v>
      </c>
      <c r="O128" s="90" t="s">
        <v>35</v>
      </c>
      <c r="P128" s="91">
        <f>I128+J128</f>
        <v>0</v>
      </c>
      <c r="Q128" s="91">
        <f>ROUND(I128*H128,2)</f>
        <v>0</v>
      </c>
      <c r="R128" s="91">
        <f>ROUND(J128*H128,2)</f>
        <v>0</v>
      </c>
      <c r="S128" s="92">
        <v>0.073</v>
      </c>
      <c r="T128" s="92">
        <f>S128*H128</f>
        <v>11.096</v>
      </c>
      <c r="U128" s="92">
        <v>0.00011</v>
      </c>
      <c r="V128" s="92">
        <f>U128*H128</f>
        <v>0.016720000000000002</v>
      </c>
      <c r="W128" s="92">
        <v>0</v>
      </c>
      <c r="X128" s="92">
        <f>W128*H128</f>
        <v>0</v>
      </c>
      <c r="Y128" s="93" t="s">
        <v>1</v>
      </c>
      <c r="AR128" s="120" t="s">
        <v>130</v>
      </c>
      <c r="AT128" s="120" t="s">
        <v>125</v>
      </c>
      <c r="AU128" s="120" t="s">
        <v>74</v>
      </c>
      <c r="AY128" s="120" t="s">
        <v>123</v>
      </c>
      <c r="BE128" s="156">
        <f>IF(O128="základní",K128,0)</f>
        <v>0</v>
      </c>
      <c r="BF128" s="156">
        <f>IF(O128="snížená",K128,0)</f>
        <v>0</v>
      </c>
      <c r="BG128" s="156">
        <f>IF(O128="zákl. přenesená",K128,0)</f>
        <v>0</v>
      </c>
      <c r="BH128" s="156">
        <f>IF(O128="sníž. přenesená",K128,0)</f>
        <v>0</v>
      </c>
      <c r="BI128" s="156">
        <f>IF(O128="nulová",K128,0)</f>
        <v>0</v>
      </c>
      <c r="BJ128" s="120" t="s">
        <v>72</v>
      </c>
      <c r="BK128" s="156">
        <f>ROUND(P128*H128,2)</f>
        <v>0</v>
      </c>
      <c r="BL128" s="120" t="s">
        <v>130</v>
      </c>
      <c r="BM128" s="120" t="s">
        <v>201</v>
      </c>
    </row>
    <row r="129" spans="2:51" s="95" customFormat="1" ht="12">
      <c r="B129" s="94"/>
      <c r="D129" s="96" t="s">
        <v>132</v>
      </c>
      <c r="E129" s="97" t="s">
        <v>1</v>
      </c>
      <c r="F129" s="98" t="s">
        <v>197</v>
      </c>
      <c r="H129" s="99">
        <v>152</v>
      </c>
      <c r="M129" s="94"/>
      <c r="N129" s="100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2"/>
      <c r="AT129" s="97" t="s">
        <v>132</v>
      </c>
      <c r="AU129" s="97" t="s">
        <v>74</v>
      </c>
      <c r="AV129" s="95" t="s">
        <v>74</v>
      </c>
      <c r="AW129" s="95" t="s">
        <v>5</v>
      </c>
      <c r="AX129" s="95" t="s">
        <v>72</v>
      </c>
      <c r="AY129" s="97" t="s">
        <v>123</v>
      </c>
    </row>
    <row r="130" spans="2:63" s="73" customFormat="1" ht="22.9" customHeight="1">
      <c r="B130" s="72"/>
      <c r="D130" s="74" t="s">
        <v>65</v>
      </c>
      <c r="E130" s="82" t="s">
        <v>202</v>
      </c>
      <c r="F130" s="82" t="s">
        <v>203</v>
      </c>
      <c r="K130" s="83">
        <f>BK130</f>
        <v>0</v>
      </c>
      <c r="M130" s="72"/>
      <c r="N130" s="77"/>
      <c r="O130" s="78"/>
      <c r="P130" s="78"/>
      <c r="Q130" s="79">
        <f>SUM(Q131:Q137)</f>
        <v>0</v>
      </c>
      <c r="R130" s="79">
        <f>SUM(R131:R137)</f>
        <v>0</v>
      </c>
      <c r="S130" s="78"/>
      <c r="T130" s="80">
        <f>SUM(T131:T137)</f>
        <v>678.415956</v>
      </c>
      <c r="U130" s="78"/>
      <c r="V130" s="80">
        <f>SUM(V131:V137)</f>
        <v>0</v>
      </c>
      <c r="W130" s="78"/>
      <c r="X130" s="80">
        <f>SUM(X131:X137)</f>
        <v>0</v>
      </c>
      <c r="Y130" s="81"/>
      <c r="AR130" s="74" t="s">
        <v>72</v>
      </c>
      <c r="AT130" s="154" t="s">
        <v>65</v>
      </c>
      <c r="AU130" s="154" t="s">
        <v>72</v>
      </c>
      <c r="AY130" s="74" t="s">
        <v>123</v>
      </c>
      <c r="BK130" s="155">
        <f>SUM(BK131:BK137)</f>
        <v>0</v>
      </c>
    </row>
    <row r="131" spans="2:65" s="117" customFormat="1" ht="22.5" customHeight="1">
      <c r="B131" s="8"/>
      <c r="C131" s="84" t="s">
        <v>204</v>
      </c>
      <c r="D131" s="84" t="s">
        <v>125</v>
      </c>
      <c r="E131" s="85" t="s">
        <v>205</v>
      </c>
      <c r="F131" s="86" t="s">
        <v>206</v>
      </c>
      <c r="G131" s="87" t="s">
        <v>207</v>
      </c>
      <c r="H131" s="88">
        <v>591.986</v>
      </c>
      <c r="I131" s="142"/>
      <c r="J131" s="142"/>
      <c r="K131" s="89">
        <f>ROUND(P131*H131,2)</f>
        <v>0</v>
      </c>
      <c r="L131" s="86" t="s">
        <v>129</v>
      </c>
      <c r="M131" s="8"/>
      <c r="N131" s="115" t="s">
        <v>1</v>
      </c>
      <c r="O131" s="90" t="s">
        <v>35</v>
      </c>
      <c r="P131" s="91">
        <f>I131+J131</f>
        <v>0</v>
      </c>
      <c r="Q131" s="91">
        <f>ROUND(I131*H131,2)</f>
        <v>0</v>
      </c>
      <c r="R131" s="91">
        <f>ROUND(J131*H131,2)</f>
        <v>0</v>
      </c>
      <c r="S131" s="92">
        <v>0.5</v>
      </c>
      <c r="T131" s="92">
        <f>S131*H131</f>
        <v>295.993</v>
      </c>
      <c r="U131" s="92">
        <v>0</v>
      </c>
      <c r="V131" s="92">
        <f>U131*H131</f>
        <v>0</v>
      </c>
      <c r="W131" s="92">
        <v>0</v>
      </c>
      <c r="X131" s="92">
        <f>W131*H131</f>
        <v>0</v>
      </c>
      <c r="Y131" s="93" t="s">
        <v>1</v>
      </c>
      <c r="AR131" s="120" t="s">
        <v>130</v>
      </c>
      <c r="AT131" s="120" t="s">
        <v>125</v>
      </c>
      <c r="AU131" s="120" t="s">
        <v>74</v>
      </c>
      <c r="AY131" s="120" t="s">
        <v>123</v>
      </c>
      <c r="BE131" s="156">
        <f>IF(O131="základní",K131,0)</f>
        <v>0</v>
      </c>
      <c r="BF131" s="156">
        <f>IF(O131="snížená",K131,0)</f>
        <v>0</v>
      </c>
      <c r="BG131" s="156">
        <f>IF(O131="zákl. přenesená",K131,0)</f>
        <v>0</v>
      </c>
      <c r="BH131" s="156">
        <f>IF(O131="sníž. přenesená",K131,0)</f>
        <v>0</v>
      </c>
      <c r="BI131" s="156">
        <f>IF(O131="nulová",K131,0)</f>
        <v>0</v>
      </c>
      <c r="BJ131" s="120" t="s">
        <v>72</v>
      </c>
      <c r="BK131" s="156">
        <f>ROUND(P131*H131,2)</f>
        <v>0</v>
      </c>
      <c r="BL131" s="120" t="s">
        <v>130</v>
      </c>
      <c r="BM131" s="120" t="s">
        <v>208</v>
      </c>
    </row>
    <row r="132" spans="2:65" s="117" customFormat="1" ht="22.5" customHeight="1">
      <c r="B132" s="8"/>
      <c r="C132" s="84" t="s">
        <v>209</v>
      </c>
      <c r="D132" s="84" t="s">
        <v>125</v>
      </c>
      <c r="E132" s="85" t="s">
        <v>210</v>
      </c>
      <c r="F132" s="86" t="s">
        <v>211</v>
      </c>
      <c r="G132" s="87" t="s">
        <v>207</v>
      </c>
      <c r="H132" s="88">
        <v>591.986</v>
      </c>
      <c r="I132" s="142"/>
      <c r="J132" s="142"/>
      <c r="K132" s="89">
        <f>ROUND(P132*H132,2)</f>
        <v>0</v>
      </c>
      <c r="L132" s="86" t="s">
        <v>129</v>
      </c>
      <c r="M132" s="8"/>
      <c r="N132" s="115" t="s">
        <v>1</v>
      </c>
      <c r="O132" s="90" t="s">
        <v>35</v>
      </c>
      <c r="P132" s="91">
        <f>I132+J132</f>
        <v>0</v>
      </c>
      <c r="Q132" s="91">
        <f>ROUND(I132*H132,2)</f>
        <v>0</v>
      </c>
      <c r="R132" s="91">
        <f>ROUND(J132*H132,2)</f>
        <v>0</v>
      </c>
      <c r="S132" s="92">
        <v>0.008</v>
      </c>
      <c r="T132" s="92">
        <f>S132*H132</f>
        <v>4.735888</v>
      </c>
      <c r="U132" s="92">
        <v>0</v>
      </c>
      <c r="V132" s="92">
        <f>U132*H132</f>
        <v>0</v>
      </c>
      <c r="W132" s="92">
        <v>0</v>
      </c>
      <c r="X132" s="92">
        <f>W132*H132</f>
        <v>0</v>
      </c>
      <c r="Y132" s="93" t="s">
        <v>1</v>
      </c>
      <c r="AR132" s="120" t="s">
        <v>130</v>
      </c>
      <c r="AT132" s="120" t="s">
        <v>125</v>
      </c>
      <c r="AU132" s="120" t="s">
        <v>74</v>
      </c>
      <c r="AY132" s="120" t="s">
        <v>123</v>
      </c>
      <c r="BE132" s="156">
        <f>IF(O132="základní",K132,0)</f>
        <v>0</v>
      </c>
      <c r="BF132" s="156">
        <f>IF(O132="snížená",K132,0)</f>
        <v>0</v>
      </c>
      <c r="BG132" s="156">
        <f>IF(O132="zákl. přenesená",K132,0)</f>
        <v>0</v>
      </c>
      <c r="BH132" s="156">
        <f>IF(O132="sníž. přenesená",K132,0)</f>
        <v>0</v>
      </c>
      <c r="BI132" s="156">
        <f>IF(O132="nulová",K132,0)</f>
        <v>0</v>
      </c>
      <c r="BJ132" s="120" t="s">
        <v>72</v>
      </c>
      <c r="BK132" s="156">
        <f>ROUND(P132*H132,2)</f>
        <v>0</v>
      </c>
      <c r="BL132" s="120" t="s">
        <v>130</v>
      </c>
      <c r="BM132" s="120" t="s">
        <v>212</v>
      </c>
    </row>
    <row r="133" spans="2:65" s="117" customFormat="1" ht="16.5" customHeight="1">
      <c r="B133" s="8"/>
      <c r="C133" s="84" t="s">
        <v>213</v>
      </c>
      <c r="D133" s="84" t="s">
        <v>125</v>
      </c>
      <c r="E133" s="85" t="s">
        <v>214</v>
      </c>
      <c r="F133" s="86" t="s">
        <v>215</v>
      </c>
      <c r="G133" s="87" t="s">
        <v>207</v>
      </c>
      <c r="H133" s="88">
        <v>591.986</v>
      </c>
      <c r="I133" s="142"/>
      <c r="J133" s="142"/>
      <c r="K133" s="89">
        <f>ROUND(P133*H133,2)</f>
        <v>0</v>
      </c>
      <c r="L133" s="86" t="s">
        <v>129</v>
      </c>
      <c r="M133" s="8"/>
      <c r="N133" s="115" t="s">
        <v>1</v>
      </c>
      <c r="O133" s="90" t="s">
        <v>35</v>
      </c>
      <c r="P133" s="91">
        <f>I133+J133</f>
        <v>0</v>
      </c>
      <c r="Q133" s="91">
        <f>ROUND(I133*H133,2)</f>
        <v>0</v>
      </c>
      <c r="R133" s="91">
        <f>ROUND(J133*H133,2)</f>
        <v>0</v>
      </c>
      <c r="S133" s="92">
        <v>0.638</v>
      </c>
      <c r="T133" s="92">
        <f>S133*H133</f>
        <v>377.687068</v>
      </c>
      <c r="U133" s="92">
        <v>0</v>
      </c>
      <c r="V133" s="92">
        <f>U133*H133</f>
        <v>0</v>
      </c>
      <c r="W133" s="92">
        <v>0</v>
      </c>
      <c r="X133" s="92">
        <f>W133*H133</f>
        <v>0</v>
      </c>
      <c r="Y133" s="93" t="s">
        <v>1</v>
      </c>
      <c r="AR133" s="120" t="s">
        <v>130</v>
      </c>
      <c r="AT133" s="120" t="s">
        <v>125</v>
      </c>
      <c r="AU133" s="120" t="s">
        <v>74</v>
      </c>
      <c r="AY133" s="120" t="s">
        <v>123</v>
      </c>
      <c r="BE133" s="156">
        <f>IF(O133="základní",K133,0)</f>
        <v>0</v>
      </c>
      <c r="BF133" s="156">
        <f>IF(O133="snížená",K133,0)</f>
        <v>0</v>
      </c>
      <c r="BG133" s="156">
        <f>IF(O133="zákl. přenesená",K133,0)</f>
        <v>0</v>
      </c>
      <c r="BH133" s="156">
        <f>IF(O133="sníž. přenesená",K133,0)</f>
        <v>0</v>
      </c>
      <c r="BI133" s="156">
        <f>IF(O133="nulová",K133,0)</f>
        <v>0</v>
      </c>
      <c r="BJ133" s="120" t="s">
        <v>72</v>
      </c>
      <c r="BK133" s="156">
        <f>ROUND(P133*H133,2)</f>
        <v>0</v>
      </c>
      <c r="BL133" s="120" t="s">
        <v>130</v>
      </c>
      <c r="BM133" s="120" t="s">
        <v>216</v>
      </c>
    </row>
    <row r="134" spans="2:65" s="117" customFormat="1" ht="22.5" customHeight="1">
      <c r="B134" s="8"/>
      <c r="C134" s="84" t="s">
        <v>217</v>
      </c>
      <c r="D134" s="84" t="s">
        <v>125</v>
      </c>
      <c r="E134" s="85" t="s">
        <v>218</v>
      </c>
      <c r="F134" s="86" t="s">
        <v>219</v>
      </c>
      <c r="G134" s="87" t="s">
        <v>207</v>
      </c>
      <c r="H134" s="88">
        <v>179.2</v>
      </c>
      <c r="I134" s="142"/>
      <c r="J134" s="142"/>
      <c r="K134" s="89">
        <f>ROUND(P134*H134,2)</f>
        <v>0</v>
      </c>
      <c r="L134" s="86" t="s">
        <v>181</v>
      </c>
      <c r="M134" s="8"/>
      <c r="N134" s="115" t="s">
        <v>1</v>
      </c>
      <c r="O134" s="90" t="s">
        <v>35</v>
      </c>
      <c r="P134" s="91">
        <f>I134+J134</f>
        <v>0</v>
      </c>
      <c r="Q134" s="91">
        <f>ROUND(I134*H134,2)</f>
        <v>0</v>
      </c>
      <c r="R134" s="91">
        <f>ROUND(J134*H134,2)</f>
        <v>0</v>
      </c>
      <c r="S134" s="92">
        <v>0</v>
      </c>
      <c r="T134" s="92">
        <f>S134*H134</f>
        <v>0</v>
      </c>
      <c r="U134" s="92">
        <v>0</v>
      </c>
      <c r="V134" s="92">
        <f>U134*H134</f>
        <v>0</v>
      </c>
      <c r="W134" s="92">
        <v>0</v>
      </c>
      <c r="X134" s="92">
        <f>W134*H134</f>
        <v>0</v>
      </c>
      <c r="Y134" s="93" t="s">
        <v>1</v>
      </c>
      <c r="AR134" s="120" t="s">
        <v>130</v>
      </c>
      <c r="AT134" s="120" t="s">
        <v>125</v>
      </c>
      <c r="AU134" s="120" t="s">
        <v>74</v>
      </c>
      <c r="AY134" s="120" t="s">
        <v>123</v>
      </c>
      <c r="BE134" s="156">
        <f>IF(O134="základní",K134,0)</f>
        <v>0</v>
      </c>
      <c r="BF134" s="156">
        <f>IF(O134="snížená",K134,0)</f>
        <v>0</v>
      </c>
      <c r="BG134" s="156">
        <f>IF(O134="zákl. přenesená",K134,0)</f>
        <v>0</v>
      </c>
      <c r="BH134" s="156">
        <f>IF(O134="sníž. přenesená",K134,0)</f>
        <v>0</v>
      </c>
      <c r="BI134" s="156">
        <f>IF(O134="nulová",K134,0)</f>
        <v>0</v>
      </c>
      <c r="BJ134" s="120" t="s">
        <v>72</v>
      </c>
      <c r="BK134" s="156">
        <f>ROUND(P134*H134,2)</f>
        <v>0</v>
      </c>
      <c r="BL134" s="120" t="s">
        <v>130</v>
      </c>
      <c r="BM134" s="120" t="s">
        <v>220</v>
      </c>
    </row>
    <row r="135" spans="2:51" s="95" customFormat="1" ht="12">
      <c r="B135" s="94"/>
      <c r="D135" s="96" t="s">
        <v>132</v>
      </c>
      <c r="E135" s="97" t="s">
        <v>1</v>
      </c>
      <c r="F135" s="98" t="s">
        <v>221</v>
      </c>
      <c r="H135" s="99">
        <v>179.2</v>
      </c>
      <c r="M135" s="94"/>
      <c r="N135" s="100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2"/>
      <c r="AT135" s="97" t="s">
        <v>132</v>
      </c>
      <c r="AU135" s="97" t="s">
        <v>74</v>
      </c>
      <c r="AV135" s="95" t="s">
        <v>74</v>
      </c>
      <c r="AW135" s="95" t="s">
        <v>5</v>
      </c>
      <c r="AX135" s="95" t="s">
        <v>72</v>
      </c>
      <c r="AY135" s="97" t="s">
        <v>123</v>
      </c>
    </row>
    <row r="136" spans="2:65" s="117" customFormat="1" ht="16.5" customHeight="1">
      <c r="B136" s="8"/>
      <c r="C136" s="84" t="s">
        <v>222</v>
      </c>
      <c r="D136" s="84" t="s">
        <v>125</v>
      </c>
      <c r="E136" s="85" t="s">
        <v>223</v>
      </c>
      <c r="F136" s="86" t="s">
        <v>224</v>
      </c>
      <c r="G136" s="87" t="s">
        <v>207</v>
      </c>
      <c r="H136" s="88">
        <v>412.8</v>
      </c>
      <c r="I136" s="142"/>
      <c r="J136" s="142"/>
      <c r="K136" s="89">
        <f>ROUND(P136*H136,2)</f>
        <v>0</v>
      </c>
      <c r="L136" s="86" t="s">
        <v>129</v>
      </c>
      <c r="M136" s="8"/>
      <c r="N136" s="115" t="s">
        <v>1</v>
      </c>
      <c r="O136" s="90" t="s">
        <v>35</v>
      </c>
      <c r="P136" s="91">
        <f>I136+J136</f>
        <v>0</v>
      </c>
      <c r="Q136" s="91">
        <f>ROUND(I136*H136,2)</f>
        <v>0</v>
      </c>
      <c r="R136" s="91">
        <f>ROUND(J136*H136,2)</f>
        <v>0</v>
      </c>
      <c r="S136" s="92">
        <v>0</v>
      </c>
      <c r="T136" s="92">
        <f>S136*H136</f>
        <v>0</v>
      </c>
      <c r="U136" s="92">
        <v>0</v>
      </c>
      <c r="V136" s="92">
        <f>U136*H136</f>
        <v>0</v>
      </c>
      <c r="W136" s="92">
        <v>0</v>
      </c>
      <c r="X136" s="92">
        <f>W136*H136</f>
        <v>0</v>
      </c>
      <c r="Y136" s="93" t="s">
        <v>1</v>
      </c>
      <c r="AR136" s="120" t="s">
        <v>130</v>
      </c>
      <c r="AT136" s="120" t="s">
        <v>125</v>
      </c>
      <c r="AU136" s="120" t="s">
        <v>74</v>
      </c>
      <c r="AY136" s="120" t="s">
        <v>123</v>
      </c>
      <c r="BE136" s="156">
        <f>IF(O136="základní",K136,0)</f>
        <v>0</v>
      </c>
      <c r="BF136" s="156">
        <f>IF(O136="snížená",K136,0)</f>
        <v>0</v>
      </c>
      <c r="BG136" s="156">
        <f>IF(O136="zákl. přenesená",K136,0)</f>
        <v>0</v>
      </c>
      <c r="BH136" s="156">
        <f>IF(O136="sníž. přenesená",K136,0)</f>
        <v>0</v>
      </c>
      <c r="BI136" s="156">
        <f>IF(O136="nulová",K136,0)</f>
        <v>0</v>
      </c>
      <c r="BJ136" s="120" t="s">
        <v>72</v>
      </c>
      <c r="BK136" s="156">
        <f>ROUND(P136*H136,2)</f>
        <v>0</v>
      </c>
      <c r="BL136" s="120" t="s">
        <v>130</v>
      </c>
      <c r="BM136" s="120" t="s">
        <v>225</v>
      </c>
    </row>
    <row r="137" spans="2:51" s="95" customFormat="1" ht="12">
      <c r="B137" s="94"/>
      <c r="D137" s="96" t="s">
        <v>132</v>
      </c>
      <c r="E137" s="97" t="s">
        <v>1</v>
      </c>
      <c r="F137" s="98" t="s">
        <v>226</v>
      </c>
      <c r="H137" s="99">
        <v>412.8</v>
      </c>
      <c r="M137" s="94"/>
      <c r="N137" s="100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  <c r="AT137" s="97" t="s">
        <v>132</v>
      </c>
      <c r="AU137" s="97" t="s">
        <v>74</v>
      </c>
      <c r="AV137" s="95" t="s">
        <v>74</v>
      </c>
      <c r="AW137" s="95" t="s">
        <v>5</v>
      </c>
      <c r="AX137" s="95" t="s">
        <v>72</v>
      </c>
      <c r="AY137" s="97" t="s">
        <v>123</v>
      </c>
    </row>
    <row r="138" spans="2:63" s="73" customFormat="1" ht="22.9" customHeight="1">
      <c r="B138" s="72"/>
      <c r="D138" s="74" t="s">
        <v>65</v>
      </c>
      <c r="E138" s="82" t="s">
        <v>227</v>
      </c>
      <c r="F138" s="82" t="s">
        <v>228</v>
      </c>
      <c r="K138" s="83">
        <f>BK138</f>
        <v>0</v>
      </c>
      <c r="M138" s="72"/>
      <c r="N138" s="77"/>
      <c r="O138" s="78"/>
      <c r="P138" s="78"/>
      <c r="Q138" s="79">
        <f>SUM(Q139:Q142)</f>
        <v>0</v>
      </c>
      <c r="R138" s="79">
        <f>SUM(R139:R142)</f>
        <v>0</v>
      </c>
      <c r="S138" s="78"/>
      <c r="T138" s="80">
        <f>SUM(T139:T142)</f>
        <v>5.524448</v>
      </c>
      <c r="U138" s="78"/>
      <c r="V138" s="80">
        <f>SUM(V139:V142)</f>
        <v>0</v>
      </c>
      <c r="W138" s="78"/>
      <c r="X138" s="80">
        <f>SUM(X139:X142)</f>
        <v>0</v>
      </c>
      <c r="Y138" s="81"/>
      <c r="AR138" s="74" t="s">
        <v>72</v>
      </c>
      <c r="AT138" s="154" t="s">
        <v>65</v>
      </c>
      <c r="AU138" s="154" t="s">
        <v>72</v>
      </c>
      <c r="AY138" s="74" t="s">
        <v>123</v>
      </c>
      <c r="BK138" s="155">
        <f>SUM(BK139:BK142)</f>
        <v>0</v>
      </c>
    </row>
    <row r="139" spans="2:65" s="117" customFormat="1" ht="16.5" customHeight="1">
      <c r="B139" s="8"/>
      <c r="C139" s="84" t="s">
        <v>229</v>
      </c>
      <c r="D139" s="84" t="s">
        <v>125</v>
      </c>
      <c r="E139" s="85" t="s">
        <v>230</v>
      </c>
      <c r="F139" s="86" t="s">
        <v>231</v>
      </c>
      <c r="G139" s="87" t="s">
        <v>207</v>
      </c>
      <c r="H139" s="88">
        <v>11.138</v>
      </c>
      <c r="I139" s="142"/>
      <c r="J139" s="142"/>
      <c r="K139" s="89">
        <f>ROUND(P139*H139,2)</f>
        <v>0</v>
      </c>
      <c r="L139" s="86" t="s">
        <v>129</v>
      </c>
      <c r="M139" s="8"/>
      <c r="N139" s="115" t="s">
        <v>1</v>
      </c>
      <c r="O139" s="90" t="s">
        <v>35</v>
      </c>
      <c r="P139" s="91">
        <f>I139+J139</f>
        <v>0</v>
      </c>
      <c r="Q139" s="91">
        <f>ROUND(I139*H139,2)</f>
        <v>0</v>
      </c>
      <c r="R139" s="91">
        <f>ROUND(J139*H139,2)</f>
        <v>0</v>
      </c>
      <c r="S139" s="92">
        <v>0.397</v>
      </c>
      <c r="T139" s="92">
        <f>S139*H139</f>
        <v>4.421786</v>
      </c>
      <c r="U139" s="92">
        <v>0</v>
      </c>
      <c r="V139" s="92">
        <f>U139*H139</f>
        <v>0</v>
      </c>
      <c r="W139" s="92">
        <v>0</v>
      </c>
      <c r="X139" s="92">
        <f>W139*H139</f>
        <v>0</v>
      </c>
      <c r="Y139" s="93" t="s">
        <v>1</v>
      </c>
      <c r="AR139" s="120" t="s">
        <v>130</v>
      </c>
      <c r="AT139" s="120" t="s">
        <v>125</v>
      </c>
      <c r="AU139" s="120" t="s">
        <v>74</v>
      </c>
      <c r="AY139" s="120" t="s">
        <v>123</v>
      </c>
      <c r="BE139" s="156">
        <f>IF(O139="základní",K139,0)</f>
        <v>0</v>
      </c>
      <c r="BF139" s="156">
        <f>IF(O139="snížená",K139,0)</f>
        <v>0</v>
      </c>
      <c r="BG139" s="156">
        <f>IF(O139="zákl. přenesená",K139,0)</f>
        <v>0</v>
      </c>
      <c r="BH139" s="156">
        <f>IF(O139="sníž. přenesená",K139,0)</f>
        <v>0</v>
      </c>
      <c r="BI139" s="156">
        <f>IF(O139="nulová",K139,0)</f>
        <v>0</v>
      </c>
      <c r="BJ139" s="120" t="s">
        <v>72</v>
      </c>
      <c r="BK139" s="156">
        <f>ROUND(P139*H139,2)</f>
        <v>0</v>
      </c>
      <c r="BL139" s="120" t="s">
        <v>130</v>
      </c>
      <c r="BM139" s="120" t="s">
        <v>232</v>
      </c>
    </row>
    <row r="140" spans="2:51" s="95" customFormat="1" ht="12">
      <c r="B140" s="94"/>
      <c r="D140" s="96" t="s">
        <v>132</v>
      </c>
      <c r="F140" s="98" t="s">
        <v>233</v>
      </c>
      <c r="H140" s="99">
        <v>11.138</v>
      </c>
      <c r="M140" s="94"/>
      <c r="N140" s="100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2"/>
      <c r="AT140" s="97" t="s">
        <v>132</v>
      </c>
      <c r="AU140" s="97" t="s">
        <v>74</v>
      </c>
      <c r="AV140" s="95" t="s">
        <v>74</v>
      </c>
      <c r="AW140" s="95" t="s">
        <v>4</v>
      </c>
      <c r="AX140" s="95" t="s">
        <v>72</v>
      </c>
      <c r="AY140" s="97" t="s">
        <v>123</v>
      </c>
    </row>
    <row r="141" spans="2:65" s="117" customFormat="1" ht="22.5" customHeight="1">
      <c r="B141" s="8"/>
      <c r="C141" s="84" t="s">
        <v>234</v>
      </c>
      <c r="D141" s="84" t="s">
        <v>125</v>
      </c>
      <c r="E141" s="85" t="s">
        <v>235</v>
      </c>
      <c r="F141" s="86" t="s">
        <v>236</v>
      </c>
      <c r="G141" s="87" t="s">
        <v>207</v>
      </c>
      <c r="H141" s="88">
        <v>16.707</v>
      </c>
      <c r="I141" s="142"/>
      <c r="J141" s="142"/>
      <c r="K141" s="89">
        <f>ROUND(P141*H141,2)</f>
        <v>0</v>
      </c>
      <c r="L141" s="86" t="s">
        <v>129</v>
      </c>
      <c r="M141" s="8"/>
      <c r="N141" s="115" t="s">
        <v>1</v>
      </c>
      <c r="O141" s="90" t="s">
        <v>35</v>
      </c>
      <c r="P141" s="91">
        <f>I141+J141</f>
        <v>0</v>
      </c>
      <c r="Q141" s="91">
        <f>ROUND(I141*H141,2)</f>
        <v>0</v>
      </c>
      <c r="R141" s="91">
        <f>ROUND(J141*H141,2)</f>
        <v>0</v>
      </c>
      <c r="S141" s="92">
        <v>0.066</v>
      </c>
      <c r="T141" s="92">
        <f>S141*H141</f>
        <v>1.102662</v>
      </c>
      <c r="U141" s="92">
        <v>0</v>
      </c>
      <c r="V141" s="92">
        <f>U141*H141</f>
        <v>0</v>
      </c>
      <c r="W141" s="92">
        <v>0</v>
      </c>
      <c r="X141" s="92">
        <f>W141*H141</f>
        <v>0</v>
      </c>
      <c r="Y141" s="93" t="s">
        <v>1</v>
      </c>
      <c r="AR141" s="120" t="s">
        <v>130</v>
      </c>
      <c r="AT141" s="120" t="s">
        <v>125</v>
      </c>
      <c r="AU141" s="120" t="s">
        <v>74</v>
      </c>
      <c r="AY141" s="120" t="s">
        <v>123</v>
      </c>
      <c r="BE141" s="156">
        <f>IF(O141="základní",K141,0)</f>
        <v>0</v>
      </c>
      <c r="BF141" s="156">
        <f>IF(O141="snížená",K141,0)</f>
        <v>0</v>
      </c>
      <c r="BG141" s="156">
        <f>IF(O141="zákl. přenesená",K141,0)</f>
        <v>0</v>
      </c>
      <c r="BH141" s="156">
        <f>IF(O141="sníž. přenesená",K141,0)</f>
        <v>0</v>
      </c>
      <c r="BI141" s="156">
        <f>IF(O141="nulová",K141,0)</f>
        <v>0</v>
      </c>
      <c r="BJ141" s="120" t="s">
        <v>72</v>
      </c>
      <c r="BK141" s="156">
        <f>ROUND(P141*H141,2)</f>
        <v>0</v>
      </c>
      <c r="BL141" s="120" t="s">
        <v>130</v>
      </c>
      <c r="BM141" s="120" t="s">
        <v>237</v>
      </c>
    </row>
    <row r="142" spans="2:51" s="95" customFormat="1" ht="12">
      <c r="B142" s="94"/>
      <c r="D142" s="96" t="s">
        <v>132</v>
      </c>
      <c r="F142" s="98" t="s">
        <v>238</v>
      </c>
      <c r="H142" s="99">
        <v>16.707</v>
      </c>
      <c r="M142" s="94"/>
      <c r="N142" s="100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2"/>
      <c r="AT142" s="97" t="s">
        <v>132</v>
      </c>
      <c r="AU142" s="97" t="s">
        <v>74</v>
      </c>
      <c r="AV142" s="95" t="s">
        <v>74</v>
      </c>
      <c r="AW142" s="95" t="s">
        <v>4</v>
      </c>
      <c r="AX142" s="95" t="s">
        <v>72</v>
      </c>
      <c r="AY142" s="97" t="s">
        <v>123</v>
      </c>
    </row>
    <row r="143" spans="2:63" s="73" customFormat="1" ht="25.9" customHeight="1">
      <c r="B143" s="72"/>
      <c r="D143" s="74" t="s">
        <v>65</v>
      </c>
      <c r="E143" s="75" t="s">
        <v>239</v>
      </c>
      <c r="F143" s="75" t="s">
        <v>240</v>
      </c>
      <c r="K143" s="76">
        <f>BK143</f>
        <v>0</v>
      </c>
      <c r="M143" s="72"/>
      <c r="N143" s="77"/>
      <c r="O143" s="78"/>
      <c r="P143" s="78"/>
      <c r="Q143" s="79">
        <f>Q144+Q148+Q150+Q153</f>
        <v>0</v>
      </c>
      <c r="R143" s="79">
        <f>R144+R148+R150+R153</f>
        <v>0</v>
      </c>
      <c r="S143" s="78"/>
      <c r="T143" s="80">
        <f>T144+T148+T150+T153</f>
        <v>0</v>
      </c>
      <c r="U143" s="78"/>
      <c r="V143" s="80">
        <f>V144+V148+V150+V153</f>
        <v>0</v>
      </c>
      <c r="W143" s="78"/>
      <c r="X143" s="80">
        <f>X144+X148+X150+X153</f>
        <v>0</v>
      </c>
      <c r="Y143" s="81"/>
      <c r="AR143" s="74" t="s">
        <v>146</v>
      </c>
      <c r="AT143" s="154" t="s">
        <v>65</v>
      </c>
      <c r="AU143" s="154" t="s">
        <v>66</v>
      </c>
      <c r="AY143" s="74" t="s">
        <v>123</v>
      </c>
      <c r="BK143" s="155">
        <f>BK144+BK148+BK150+BK153</f>
        <v>0</v>
      </c>
    </row>
    <row r="144" spans="2:63" s="73" customFormat="1" ht="22.9" customHeight="1">
      <c r="B144" s="72"/>
      <c r="D144" s="74" t="s">
        <v>65</v>
      </c>
      <c r="E144" s="82" t="s">
        <v>241</v>
      </c>
      <c r="F144" s="82" t="s">
        <v>242</v>
      </c>
      <c r="K144" s="83">
        <f>BK144</f>
        <v>0</v>
      </c>
      <c r="M144" s="72"/>
      <c r="N144" s="77"/>
      <c r="O144" s="78"/>
      <c r="P144" s="78"/>
      <c r="Q144" s="79">
        <f>SUM(Q145:Q147)</f>
        <v>0</v>
      </c>
      <c r="R144" s="79">
        <f>SUM(R145:R147)</f>
        <v>0</v>
      </c>
      <c r="S144" s="78"/>
      <c r="T144" s="80">
        <f>SUM(T145:T147)</f>
        <v>0</v>
      </c>
      <c r="U144" s="78"/>
      <c r="V144" s="80">
        <f>SUM(V145:V147)</f>
        <v>0</v>
      </c>
      <c r="W144" s="78"/>
      <c r="X144" s="80">
        <f>SUM(X145:X147)</f>
        <v>0</v>
      </c>
      <c r="Y144" s="81"/>
      <c r="AR144" s="74" t="s">
        <v>146</v>
      </c>
      <c r="AT144" s="154" t="s">
        <v>65</v>
      </c>
      <c r="AU144" s="154" t="s">
        <v>72</v>
      </c>
      <c r="AY144" s="74" t="s">
        <v>123</v>
      </c>
      <c r="BK144" s="155">
        <f>SUM(BK145:BK147)</f>
        <v>0</v>
      </c>
    </row>
    <row r="145" spans="2:65" s="117" customFormat="1" ht="16.5" customHeight="1">
      <c r="B145" s="8"/>
      <c r="C145" s="84" t="s">
        <v>243</v>
      </c>
      <c r="D145" s="84" t="s">
        <v>125</v>
      </c>
      <c r="E145" s="85" t="s">
        <v>244</v>
      </c>
      <c r="F145" s="86" t="s">
        <v>245</v>
      </c>
      <c r="G145" s="87" t="s">
        <v>246</v>
      </c>
      <c r="H145" s="88">
        <v>1</v>
      </c>
      <c r="I145" s="142"/>
      <c r="J145" s="142"/>
      <c r="K145" s="89">
        <f>ROUND(P145*H145,2)</f>
        <v>0</v>
      </c>
      <c r="L145" s="86" t="s">
        <v>129</v>
      </c>
      <c r="M145" s="8"/>
      <c r="N145" s="115" t="s">
        <v>1</v>
      </c>
      <c r="O145" s="90" t="s">
        <v>35</v>
      </c>
      <c r="P145" s="91">
        <f>I145+J145</f>
        <v>0</v>
      </c>
      <c r="Q145" s="91">
        <f>ROUND(I145*H145,2)</f>
        <v>0</v>
      </c>
      <c r="R145" s="91">
        <f>ROUND(J145*H145,2)</f>
        <v>0</v>
      </c>
      <c r="S145" s="92">
        <v>0</v>
      </c>
      <c r="T145" s="92">
        <f>S145*H145</f>
        <v>0</v>
      </c>
      <c r="U145" s="92">
        <v>0</v>
      </c>
      <c r="V145" s="92">
        <f>U145*H145</f>
        <v>0</v>
      </c>
      <c r="W145" s="92">
        <v>0</v>
      </c>
      <c r="X145" s="92">
        <f>W145*H145</f>
        <v>0</v>
      </c>
      <c r="Y145" s="93" t="s">
        <v>1</v>
      </c>
      <c r="AR145" s="120" t="s">
        <v>247</v>
      </c>
      <c r="AT145" s="120" t="s">
        <v>125</v>
      </c>
      <c r="AU145" s="120" t="s">
        <v>74</v>
      </c>
      <c r="AY145" s="120" t="s">
        <v>123</v>
      </c>
      <c r="BE145" s="156">
        <f>IF(O145="základní",K145,0)</f>
        <v>0</v>
      </c>
      <c r="BF145" s="156">
        <f>IF(O145="snížená",K145,0)</f>
        <v>0</v>
      </c>
      <c r="BG145" s="156">
        <f>IF(O145="zákl. přenesená",K145,0)</f>
        <v>0</v>
      </c>
      <c r="BH145" s="156">
        <f>IF(O145="sníž. přenesená",K145,0)</f>
        <v>0</v>
      </c>
      <c r="BI145" s="156">
        <f>IF(O145="nulová",K145,0)</f>
        <v>0</v>
      </c>
      <c r="BJ145" s="120" t="s">
        <v>72</v>
      </c>
      <c r="BK145" s="156">
        <f>ROUND(P145*H145,2)</f>
        <v>0</v>
      </c>
      <c r="BL145" s="120" t="s">
        <v>247</v>
      </c>
      <c r="BM145" s="120" t="s">
        <v>248</v>
      </c>
    </row>
    <row r="146" spans="2:65" s="117" customFormat="1" ht="16.5" customHeight="1">
      <c r="B146" s="8"/>
      <c r="C146" s="84" t="s">
        <v>249</v>
      </c>
      <c r="D146" s="84" t="s">
        <v>125</v>
      </c>
      <c r="E146" s="85" t="s">
        <v>250</v>
      </c>
      <c r="F146" s="86" t="s">
        <v>251</v>
      </c>
      <c r="G146" s="87" t="s">
        <v>246</v>
      </c>
      <c r="H146" s="88">
        <v>1</v>
      </c>
      <c r="I146" s="142"/>
      <c r="J146" s="142"/>
      <c r="K146" s="89">
        <f>ROUND(P146*H146,2)</f>
        <v>0</v>
      </c>
      <c r="L146" s="86" t="s">
        <v>129</v>
      </c>
      <c r="M146" s="8"/>
      <c r="N146" s="115" t="s">
        <v>1</v>
      </c>
      <c r="O146" s="90" t="s">
        <v>35</v>
      </c>
      <c r="P146" s="91">
        <f>I146+J146</f>
        <v>0</v>
      </c>
      <c r="Q146" s="91">
        <f>ROUND(I146*H146,2)</f>
        <v>0</v>
      </c>
      <c r="R146" s="91">
        <f>ROUND(J146*H146,2)</f>
        <v>0</v>
      </c>
      <c r="S146" s="92">
        <v>0</v>
      </c>
      <c r="T146" s="92">
        <f>S146*H146</f>
        <v>0</v>
      </c>
      <c r="U146" s="92">
        <v>0</v>
      </c>
      <c r="V146" s="92">
        <f>U146*H146</f>
        <v>0</v>
      </c>
      <c r="W146" s="92">
        <v>0</v>
      </c>
      <c r="X146" s="92">
        <f>W146*H146</f>
        <v>0</v>
      </c>
      <c r="Y146" s="93" t="s">
        <v>1</v>
      </c>
      <c r="AR146" s="120" t="s">
        <v>247</v>
      </c>
      <c r="AT146" s="120" t="s">
        <v>125</v>
      </c>
      <c r="AU146" s="120" t="s">
        <v>74</v>
      </c>
      <c r="AY146" s="120" t="s">
        <v>123</v>
      </c>
      <c r="BE146" s="156">
        <f>IF(O146="základní",K146,0)</f>
        <v>0</v>
      </c>
      <c r="BF146" s="156">
        <f>IF(O146="snížená",K146,0)</f>
        <v>0</v>
      </c>
      <c r="BG146" s="156">
        <f>IF(O146="zákl. přenesená",K146,0)</f>
        <v>0</v>
      </c>
      <c r="BH146" s="156">
        <f>IF(O146="sníž. přenesená",K146,0)</f>
        <v>0</v>
      </c>
      <c r="BI146" s="156">
        <f>IF(O146="nulová",K146,0)</f>
        <v>0</v>
      </c>
      <c r="BJ146" s="120" t="s">
        <v>72</v>
      </c>
      <c r="BK146" s="156">
        <f>ROUND(P146*H146,2)</f>
        <v>0</v>
      </c>
      <c r="BL146" s="120" t="s">
        <v>247</v>
      </c>
      <c r="BM146" s="120" t="s">
        <v>252</v>
      </c>
    </row>
    <row r="147" spans="2:65" s="117" customFormat="1" ht="16.5" customHeight="1">
      <c r="B147" s="8"/>
      <c r="C147" s="84" t="s">
        <v>253</v>
      </c>
      <c r="D147" s="84" t="s">
        <v>125</v>
      </c>
      <c r="E147" s="85" t="s">
        <v>254</v>
      </c>
      <c r="F147" s="86" t="s">
        <v>255</v>
      </c>
      <c r="G147" s="87" t="s">
        <v>246</v>
      </c>
      <c r="H147" s="88">
        <v>1</v>
      </c>
      <c r="I147" s="142"/>
      <c r="J147" s="142"/>
      <c r="K147" s="89">
        <f>ROUND(P147*H147,2)</f>
        <v>0</v>
      </c>
      <c r="L147" s="86" t="s">
        <v>129</v>
      </c>
      <c r="M147" s="8"/>
      <c r="N147" s="115" t="s">
        <v>1</v>
      </c>
      <c r="O147" s="90" t="s">
        <v>35</v>
      </c>
      <c r="P147" s="91">
        <f>I147+J147</f>
        <v>0</v>
      </c>
      <c r="Q147" s="91">
        <f>ROUND(I147*H147,2)</f>
        <v>0</v>
      </c>
      <c r="R147" s="91">
        <f>ROUND(J147*H147,2)</f>
        <v>0</v>
      </c>
      <c r="S147" s="92">
        <v>0</v>
      </c>
      <c r="T147" s="92">
        <f>S147*H147</f>
        <v>0</v>
      </c>
      <c r="U147" s="92">
        <v>0</v>
      </c>
      <c r="V147" s="92">
        <f>U147*H147</f>
        <v>0</v>
      </c>
      <c r="W147" s="92">
        <v>0</v>
      </c>
      <c r="X147" s="92">
        <f>W147*H147</f>
        <v>0</v>
      </c>
      <c r="Y147" s="93" t="s">
        <v>1</v>
      </c>
      <c r="AR147" s="120" t="s">
        <v>247</v>
      </c>
      <c r="AT147" s="120" t="s">
        <v>125</v>
      </c>
      <c r="AU147" s="120" t="s">
        <v>74</v>
      </c>
      <c r="AY147" s="120" t="s">
        <v>123</v>
      </c>
      <c r="BE147" s="156">
        <f>IF(O147="základní",K147,0)</f>
        <v>0</v>
      </c>
      <c r="BF147" s="156">
        <f>IF(O147="snížená",K147,0)</f>
        <v>0</v>
      </c>
      <c r="BG147" s="156">
        <f>IF(O147="zákl. přenesená",K147,0)</f>
        <v>0</v>
      </c>
      <c r="BH147" s="156">
        <f>IF(O147="sníž. přenesená",K147,0)</f>
        <v>0</v>
      </c>
      <c r="BI147" s="156">
        <f>IF(O147="nulová",K147,0)</f>
        <v>0</v>
      </c>
      <c r="BJ147" s="120" t="s">
        <v>72</v>
      </c>
      <c r="BK147" s="156">
        <f>ROUND(P147*H147,2)</f>
        <v>0</v>
      </c>
      <c r="BL147" s="120" t="s">
        <v>247</v>
      </c>
      <c r="BM147" s="120" t="s">
        <v>256</v>
      </c>
    </row>
    <row r="148" spans="2:63" s="73" customFormat="1" ht="22.9" customHeight="1">
      <c r="B148" s="72"/>
      <c r="D148" s="74" t="s">
        <v>65</v>
      </c>
      <c r="E148" s="82" t="s">
        <v>257</v>
      </c>
      <c r="F148" s="82" t="s">
        <v>258</v>
      </c>
      <c r="K148" s="83">
        <f>BK148</f>
        <v>0</v>
      </c>
      <c r="M148" s="72"/>
      <c r="N148" s="77"/>
      <c r="O148" s="78"/>
      <c r="P148" s="78"/>
      <c r="Q148" s="79">
        <f>Q149</f>
        <v>0</v>
      </c>
      <c r="R148" s="79">
        <f>R149</f>
        <v>0</v>
      </c>
      <c r="S148" s="78"/>
      <c r="T148" s="80">
        <f>T149</f>
        <v>0</v>
      </c>
      <c r="U148" s="78"/>
      <c r="V148" s="80">
        <f>V149</f>
        <v>0</v>
      </c>
      <c r="W148" s="78"/>
      <c r="X148" s="80">
        <f>X149</f>
        <v>0</v>
      </c>
      <c r="Y148" s="81"/>
      <c r="AR148" s="74" t="s">
        <v>146</v>
      </c>
      <c r="AT148" s="154" t="s">
        <v>65</v>
      </c>
      <c r="AU148" s="154" t="s">
        <v>72</v>
      </c>
      <c r="AY148" s="74" t="s">
        <v>123</v>
      </c>
      <c r="BK148" s="155">
        <f>BK149</f>
        <v>0</v>
      </c>
    </row>
    <row r="149" spans="2:65" s="117" customFormat="1" ht="16.5" customHeight="1">
      <c r="B149" s="8"/>
      <c r="C149" s="84" t="s">
        <v>259</v>
      </c>
      <c r="D149" s="84" t="s">
        <v>125</v>
      </c>
      <c r="E149" s="85" t="s">
        <v>260</v>
      </c>
      <c r="F149" s="86" t="s">
        <v>261</v>
      </c>
      <c r="G149" s="87" t="s">
        <v>246</v>
      </c>
      <c r="H149" s="88">
        <v>1</v>
      </c>
      <c r="I149" s="142"/>
      <c r="J149" s="142"/>
      <c r="K149" s="89">
        <f>ROUND(P149*H149,2)</f>
        <v>0</v>
      </c>
      <c r="L149" s="86" t="s">
        <v>129</v>
      </c>
      <c r="M149" s="8"/>
      <c r="N149" s="115" t="s">
        <v>1</v>
      </c>
      <c r="O149" s="90" t="s">
        <v>35</v>
      </c>
      <c r="P149" s="91">
        <f>I149+J149</f>
        <v>0</v>
      </c>
      <c r="Q149" s="91">
        <f>ROUND(I149*H149,2)</f>
        <v>0</v>
      </c>
      <c r="R149" s="91">
        <f>ROUND(J149*H149,2)</f>
        <v>0</v>
      </c>
      <c r="S149" s="92">
        <v>0</v>
      </c>
      <c r="T149" s="92">
        <f>S149*H149</f>
        <v>0</v>
      </c>
      <c r="U149" s="92">
        <v>0</v>
      </c>
      <c r="V149" s="92">
        <f>U149*H149</f>
        <v>0</v>
      </c>
      <c r="W149" s="92">
        <v>0</v>
      </c>
      <c r="X149" s="92">
        <f>W149*H149</f>
        <v>0</v>
      </c>
      <c r="Y149" s="93" t="s">
        <v>1</v>
      </c>
      <c r="AR149" s="120" t="s">
        <v>247</v>
      </c>
      <c r="AT149" s="120" t="s">
        <v>125</v>
      </c>
      <c r="AU149" s="120" t="s">
        <v>74</v>
      </c>
      <c r="AY149" s="120" t="s">
        <v>123</v>
      </c>
      <c r="BE149" s="156">
        <f>IF(O149="základní",K149,0)</f>
        <v>0</v>
      </c>
      <c r="BF149" s="156">
        <f>IF(O149="snížená",K149,0)</f>
        <v>0</v>
      </c>
      <c r="BG149" s="156">
        <f>IF(O149="zákl. přenesená",K149,0)</f>
        <v>0</v>
      </c>
      <c r="BH149" s="156">
        <f>IF(O149="sníž. přenesená",K149,0)</f>
        <v>0</v>
      </c>
      <c r="BI149" s="156">
        <f>IF(O149="nulová",K149,0)</f>
        <v>0</v>
      </c>
      <c r="BJ149" s="120" t="s">
        <v>72</v>
      </c>
      <c r="BK149" s="156">
        <f>ROUND(P149*H149,2)</f>
        <v>0</v>
      </c>
      <c r="BL149" s="120" t="s">
        <v>247</v>
      </c>
      <c r="BM149" s="120" t="s">
        <v>262</v>
      </c>
    </row>
    <row r="150" spans="2:63" s="73" customFormat="1" ht="22.9" customHeight="1">
      <c r="B150" s="72"/>
      <c r="D150" s="74" t="s">
        <v>65</v>
      </c>
      <c r="E150" s="82" t="s">
        <v>263</v>
      </c>
      <c r="F150" s="82" t="s">
        <v>264</v>
      </c>
      <c r="K150" s="83">
        <f>BK150</f>
        <v>0</v>
      </c>
      <c r="M150" s="72"/>
      <c r="N150" s="77"/>
      <c r="O150" s="78"/>
      <c r="P150" s="78"/>
      <c r="Q150" s="79">
        <f>SUM(Q151:Q152)</f>
        <v>0</v>
      </c>
      <c r="R150" s="79">
        <f>SUM(R151:R152)</f>
        <v>0</v>
      </c>
      <c r="S150" s="78"/>
      <c r="T150" s="80">
        <f>SUM(T151:T152)</f>
        <v>0</v>
      </c>
      <c r="U150" s="78"/>
      <c r="V150" s="80">
        <f>SUM(V151:V152)</f>
        <v>0</v>
      </c>
      <c r="W150" s="78"/>
      <c r="X150" s="80">
        <f>SUM(X151:X152)</f>
        <v>0</v>
      </c>
      <c r="Y150" s="81"/>
      <c r="AR150" s="74" t="s">
        <v>146</v>
      </c>
      <c r="AT150" s="154" t="s">
        <v>65</v>
      </c>
      <c r="AU150" s="154" t="s">
        <v>72</v>
      </c>
      <c r="AY150" s="74" t="s">
        <v>123</v>
      </c>
      <c r="BK150" s="155">
        <f>SUM(BK151:BK152)</f>
        <v>0</v>
      </c>
    </row>
    <row r="151" spans="2:65" s="117" customFormat="1" ht="16.5" customHeight="1">
      <c r="B151" s="8"/>
      <c r="C151" s="84" t="s">
        <v>265</v>
      </c>
      <c r="D151" s="84" t="s">
        <v>125</v>
      </c>
      <c r="E151" s="85" t="s">
        <v>266</v>
      </c>
      <c r="F151" s="86" t="s">
        <v>267</v>
      </c>
      <c r="G151" s="87" t="s">
        <v>246</v>
      </c>
      <c r="H151" s="88">
        <v>1</v>
      </c>
      <c r="I151" s="142"/>
      <c r="J151" s="142"/>
      <c r="K151" s="89">
        <f>ROUND(P151*H151,2)</f>
        <v>0</v>
      </c>
      <c r="L151" s="86" t="s">
        <v>129</v>
      </c>
      <c r="M151" s="8"/>
      <c r="N151" s="115" t="s">
        <v>1</v>
      </c>
      <c r="O151" s="90" t="s">
        <v>35</v>
      </c>
      <c r="P151" s="91">
        <f>I151+J151</f>
        <v>0</v>
      </c>
      <c r="Q151" s="91">
        <f>ROUND(I151*H151,2)</f>
        <v>0</v>
      </c>
      <c r="R151" s="91">
        <f>ROUND(J151*H151,2)</f>
        <v>0</v>
      </c>
      <c r="S151" s="92">
        <v>0</v>
      </c>
      <c r="T151" s="92">
        <f>S151*H151</f>
        <v>0</v>
      </c>
      <c r="U151" s="92">
        <v>0</v>
      </c>
      <c r="V151" s="92">
        <f>U151*H151</f>
        <v>0</v>
      </c>
      <c r="W151" s="92">
        <v>0</v>
      </c>
      <c r="X151" s="92">
        <f>W151*H151</f>
        <v>0</v>
      </c>
      <c r="Y151" s="93" t="s">
        <v>1</v>
      </c>
      <c r="AR151" s="120" t="s">
        <v>247</v>
      </c>
      <c r="AT151" s="120" t="s">
        <v>125</v>
      </c>
      <c r="AU151" s="120" t="s">
        <v>74</v>
      </c>
      <c r="AY151" s="120" t="s">
        <v>123</v>
      </c>
      <c r="BE151" s="156">
        <f>IF(O151="základní",K151,0)</f>
        <v>0</v>
      </c>
      <c r="BF151" s="156">
        <f>IF(O151="snížená",K151,0)</f>
        <v>0</v>
      </c>
      <c r="BG151" s="156">
        <f>IF(O151="zákl. přenesená",K151,0)</f>
        <v>0</v>
      </c>
      <c r="BH151" s="156">
        <f>IF(O151="sníž. přenesená",K151,0)</f>
        <v>0</v>
      </c>
      <c r="BI151" s="156">
        <f>IF(O151="nulová",K151,0)</f>
        <v>0</v>
      </c>
      <c r="BJ151" s="120" t="s">
        <v>72</v>
      </c>
      <c r="BK151" s="156">
        <f>ROUND(P151*H151,2)</f>
        <v>0</v>
      </c>
      <c r="BL151" s="120" t="s">
        <v>247</v>
      </c>
      <c r="BM151" s="120" t="s">
        <v>268</v>
      </c>
    </row>
    <row r="152" spans="2:65" s="117" customFormat="1" ht="16.5" customHeight="1">
      <c r="B152" s="8"/>
      <c r="C152" s="84" t="s">
        <v>269</v>
      </c>
      <c r="D152" s="84" t="s">
        <v>125</v>
      </c>
      <c r="E152" s="85" t="s">
        <v>270</v>
      </c>
      <c r="F152" s="86" t="s">
        <v>271</v>
      </c>
      <c r="G152" s="87" t="s">
        <v>246</v>
      </c>
      <c r="H152" s="88">
        <v>1</v>
      </c>
      <c r="I152" s="142"/>
      <c r="J152" s="142"/>
      <c r="K152" s="89">
        <f>ROUND(P152*H152,2)</f>
        <v>0</v>
      </c>
      <c r="L152" s="86" t="s">
        <v>129</v>
      </c>
      <c r="M152" s="8"/>
      <c r="N152" s="115" t="s">
        <v>1</v>
      </c>
      <c r="O152" s="90" t="s">
        <v>35</v>
      </c>
      <c r="P152" s="91">
        <f>I152+J152</f>
        <v>0</v>
      </c>
      <c r="Q152" s="91">
        <f>ROUND(I152*H152,2)</f>
        <v>0</v>
      </c>
      <c r="R152" s="91">
        <f>ROUND(J152*H152,2)</f>
        <v>0</v>
      </c>
      <c r="S152" s="92">
        <v>0</v>
      </c>
      <c r="T152" s="92">
        <f>S152*H152</f>
        <v>0</v>
      </c>
      <c r="U152" s="92">
        <v>0</v>
      </c>
      <c r="V152" s="92">
        <f>U152*H152</f>
        <v>0</v>
      </c>
      <c r="W152" s="92">
        <v>0</v>
      </c>
      <c r="X152" s="92">
        <f>W152*H152</f>
        <v>0</v>
      </c>
      <c r="Y152" s="93" t="s">
        <v>1</v>
      </c>
      <c r="AR152" s="120" t="s">
        <v>247</v>
      </c>
      <c r="AT152" s="120" t="s">
        <v>125</v>
      </c>
      <c r="AU152" s="120" t="s">
        <v>74</v>
      </c>
      <c r="AY152" s="120" t="s">
        <v>123</v>
      </c>
      <c r="BE152" s="156">
        <f>IF(O152="základní",K152,0)</f>
        <v>0</v>
      </c>
      <c r="BF152" s="156">
        <f>IF(O152="snížená",K152,0)</f>
        <v>0</v>
      </c>
      <c r="BG152" s="156">
        <f>IF(O152="zákl. přenesená",K152,0)</f>
        <v>0</v>
      </c>
      <c r="BH152" s="156">
        <f>IF(O152="sníž. přenesená",K152,0)</f>
        <v>0</v>
      </c>
      <c r="BI152" s="156">
        <f>IF(O152="nulová",K152,0)</f>
        <v>0</v>
      </c>
      <c r="BJ152" s="120" t="s">
        <v>72</v>
      </c>
      <c r="BK152" s="156">
        <f>ROUND(P152*H152,2)</f>
        <v>0</v>
      </c>
      <c r="BL152" s="120" t="s">
        <v>247</v>
      </c>
      <c r="BM152" s="120" t="s">
        <v>272</v>
      </c>
    </row>
    <row r="153" spans="2:63" s="73" customFormat="1" ht="22.9" customHeight="1">
      <c r="B153" s="72"/>
      <c r="D153" s="74" t="s">
        <v>65</v>
      </c>
      <c r="E153" s="82" t="s">
        <v>273</v>
      </c>
      <c r="F153" s="82" t="s">
        <v>274</v>
      </c>
      <c r="K153" s="83">
        <f>BK153</f>
        <v>0</v>
      </c>
      <c r="M153" s="72"/>
      <c r="N153" s="77"/>
      <c r="O153" s="78"/>
      <c r="P153" s="78"/>
      <c r="Q153" s="79">
        <f>SUM(Q154:Q155)</f>
        <v>0</v>
      </c>
      <c r="R153" s="79">
        <f>SUM(R154:R155)</f>
        <v>0</v>
      </c>
      <c r="S153" s="78"/>
      <c r="T153" s="80">
        <f>SUM(T154:T155)</f>
        <v>0</v>
      </c>
      <c r="U153" s="78"/>
      <c r="V153" s="80">
        <f>SUM(V154:V155)</f>
        <v>0</v>
      </c>
      <c r="W153" s="78"/>
      <c r="X153" s="80">
        <f>SUM(X154:X155)</f>
        <v>0</v>
      </c>
      <c r="Y153" s="81"/>
      <c r="AR153" s="74" t="s">
        <v>146</v>
      </c>
      <c r="AT153" s="154" t="s">
        <v>65</v>
      </c>
      <c r="AU153" s="154" t="s">
        <v>72</v>
      </c>
      <c r="AY153" s="74" t="s">
        <v>123</v>
      </c>
      <c r="BK153" s="155">
        <f>SUM(BK154:BK155)</f>
        <v>0</v>
      </c>
    </row>
    <row r="154" spans="2:65" s="117" customFormat="1" ht="16.5" customHeight="1">
      <c r="B154" s="8"/>
      <c r="C154" s="84" t="s">
        <v>275</v>
      </c>
      <c r="D154" s="84" t="s">
        <v>125</v>
      </c>
      <c r="E154" s="85" t="s">
        <v>276</v>
      </c>
      <c r="F154" s="86" t="s">
        <v>274</v>
      </c>
      <c r="G154" s="87" t="s">
        <v>246</v>
      </c>
      <c r="H154" s="88">
        <v>1</v>
      </c>
      <c r="I154" s="142"/>
      <c r="J154" s="142"/>
      <c r="K154" s="89">
        <f>ROUND(P154*H154,2)</f>
        <v>0</v>
      </c>
      <c r="L154" s="86" t="s">
        <v>181</v>
      </c>
      <c r="M154" s="8"/>
      <c r="N154" s="115" t="s">
        <v>1</v>
      </c>
      <c r="O154" s="90" t="s">
        <v>35</v>
      </c>
      <c r="P154" s="91">
        <f>I154+J154</f>
        <v>0</v>
      </c>
      <c r="Q154" s="91">
        <f>ROUND(I154*H154,2)</f>
        <v>0</v>
      </c>
      <c r="R154" s="91">
        <f>ROUND(J154*H154,2)</f>
        <v>0</v>
      </c>
      <c r="S154" s="92">
        <v>0</v>
      </c>
      <c r="T154" s="92">
        <f>S154*H154</f>
        <v>0</v>
      </c>
      <c r="U154" s="92">
        <v>0</v>
      </c>
      <c r="V154" s="92">
        <f>U154*H154</f>
        <v>0</v>
      </c>
      <c r="W154" s="92">
        <v>0</v>
      </c>
      <c r="X154" s="92">
        <f>W154*H154</f>
        <v>0</v>
      </c>
      <c r="Y154" s="93" t="s">
        <v>1</v>
      </c>
      <c r="AR154" s="120" t="s">
        <v>247</v>
      </c>
      <c r="AT154" s="120" t="s">
        <v>125</v>
      </c>
      <c r="AU154" s="120" t="s">
        <v>74</v>
      </c>
      <c r="AY154" s="120" t="s">
        <v>123</v>
      </c>
      <c r="BE154" s="156">
        <f>IF(O154="základní",K154,0)</f>
        <v>0</v>
      </c>
      <c r="BF154" s="156">
        <f>IF(O154="snížená",K154,0)</f>
        <v>0</v>
      </c>
      <c r="BG154" s="156">
        <f>IF(O154="zákl. přenesená",K154,0)</f>
        <v>0</v>
      </c>
      <c r="BH154" s="156">
        <f>IF(O154="sníž. přenesená",K154,0)</f>
        <v>0</v>
      </c>
      <c r="BI154" s="156">
        <f>IF(O154="nulová",K154,0)</f>
        <v>0</v>
      </c>
      <c r="BJ154" s="120" t="s">
        <v>72</v>
      </c>
      <c r="BK154" s="156">
        <f>ROUND(P154*H154,2)</f>
        <v>0</v>
      </c>
      <c r="BL154" s="120" t="s">
        <v>247</v>
      </c>
      <c r="BM154" s="120" t="s">
        <v>277</v>
      </c>
    </row>
    <row r="155" spans="2:51" s="95" customFormat="1" ht="12">
      <c r="B155" s="94"/>
      <c r="D155" s="96" t="s">
        <v>132</v>
      </c>
      <c r="F155" s="98" t="s">
        <v>278</v>
      </c>
      <c r="H155" s="99">
        <v>1</v>
      </c>
      <c r="M155" s="94"/>
      <c r="N155" s="110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2"/>
      <c r="AT155" s="97" t="s">
        <v>132</v>
      </c>
      <c r="AU155" s="97" t="s">
        <v>74</v>
      </c>
      <c r="AV155" s="95" t="s">
        <v>74</v>
      </c>
      <c r="AW155" s="95" t="s">
        <v>4</v>
      </c>
      <c r="AX155" s="95" t="s">
        <v>72</v>
      </c>
      <c r="AY155" s="97" t="s">
        <v>123</v>
      </c>
    </row>
    <row r="156" spans="2:13" s="117" customFormat="1" ht="6.95" customHeight="1">
      <c r="B156" s="14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8"/>
    </row>
  </sheetData>
  <sheetProtection algorithmName="SHA-512" hashValue="AxFoo+PLDC8GpKYfoGZhBhrfIkzFEW/3Ti7oVsKrXRwWE3h8oEfCuuby2qwC8PW2NcjFU8FhOf6ziC8goB49QA==" saltValue="DSi3a+w+68AW4FrLHu9RuQ==" spinCount="100000" sheet="1" objects="1" scenarios="1" selectLockedCells="1"/>
  <mergeCells count="9">
    <mergeCell ref="E52:H52"/>
    <mergeCell ref="E83:H83"/>
    <mergeCell ref="E85:H85"/>
    <mergeCell ref="M2:Z2"/>
    <mergeCell ref="E7:H7"/>
    <mergeCell ref="E9:H9"/>
    <mergeCell ref="E18:H18"/>
    <mergeCell ref="E27:H27"/>
    <mergeCell ref="E50:H5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65"/>
  <sheetViews>
    <sheetView workbookViewId="0" topLeftCell="A52">
      <selection activeCell="I142" sqref="I142"/>
    </sheetView>
  </sheetViews>
  <sheetFormatPr defaultColWidth="9.140625" defaultRowHeight="12"/>
  <cols>
    <col min="1" max="1" width="8.28125" style="121" customWidth="1"/>
    <col min="2" max="2" width="1.7109375" style="121" customWidth="1"/>
    <col min="3" max="3" width="4.140625" style="121" customWidth="1"/>
    <col min="4" max="4" width="4.28125" style="121" customWidth="1"/>
    <col min="5" max="5" width="17.140625" style="121" customWidth="1"/>
    <col min="6" max="6" width="100.8515625" style="121" customWidth="1"/>
    <col min="7" max="7" width="8.7109375" style="121" customWidth="1"/>
    <col min="8" max="8" width="11.140625" style="121" customWidth="1"/>
    <col min="9" max="11" width="23.421875" style="121" customWidth="1"/>
    <col min="12" max="12" width="15.421875" style="121" customWidth="1"/>
    <col min="13" max="13" width="9.28125" style="121" customWidth="1"/>
    <col min="14" max="14" width="10.8515625" style="121" hidden="1" customWidth="1"/>
    <col min="15" max="15" width="9.28125" style="121" customWidth="1"/>
    <col min="16" max="25" width="14.140625" style="121" hidden="1" customWidth="1"/>
    <col min="26" max="26" width="16.28125" style="121" customWidth="1"/>
    <col min="27" max="27" width="12.28125" style="121" customWidth="1"/>
    <col min="28" max="28" width="15.00390625" style="121" customWidth="1"/>
    <col min="29" max="29" width="11.00390625" style="121" customWidth="1"/>
    <col min="30" max="30" width="15.00390625" style="121" customWidth="1"/>
    <col min="31" max="31" width="16.28125" style="121" customWidth="1"/>
    <col min="32" max="16384" width="9.28125" style="121" customWidth="1"/>
  </cols>
  <sheetData>
    <row r="2" spans="13:46" ht="36.95" customHeight="1"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T2" s="120" t="s">
        <v>76</v>
      </c>
    </row>
    <row r="3" spans="2:46" ht="6.95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AT3" s="120" t="s">
        <v>74</v>
      </c>
    </row>
    <row r="4" spans="2:46" ht="24.95" customHeight="1">
      <c r="B4" s="3"/>
      <c r="D4" s="4" t="s">
        <v>79</v>
      </c>
      <c r="M4" s="3"/>
      <c r="N4" s="134" t="s">
        <v>11</v>
      </c>
      <c r="AT4" s="120" t="s">
        <v>4</v>
      </c>
    </row>
    <row r="5" spans="2:13" ht="6.95" customHeight="1">
      <c r="B5" s="3"/>
      <c r="M5" s="3"/>
    </row>
    <row r="6" spans="2:13" ht="12" customHeight="1">
      <c r="B6" s="3"/>
      <c r="D6" s="130" t="s">
        <v>15</v>
      </c>
      <c r="M6" s="3"/>
    </row>
    <row r="7" spans="2:13" ht="16.5" customHeight="1">
      <c r="B7" s="3"/>
      <c r="E7" s="159" t="e">
        <f>'[1]Rekapitulace stavby'!K6:AO6</f>
        <v>#VALUE!</v>
      </c>
      <c r="F7" s="125"/>
      <c r="G7" s="125"/>
      <c r="H7" s="125"/>
      <c r="M7" s="3"/>
    </row>
    <row r="8" spans="2:13" s="117" customFormat="1" ht="12" customHeight="1">
      <c r="B8" s="8"/>
      <c r="D8" s="130" t="s">
        <v>80</v>
      </c>
      <c r="M8" s="8"/>
    </row>
    <row r="9" spans="2:13" s="117" customFormat="1" ht="36.95" customHeight="1">
      <c r="B9" s="8"/>
      <c r="E9" s="219" t="s">
        <v>279</v>
      </c>
      <c r="F9" s="209"/>
      <c r="G9" s="209"/>
      <c r="H9" s="209"/>
      <c r="M9" s="8"/>
    </row>
    <row r="10" spans="2:13" s="117" customFormat="1" ht="12">
      <c r="B10" s="8"/>
      <c r="M10" s="8"/>
    </row>
    <row r="11" spans="2:13" s="117" customFormat="1" ht="12" customHeight="1">
      <c r="B11" s="8"/>
      <c r="D11" s="130" t="s">
        <v>17</v>
      </c>
      <c r="F11" s="120" t="s">
        <v>1</v>
      </c>
      <c r="I11" s="130" t="s">
        <v>18</v>
      </c>
      <c r="J11" s="120" t="s">
        <v>1</v>
      </c>
      <c r="M11" s="8"/>
    </row>
    <row r="12" spans="2:13" s="117" customFormat="1" ht="12" customHeight="1">
      <c r="B12" s="8"/>
      <c r="D12" s="130" t="s">
        <v>19</v>
      </c>
      <c r="F12" s="120" t="s">
        <v>20</v>
      </c>
      <c r="I12" s="130" t="s">
        <v>21</v>
      </c>
      <c r="J12" s="129">
        <f>'[1]Rekapitulace stavby'!AN8</f>
        <v>0</v>
      </c>
      <c r="M12" s="8"/>
    </row>
    <row r="13" spans="2:13" s="117" customFormat="1" ht="10.9" customHeight="1">
      <c r="B13" s="8"/>
      <c r="M13" s="8"/>
    </row>
    <row r="14" spans="2:13" s="117" customFormat="1" ht="12" customHeight="1">
      <c r="B14" s="8"/>
      <c r="D14" s="130" t="s">
        <v>22</v>
      </c>
      <c r="I14" s="130" t="s">
        <v>23</v>
      </c>
      <c r="J14" s="120" t="str">
        <f>'[1]Rekapitulace stavby'!AN10</f>
        <v/>
      </c>
      <c r="M14" s="8"/>
    </row>
    <row r="15" spans="2:13" s="117" customFormat="1" ht="18" customHeight="1">
      <c r="B15" s="8"/>
      <c r="E15" s="120">
        <f>'[1]Rekapitulace stavby'!K10</f>
        <v>0</v>
      </c>
      <c r="I15" s="130" t="s">
        <v>25</v>
      </c>
      <c r="J15" s="120" t="str">
        <f>'[1]Rekapitulace stavby'!AN11</f>
        <v/>
      </c>
      <c r="M15" s="8"/>
    </row>
    <row r="16" spans="2:13" s="117" customFormat="1" ht="6.95" customHeight="1">
      <c r="B16" s="8"/>
      <c r="M16" s="8"/>
    </row>
    <row r="17" spans="2:13" s="117" customFormat="1" ht="12" customHeight="1">
      <c r="B17" s="8"/>
      <c r="D17" s="130" t="s">
        <v>26</v>
      </c>
      <c r="I17" s="130" t="s">
        <v>23</v>
      </c>
      <c r="J17" s="120" t="str">
        <f>'[1]Rekapitulace stavby'!AN13</f>
        <v/>
      </c>
      <c r="M17" s="8"/>
    </row>
    <row r="18" spans="2:13" s="117" customFormat="1" ht="18" customHeight="1">
      <c r="B18" s="8"/>
      <c r="E18" s="230">
        <f>'[1]Rekapitulace stavby'!K13</f>
        <v>0</v>
      </c>
      <c r="F18" s="230"/>
      <c r="G18" s="230"/>
      <c r="H18" s="230"/>
      <c r="I18" s="130" t="s">
        <v>25</v>
      </c>
      <c r="J18" s="120" t="str">
        <f>'[1]Rekapitulace stavby'!AN14</f>
        <v/>
      </c>
      <c r="M18" s="8"/>
    </row>
    <row r="19" spans="2:13" s="117" customFormat="1" ht="6.95" customHeight="1">
      <c r="B19" s="8"/>
      <c r="M19" s="8"/>
    </row>
    <row r="20" spans="2:13" s="117" customFormat="1" ht="12" customHeight="1">
      <c r="B20" s="8"/>
      <c r="D20" s="130" t="s">
        <v>27</v>
      </c>
      <c r="I20" s="130" t="s">
        <v>23</v>
      </c>
      <c r="J20" s="120" t="str">
        <f>'[1]Rekapitulace stavby'!AN16</f>
        <v/>
      </c>
      <c r="M20" s="8"/>
    </row>
    <row r="21" spans="2:13" s="117" customFormat="1" ht="18" customHeight="1">
      <c r="B21" s="8"/>
      <c r="E21" s="120">
        <f>'[1]Rekapitulace stavby'!K16</f>
        <v>0</v>
      </c>
      <c r="I21" s="130" t="s">
        <v>25</v>
      </c>
      <c r="J21" s="120" t="str">
        <f>'[1]Rekapitulace stavby'!AN17</f>
        <v/>
      </c>
      <c r="M21" s="8"/>
    </row>
    <row r="22" spans="2:13" s="117" customFormat="1" ht="6.95" customHeight="1">
      <c r="B22" s="8"/>
      <c r="M22" s="8"/>
    </row>
    <row r="23" spans="2:13" s="117" customFormat="1" ht="12" customHeight="1">
      <c r="B23" s="8"/>
      <c r="D23" s="130" t="s">
        <v>28</v>
      </c>
      <c r="I23" s="130" t="s">
        <v>23</v>
      </c>
      <c r="J23" s="120" t="str">
        <f>'[1]Rekapitulace stavby'!AN19</f>
        <v/>
      </c>
      <c r="M23" s="8"/>
    </row>
    <row r="24" spans="2:13" s="117" customFormat="1" ht="18" customHeight="1">
      <c r="B24" s="8"/>
      <c r="E24" s="120">
        <f>'[1]Rekapitulace stavby'!K19</f>
        <v>0</v>
      </c>
      <c r="I24" s="130" t="s">
        <v>25</v>
      </c>
      <c r="J24" s="120" t="str">
        <f>'[1]Rekapitulace stavby'!AN20</f>
        <v/>
      </c>
      <c r="M24" s="8"/>
    </row>
    <row r="25" spans="2:13" s="117" customFormat="1" ht="6.95" customHeight="1">
      <c r="B25" s="8"/>
      <c r="M25" s="8"/>
    </row>
    <row r="26" spans="2:13" s="117" customFormat="1" ht="12" customHeight="1">
      <c r="B26" s="8"/>
      <c r="D26" s="130" t="s">
        <v>29</v>
      </c>
      <c r="M26" s="8"/>
    </row>
    <row r="27" spans="2:13" s="116" customFormat="1" ht="16.5" customHeight="1">
      <c r="B27" s="144"/>
      <c r="E27" s="232">
        <f>'[1]Rekapitulace stavby'!K22</f>
        <v>0</v>
      </c>
      <c r="F27" s="232"/>
      <c r="G27" s="232"/>
      <c r="H27" s="232"/>
      <c r="M27" s="144"/>
    </row>
    <row r="28" spans="2:13" s="117" customFormat="1" ht="6.95" customHeight="1">
      <c r="B28" s="8"/>
      <c r="M28" s="8"/>
    </row>
    <row r="29" spans="2:13" s="117" customFormat="1" ht="6.95" customHeight="1">
      <c r="B29" s="8"/>
      <c r="D29" s="29"/>
      <c r="E29" s="29"/>
      <c r="F29" s="29"/>
      <c r="G29" s="29"/>
      <c r="H29" s="29"/>
      <c r="I29" s="29"/>
      <c r="J29" s="29"/>
      <c r="K29" s="29"/>
      <c r="L29" s="29"/>
      <c r="M29" s="8"/>
    </row>
    <row r="30" spans="2:13" s="117" customFormat="1" ht="12">
      <c r="B30" s="8"/>
      <c r="E30" s="130" t="s">
        <v>82</v>
      </c>
      <c r="K30" s="145">
        <f>I61</f>
        <v>0</v>
      </c>
      <c r="M30" s="8"/>
    </row>
    <row r="31" spans="2:13" s="117" customFormat="1" ht="12">
      <c r="B31" s="8"/>
      <c r="E31" s="130" t="s">
        <v>83</v>
      </c>
      <c r="K31" s="145">
        <f>J61</f>
        <v>0</v>
      </c>
      <c r="M31" s="8"/>
    </row>
    <row r="32" spans="2:13" s="117" customFormat="1" ht="25.35" customHeight="1">
      <c r="B32" s="8"/>
      <c r="D32" s="146" t="s">
        <v>30</v>
      </c>
      <c r="K32" s="119">
        <f>ROUND(K93,2)</f>
        <v>0</v>
      </c>
      <c r="M32" s="8"/>
    </row>
    <row r="33" spans="2:13" s="117" customFormat="1" ht="6.95" customHeight="1">
      <c r="B33" s="8"/>
      <c r="D33" s="29"/>
      <c r="E33" s="29"/>
      <c r="F33" s="29"/>
      <c r="G33" s="29"/>
      <c r="H33" s="29"/>
      <c r="I33" s="29"/>
      <c r="J33" s="29"/>
      <c r="K33" s="29"/>
      <c r="L33" s="29"/>
      <c r="M33" s="8"/>
    </row>
    <row r="34" spans="2:13" s="117" customFormat="1" ht="14.45" customHeight="1">
      <c r="B34" s="8"/>
      <c r="F34" s="124" t="s">
        <v>32</v>
      </c>
      <c r="I34" s="124" t="s">
        <v>31</v>
      </c>
      <c r="K34" s="124" t="s">
        <v>33</v>
      </c>
      <c r="M34" s="8"/>
    </row>
    <row r="35" spans="2:13" s="117" customFormat="1" ht="14.45" customHeight="1">
      <c r="B35" s="8"/>
      <c r="D35" s="130" t="s">
        <v>34</v>
      </c>
      <c r="E35" s="130" t="s">
        <v>35</v>
      </c>
      <c r="F35" s="145">
        <f>ROUND((SUM(BE93:BE164)),2)</f>
        <v>0</v>
      </c>
      <c r="I35" s="126">
        <v>0.21</v>
      </c>
      <c r="K35" s="145">
        <f>ROUND(((SUM(BE93:BE164))*I35),2)</f>
        <v>0</v>
      </c>
      <c r="M35" s="8"/>
    </row>
    <row r="36" spans="2:13" s="117" customFormat="1" ht="14.45" customHeight="1">
      <c r="B36" s="8"/>
      <c r="E36" s="130" t="s">
        <v>36</v>
      </c>
      <c r="F36" s="145">
        <f>ROUND((SUM(BF93:BF164)),2)</f>
        <v>0</v>
      </c>
      <c r="I36" s="126">
        <v>0.15</v>
      </c>
      <c r="K36" s="145">
        <f>ROUND(((SUM(BF93:BF164))*I36),2)</f>
        <v>0</v>
      </c>
      <c r="M36" s="8"/>
    </row>
    <row r="37" spans="2:13" s="117" customFormat="1" ht="14.45" customHeight="1" hidden="1">
      <c r="B37" s="8"/>
      <c r="E37" s="130" t="s">
        <v>37</v>
      </c>
      <c r="F37" s="145">
        <f>ROUND((SUM(BG93:BG164)),2)</f>
        <v>0</v>
      </c>
      <c r="I37" s="126">
        <v>0.21</v>
      </c>
      <c r="K37" s="145">
        <f>0</f>
        <v>0</v>
      </c>
      <c r="M37" s="8"/>
    </row>
    <row r="38" spans="2:13" s="117" customFormat="1" ht="14.45" customHeight="1" hidden="1">
      <c r="B38" s="8"/>
      <c r="E38" s="130" t="s">
        <v>38</v>
      </c>
      <c r="F38" s="145">
        <f>ROUND((SUM(BH93:BH164)),2)</f>
        <v>0</v>
      </c>
      <c r="I38" s="126">
        <v>0.15</v>
      </c>
      <c r="K38" s="145">
        <f>0</f>
        <v>0</v>
      </c>
      <c r="M38" s="8"/>
    </row>
    <row r="39" spans="2:13" s="117" customFormat="1" ht="14.45" customHeight="1" hidden="1">
      <c r="B39" s="8"/>
      <c r="E39" s="130" t="s">
        <v>39</v>
      </c>
      <c r="F39" s="145">
        <f>ROUND((SUM(BI93:BI164)),2)</f>
        <v>0</v>
      </c>
      <c r="I39" s="126">
        <v>0</v>
      </c>
      <c r="K39" s="145">
        <f>0</f>
        <v>0</v>
      </c>
      <c r="M39" s="8"/>
    </row>
    <row r="40" spans="2:13" s="117" customFormat="1" ht="6.95" customHeight="1">
      <c r="B40" s="8"/>
      <c r="M40" s="8"/>
    </row>
    <row r="41" spans="2:13" s="117" customFormat="1" ht="25.35" customHeight="1">
      <c r="B41" s="8"/>
      <c r="C41" s="52"/>
      <c r="D41" s="147" t="s">
        <v>40</v>
      </c>
      <c r="E41" s="23"/>
      <c r="F41" s="23"/>
      <c r="G41" s="148" t="s">
        <v>41</v>
      </c>
      <c r="H41" s="149" t="s">
        <v>42</v>
      </c>
      <c r="I41" s="23"/>
      <c r="J41" s="23"/>
      <c r="K41" s="150">
        <f>SUM(K32:K39)</f>
        <v>0</v>
      </c>
      <c r="L41" s="151"/>
      <c r="M41" s="8"/>
    </row>
    <row r="42" spans="2:13" s="117" customFormat="1" ht="14.4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8"/>
    </row>
    <row r="46" spans="2:13" s="117" customFormat="1" ht="6.95" customHeight="1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8"/>
    </row>
    <row r="47" spans="2:13" s="117" customFormat="1" ht="24.95" customHeight="1">
      <c r="B47" s="8"/>
      <c r="C47" s="4" t="s">
        <v>84</v>
      </c>
      <c r="M47" s="8"/>
    </row>
    <row r="48" spans="2:13" s="117" customFormat="1" ht="6.95" customHeight="1">
      <c r="B48" s="8"/>
      <c r="M48" s="8"/>
    </row>
    <row r="49" spans="2:13" s="117" customFormat="1" ht="12" customHeight="1">
      <c r="B49" s="8"/>
      <c r="C49" s="130" t="s">
        <v>15</v>
      </c>
      <c r="M49" s="8"/>
    </row>
    <row r="50" spans="2:13" s="117" customFormat="1" ht="16.5" customHeight="1">
      <c r="B50" s="8"/>
      <c r="E50" s="235" t="e">
        <f>E7</f>
        <v>#VALUE!</v>
      </c>
      <c r="F50" s="236"/>
      <c r="G50" s="236"/>
      <c r="H50" s="236"/>
      <c r="M50" s="8"/>
    </row>
    <row r="51" spans="2:13" s="117" customFormat="1" ht="12" customHeight="1">
      <c r="B51" s="8"/>
      <c r="C51" s="130" t="s">
        <v>80</v>
      </c>
      <c r="M51" s="8"/>
    </row>
    <row r="52" spans="2:13" s="117" customFormat="1" ht="16.5" customHeight="1">
      <c r="B52" s="8"/>
      <c r="E52" s="219" t="str">
        <f>E9</f>
        <v>02 - Táboritská</v>
      </c>
      <c r="F52" s="209"/>
      <c r="G52" s="209"/>
      <c r="H52" s="209"/>
      <c r="M52" s="8"/>
    </row>
    <row r="53" spans="2:13" s="117" customFormat="1" ht="6.95" customHeight="1">
      <c r="B53" s="8"/>
      <c r="M53" s="8"/>
    </row>
    <row r="54" spans="2:13" s="117" customFormat="1" ht="12" customHeight="1">
      <c r="B54" s="8"/>
      <c r="C54" s="130" t="s">
        <v>19</v>
      </c>
      <c r="F54" s="120" t="str">
        <f>F12</f>
        <v>Kolín</v>
      </c>
      <c r="I54" s="130" t="s">
        <v>21</v>
      </c>
      <c r="J54" s="129">
        <f>IF(J12="","",J12)</f>
        <v>0</v>
      </c>
      <c r="M54" s="8"/>
    </row>
    <row r="55" spans="2:13" s="117" customFormat="1" ht="6.95" customHeight="1">
      <c r="B55" s="8"/>
      <c r="M55" s="8"/>
    </row>
    <row r="56" spans="2:13" s="117" customFormat="1" ht="13.7" customHeight="1">
      <c r="B56" s="8"/>
      <c r="C56" s="130" t="s">
        <v>22</v>
      </c>
      <c r="F56" s="120">
        <f>E15</f>
        <v>0</v>
      </c>
      <c r="I56" s="130" t="s">
        <v>27</v>
      </c>
      <c r="J56" s="122">
        <f>E21</f>
        <v>0</v>
      </c>
      <c r="M56" s="8"/>
    </row>
    <row r="57" spans="2:13" s="117" customFormat="1" ht="13.7" customHeight="1">
      <c r="B57" s="8"/>
      <c r="C57" s="130" t="s">
        <v>26</v>
      </c>
      <c r="F57" s="120">
        <f>IF(E18="","",E18)</f>
        <v>0</v>
      </c>
      <c r="I57" s="130" t="s">
        <v>28</v>
      </c>
      <c r="J57" s="122">
        <f>E24</f>
        <v>0</v>
      </c>
      <c r="M57" s="8"/>
    </row>
    <row r="58" spans="2:13" s="117" customFormat="1" ht="10.35" customHeight="1">
      <c r="B58" s="8"/>
      <c r="M58" s="8"/>
    </row>
    <row r="59" spans="2:13" s="117" customFormat="1" ht="29.25" customHeight="1">
      <c r="B59" s="8"/>
      <c r="C59" s="51" t="s">
        <v>85</v>
      </c>
      <c r="D59" s="52"/>
      <c r="E59" s="52"/>
      <c r="F59" s="52"/>
      <c r="G59" s="52"/>
      <c r="H59" s="52"/>
      <c r="I59" s="53" t="s">
        <v>86</v>
      </c>
      <c r="J59" s="53" t="s">
        <v>87</v>
      </c>
      <c r="K59" s="53" t="s">
        <v>88</v>
      </c>
      <c r="L59" s="52"/>
      <c r="M59" s="8"/>
    </row>
    <row r="60" spans="2:13" s="117" customFormat="1" ht="10.35" customHeight="1">
      <c r="B60" s="8"/>
      <c r="M60" s="8"/>
    </row>
    <row r="61" spans="2:47" s="117" customFormat="1" ht="22.9" customHeight="1">
      <c r="B61" s="8"/>
      <c r="C61" s="54" t="s">
        <v>89</v>
      </c>
      <c r="I61" s="119">
        <f aca="true" t="shared" si="0" ref="I61:J63">Q93</f>
        <v>0</v>
      </c>
      <c r="J61" s="119">
        <f t="shared" si="0"/>
        <v>0</v>
      </c>
      <c r="K61" s="119">
        <f>K93</f>
        <v>0</v>
      </c>
      <c r="M61" s="8"/>
      <c r="AU61" s="120" t="s">
        <v>90</v>
      </c>
    </row>
    <row r="62" spans="2:13" s="56" customFormat="1" ht="24.95" customHeight="1">
      <c r="B62" s="55"/>
      <c r="D62" s="57" t="s">
        <v>91</v>
      </c>
      <c r="E62" s="58"/>
      <c r="F62" s="58"/>
      <c r="G62" s="58"/>
      <c r="H62" s="58"/>
      <c r="I62" s="59">
        <f t="shared" si="0"/>
        <v>0</v>
      </c>
      <c r="J62" s="59">
        <f t="shared" si="0"/>
        <v>0</v>
      </c>
      <c r="K62" s="59">
        <f>K94</f>
        <v>0</v>
      </c>
      <c r="M62" s="55"/>
    </row>
    <row r="63" spans="2:13" s="61" customFormat="1" ht="19.9" customHeight="1">
      <c r="B63" s="60"/>
      <c r="D63" s="62" t="s">
        <v>92</v>
      </c>
      <c r="E63" s="63"/>
      <c r="F63" s="63"/>
      <c r="G63" s="63"/>
      <c r="H63" s="63"/>
      <c r="I63" s="64">
        <f t="shared" si="0"/>
        <v>0</v>
      </c>
      <c r="J63" s="64">
        <f t="shared" si="0"/>
        <v>0</v>
      </c>
      <c r="K63" s="64">
        <f>K95</f>
        <v>0</v>
      </c>
      <c r="M63" s="60"/>
    </row>
    <row r="64" spans="2:13" s="61" customFormat="1" ht="19.9" customHeight="1">
      <c r="B64" s="60"/>
      <c r="D64" s="62" t="s">
        <v>93</v>
      </c>
      <c r="E64" s="63"/>
      <c r="F64" s="63"/>
      <c r="G64" s="63"/>
      <c r="H64" s="63"/>
      <c r="I64" s="64">
        <f>Q104</f>
        <v>0</v>
      </c>
      <c r="J64" s="64">
        <f>R104</f>
        <v>0</v>
      </c>
      <c r="K64" s="64">
        <f>K104</f>
        <v>0</v>
      </c>
      <c r="M64" s="60"/>
    </row>
    <row r="65" spans="2:13" s="61" customFormat="1" ht="19.9" customHeight="1">
      <c r="B65" s="60"/>
      <c r="D65" s="62" t="s">
        <v>94</v>
      </c>
      <c r="E65" s="63"/>
      <c r="F65" s="63"/>
      <c r="G65" s="63"/>
      <c r="H65" s="63"/>
      <c r="I65" s="64">
        <f>Q117</f>
        <v>0</v>
      </c>
      <c r="J65" s="64">
        <f>R117</f>
        <v>0</v>
      </c>
      <c r="K65" s="64">
        <f>K117</f>
        <v>0</v>
      </c>
      <c r="M65" s="60"/>
    </row>
    <row r="66" spans="2:13" s="61" customFormat="1" ht="19.9" customHeight="1">
      <c r="B66" s="60"/>
      <c r="D66" s="62" t="s">
        <v>95</v>
      </c>
      <c r="E66" s="63"/>
      <c r="F66" s="63"/>
      <c r="G66" s="63"/>
      <c r="H66" s="63"/>
      <c r="I66" s="64">
        <f>Q120</f>
        <v>0</v>
      </c>
      <c r="J66" s="64">
        <f>R120</f>
        <v>0</v>
      </c>
      <c r="K66" s="64">
        <f>K120</f>
        <v>0</v>
      </c>
      <c r="M66" s="60"/>
    </row>
    <row r="67" spans="2:13" s="61" customFormat="1" ht="19.9" customHeight="1">
      <c r="B67" s="60"/>
      <c r="D67" s="62" t="s">
        <v>96</v>
      </c>
      <c r="E67" s="63"/>
      <c r="F67" s="63"/>
      <c r="G67" s="63"/>
      <c r="H67" s="63"/>
      <c r="I67" s="64">
        <f>Q139</f>
        <v>0</v>
      </c>
      <c r="J67" s="64">
        <f>R139</f>
        <v>0</v>
      </c>
      <c r="K67" s="64">
        <f>K139</f>
        <v>0</v>
      </c>
      <c r="M67" s="60"/>
    </row>
    <row r="68" spans="2:13" s="61" customFormat="1" ht="19.9" customHeight="1">
      <c r="B68" s="60"/>
      <c r="D68" s="62" t="s">
        <v>97</v>
      </c>
      <c r="E68" s="63"/>
      <c r="F68" s="63"/>
      <c r="G68" s="63"/>
      <c r="H68" s="63"/>
      <c r="I68" s="64">
        <f>Q147</f>
        <v>0</v>
      </c>
      <c r="J68" s="64">
        <f>R147</f>
        <v>0</v>
      </c>
      <c r="K68" s="64">
        <f>K147</f>
        <v>0</v>
      </c>
      <c r="M68" s="60"/>
    </row>
    <row r="69" spans="2:13" s="56" customFormat="1" ht="24.95" customHeight="1">
      <c r="B69" s="55"/>
      <c r="D69" s="57" t="s">
        <v>98</v>
      </c>
      <c r="E69" s="58"/>
      <c r="F69" s="58"/>
      <c r="G69" s="58"/>
      <c r="H69" s="58"/>
      <c r="I69" s="59">
        <f>Q152</f>
        <v>0</v>
      </c>
      <c r="J69" s="59">
        <f>R152</f>
        <v>0</v>
      </c>
      <c r="K69" s="59">
        <f>K152</f>
        <v>0</v>
      </c>
      <c r="M69" s="55"/>
    </row>
    <row r="70" spans="2:13" s="61" customFormat="1" ht="19.9" customHeight="1">
      <c r="B70" s="60"/>
      <c r="D70" s="62" t="s">
        <v>99</v>
      </c>
      <c r="E70" s="63"/>
      <c r="F70" s="63"/>
      <c r="G70" s="63"/>
      <c r="H70" s="63"/>
      <c r="I70" s="64">
        <f>Q153</f>
        <v>0</v>
      </c>
      <c r="J70" s="64">
        <f>R153</f>
        <v>0</v>
      </c>
      <c r="K70" s="64">
        <f>K153</f>
        <v>0</v>
      </c>
      <c r="M70" s="60"/>
    </row>
    <row r="71" spans="2:13" s="61" customFormat="1" ht="19.9" customHeight="1">
      <c r="B71" s="60"/>
      <c r="D71" s="62" t="s">
        <v>100</v>
      </c>
      <c r="E71" s="63"/>
      <c r="F71" s="63"/>
      <c r="G71" s="63"/>
      <c r="H71" s="63"/>
      <c r="I71" s="64">
        <f>Q157</f>
        <v>0</v>
      </c>
      <c r="J71" s="64">
        <f>R157</f>
        <v>0</v>
      </c>
      <c r="K71" s="64">
        <f>K157</f>
        <v>0</v>
      </c>
      <c r="M71" s="60"/>
    </row>
    <row r="72" spans="2:13" s="61" customFormat="1" ht="19.9" customHeight="1">
      <c r="B72" s="60"/>
      <c r="D72" s="62" t="s">
        <v>101</v>
      </c>
      <c r="E72" s="63"/>
      <c r="F72" s="63"/>
      <c r="G72" s="63"/>
      <c r="H72" s="63"/>
      <c r="I72" s="64">
        <f>Q159</f>
        <v>0</v>
      </c>
      <c r="J72" s="64">
        <f>R159</f>
        <v>0</v>
      </c>
      <c r="K72" s="64">
        <f>K159</f>
        <v>0</v>
      </c>
      <c r="M72" s="60"/>
    </row>
    <row r="73" spans="2:13" s="61" customFormat="1" ht="19.9" customHeight="1">
      <c r="B73" s="60"/>
      <c r="D73" s="62" t="s">
        <v>102</v>
      </c>
      <c r="E73" s="63"/>
      <c r="F73" s="63"/>
      <c r="G73" s="63"/>
      <c r="H73" s="63"/>
      <c r="I73" s="64">
        <f>Q162</f>
        <v>0</v>
      </c>
      <c r="J73" s="64">
        <f>R162</f>
        <v>0</v>
      </c>
      <c r="K73" s="64">
        <f>K162</f>
        <v>0</v>
      </c>
      <c r="M73" s="60"/>
    </row>
    <row r="74" spans="2:13" s="117" customFormat="1" ht="21.75" customHeight="1">
      <c r="B74" s="8"/>
      <c r="M74" s="8"/>
    </row>
    <row r="75" spans="2:13" s="117" customFormat="1" ht="6.95" customHeight="1"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8"/>
    </row>
    <row r="79" spans="2:13" s="117" customFormat="1" ht="6.95" customHeight="1"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8"/>
    </row>
    <row r="80" spans="2:13" s="117" customFormat="1" ht="24.95" customHeight="1">
      <c r="B80" s="8"/>
      <c r="C80" s="4" t="s">
        <v>103</v>
      </c>
      <c r="M80" s="8"/>
    </row>
    <row r="81" spans="2:13" s="117" customFormat="1" ht="6.95" customHeight="1">
      <c r="B81" s="8"/>
      <c r="M81" s="8"/>
    </row>
    <row r="82" spans="2:13" s="117" customFormat="1" ht="12" customHeight="1">
      <c r="B82" s="8"/>
      <c r="C82" s="130" t="s">
        <v>15</v>
      </c>
      <c r="M82" s="8"/>
    </row>
    <row r="83" spans="2:13" s="117" customFormat="1" ht="16.5" customHeight="1">
      <c r="B83" s="8"/>
      <c r="E83" s="235" t="e">
        <f>E7</f>
        <v>#VALUE!</v>
      </c>
      <c r="F83" s="236"/>
      <c r="G83" s="236"/>
      <c r="H83" s="236"/>
      <c r="M83" s="8"/>
    </row>
    <row r="84" spans="2:13" s="117" customFormat="1" ht="12" customHeight="1">
      <c r="B84" s="8"/>
      <c r="C84" s="130" t="s">
        <v>80</v>
      </c>
      <c r="M84" s="8"/>
    </row>
    <row r="85" spans="2:13" s="117" customFormat="1" ht="16.5" customHeight="1">
      <c r="B85" s="8"/>
      <c r="E85" s="219" t="str">
        <f>E9</f>
        <v>02 - Táboritská</v>
      </c>
      <c r="F85" s="209"/>
      <c r="G85" s="209"/>
      <c r="H85" s="209"/>
      <c r="M85" s="8"/>
    </row>
    <row r="86" spans="2:13" s="117" customFormat="1" ht="6.95" customHeight="1">
      <c r="B86" s="8"/>
      <c r="M86" s="8"/>
    </row>
    <row r="87" spans="2:13" s="117" customFormat="1" ht="12" customHeight="1">
      <c r="B87" s="8"/>
      <c r="C87" s="130" t="s">
        <v>19</v>
      </c>
      <c r="F87" s="120" t="str">
        <f>F12</f>
        <v>Kolín</v>
      </c>
      <c r="I87" s="130" t="s">
        <v>21</v>
      </c>
      <c r="J87" s="129">
        <f>IF(J12="","",J12)</f>
        <v>0</v>
      </c>
      <c r="M87" s="8"/>
    </row>
    <row r="88" spans="2:13" s="117" customFormat="1" ht="6.95" customHeight="1">
      <c r="B88" s="8"/>
      <c r="M88" s="8"/>
    </row>
    <row r="89" spans="2:13" s="117" customFormat="1" ht="13.7" customHeight="1">
      <c r="B89" s="8"/>
      <c r="C89" s="130" t="s">
        <v>22</v>
      </c>
      <c r="F89" s="120">
        <f>E15</f>
        <v>0</v>
      </c>
      <c r="I89" s="130" t="s">
        <v>27</v>
      </c>
      <c r="J89" s="122">
        <f>E21</f>
        <v>0</v>
      </c>
      <c r="M89" s="8"/>
    </row>
    <row r="90" spans="2:13" s="117" customFormat="1" ht="13.7" customHeight="1">
      <c r="B90" s="8"/>
      <c r="C90" s="130" t="s">
        <v>26</v>
      </c>
      <c r="F90" s="120">
        <f>IF(E18="","",E18)</f>
        <v>0</v>
      </c>
      <c r="I90" s="130" t="s">
        <v>28</v>
      </c>
      <c r="J90" s="122">
        <f>E24</f>
        <v>0</v>
      </c>
      <c r="M90" s="8"/>
    </row>
    <row r="91" spans="2:13" s="117" customFormat="1" ht="10.35" customHeight="1">
      <c r="B91" s="8"/>
      <c r="M91" s="8"/>
    </row>
    <row r="92" spans="2:25" s="152" customFormat="1" ht="29.25" customHeight="1">
      <c r="B92" s="65"/>
      <c r="C92" s="66" t="s">
        <v>104</v>
      </c>
      <c r="D92" s="67" t="s">
        <v>49</v>
      </c>
      <c r="E92" s="67" t="s">
        <v>45</v>
      </c>
      <c r="F92" s="67" t="s">
        <v>46</v>
      </c>
      <c r="G92" s="67" t="s">
        <v>105</v>
      </c>
      <c r="H92" s="67" t="s">
        <v>106</v>
      </c>
      <c r="I92" s="67" t="s">
        <v>107</v>
      </c>
      <c r="J92" s="67" t="s">
        <v>108</v>
      </c>
      <c r="K92" s="67" t="s">
        <v>88</v>
      </c>
      <c r="L92" s="68" t="s">
        <v>109</v>
      </c>
      <c r="M92" s="65"/>
      <c r="N92" s="25" t="s">
        <v>1</v>
      </c>
      <c r="O92" s="26" t="s">
        <v>34</v>
      </c>
      <c r="P92" s="26" t="s">
        <v>110</v>
      </c>
      <c r="Q92" s="26" t="s">
        <v>111</v>
      </c>
      <c r="R92" s="26" t="s">
        <v>112</v>
      </c>
      <c r="S92" s="26" t="s">
        <v>113</v>
      </c>
      <c r="T92" s="26" t="s">
        <v>114</v>
      </c>
      <c r="U92" s="26" t="s">
        <v>115</v>
      </c>
      <c r="V92" s="26" t="s">
        <v>116</v>
      </c>
      <c r="W92" s="26" t="s">
        <v>117</v>
      </c>
      <c r="X92" s="26" t="s">
        <v>118</v>
      </c>
      <c r="Y92" s="27" t="s">
        <v>119</v>
      </c>
    </row>
    <row r="93" spans="2:63" s="117" customFormat="1" ht="22.9" customHeight="1">
      <c r="B93" s="8"/>
      <c r="C93" s="32" t="s">
        <v>120</v>
      </c>
      <c r="K93" s="69">
        <f>BK93</f>
        <v>0</v>
      </c>
      <c r="M93" s="8"/>
      <c r="N93" s="28"/>
      <c r="O93" s="29"/>
      <c r="P93" s="29"/>
      <c r="Q93" s="70">
        <f>Q94+Q152</f>
        <v>0</v>
      </c>
      <c r="R93" s="70">
        <f>R94+R152</f>
        <v>0</v>
      </c>
      <c r="S93" s="29"/>
      <c r="T93" s="71">
        <f>T94+T152</f>
        <v>5566.488136</v>
      </c>
      <c r="U93" s="29"/>
      <c r="V93" s="71">
        <f>V94+V152</f>
        <v>110.119808</v>
      </c>
      <c r="W93" s="29"/>
      <c r="X93" s="71">
        <f>X94+X152</f>
        <v>1661.7679999999998</v>
      </c>
      <c r="Y93" s="30"/>
      <c r="AT93" s="120" t="s">
        <v>65</v>
      </c>
      <c r="AU93" s="120" t="s">
        <v>90</v>
      </c>
      <c r="BK93" s="153">
        <f>BK94+BK152</f>
        <v>0</v>
      </c>
    </row>
    <row r="94" spans="2:63" s="73" customFormat="1" ht="25.9" customHeight="1">
      <c r="B94" s="72"/>
      <c r="D94" s="74" t="s">
        <v>65</v>
      </c>
      <c r="E94" s="75" t="s">
        <v>121</v>
      </c>
      <c r="F94" s="75" t="s">
        <v>122</v>
      </c>
      <c r="K94" s="76">
        <f>BK94</f>
        <v>0</v>
      </c>
      <c r="M94" s="72"/>
      <c r="N94" s="77"/>
      <c r="O94" s="78"/>
      <c r="P94" s="78"/>
      <c r="Q94" s="79">
        <f>Q95+Q104+Q117+Q120+Q139+Q147</f>
        <v>0</v>
      </c>
      <c r="R94" s="79">
        <f>R95+R104+R117+R120+R139+R147</f>
        <v>0</v>
      </c>
      <c r="S94" s="78"/>
      <c r="T94" s="80">
        <f>T95+T104+T117+T120+T139+T147</f>
        <v>5566.488136</v>
      </c>
      <c r="U94" s="78"/>
      <c r="V94" s="80">
        <f>V95+V104+V117+V120+V139+V147</f>
        <v>110.119808</v>
      </c>
      <c r="W94" s="78"/>
      <c r="X94" s="80">
        <f>X95+X104+X117+X120+X139+X147</f>
        <v>1661.7679999999998</v>
      </c>
      <c r="Y94" s="81"/>
      <c r="AR94" s="74" t="s">
        <v>72</v>
      </c>
      <c r="AT94" s="154" t="s">
        <v>65</v>
      </c>
      <c r="AU94" s="154" t="s">
        <v>66</v>
      </c>
      <c r="AY94" s="74" t="s">
        <v>123</v>
      </c>
      <c r="BK94" s="155">
        <f>BK95+BK104+BK117+BK120+BK139+BK147</f>
        <v>0</v>
      </c>
    </row>
    <row r="95" spans="2:63" s="73" customFormat="1" ht="22.9" customHeight="1">
      <c r="B95" s="72"/>
      <c r="D95" s="74" t="s">
        <v>65</v>
      </c>
      <c r="E95" s="82" t="s">
        <v>72</v>
      </c>
      <c r="F95" s="82" t="s">
        <v>124</v>
      </c>
      <c r="K95" s="83">
        <f>BK95</f>
        <v>0</v>
      </c>
      <c r="M95" s="72"/>
      <c r="N95" s="77"/>
      <c r="O95" s="78"/>
      <c r="P95" s="78"/>
      <c r="Q95" s="79">
        <f>SUM(Q96:Q103)</f>
        <v>0</v>
      </c>
      <c r="R95" s="79">
        <f>SUM(R96:R103)</f>
        <v>0</v>
      </c>
      <c r="S95" s="78"/>
      <c r="T95" s="80">
        <f>SUM(T96:T103)</f>
        <v>2972.8663999999994</v>
      </c>
      <c r="U95" s="78"/>
      <c r="V95" s="80">
        <f>SUM(V96:V103)</f>
        <v>0.15760000000000002</v>
      </c>
      <c r="W95" s="78"/>
      <c r="X95" s="80">
        <f>SUM(X96:X103)</f>
        <v>1661.7679999999998</v>
      </c>
      <c r="Y95" s="81"/>
      <c r="AR95" s="74" t="s">
        <v>72</v>
      </c>
      <c r="AT95" s="154" t="s">
        <v>65</v>
      </c>
      <c r="AU95" s="154" t="s">
        <v>72</v>
      </c>
      <c r="AY95" s="74" t="s">
        <v>123</v>
      </c>
      <c r="BK95" s="155">
        <f>SUM(BK96:BK103)</f>
        <v>0</v>
      </c>
    </row>
    <row r="96" spans="2:65" s="117" customFormat="1" ht="22.5" customHeight="1">
      <c r="B96" s="8"/>
      <c r="C96" s="84" t="s">
        <v>72</v>
      </c>
      <c r="D96" s="84" t="s">
        <v>125</v>
      </c>
      <c r="E96" s="85" t="s">
        <v>126</v>
      </c>
      <c r="F96" s="86" t="s">
        <v>127</v>
      </c>
      <c r="G96" s="87" t="s">
        <v>128</v>
      </c>
      <c r="H96" s="88">
        <v>1970</v>
      </c>
      <c r="I96" s="142"/>
      <c r="J96" s="142"/>
      <c r="K96" s="89">
        <f>ROUND(P96*H96,2)</f>
        <v>0</v>
      </c>
      <c r="L96" s="86" t="s">
        <v>129</v>
      </c>
      <c r="M96" s="8"/>
      <c r="N96" s="115" t="s">
        <v>1</v>
      </c>
      <c r="O96" s="90" t="s">
        <v>35</v>
      </c>
      <c r="P96" s="91">
        <f>I96+J96</f>
        <v>0</v>
      </c>
      <c r="Q96" s="91">
        <f>ROUND(I96*H96,2)</f>
        <v>0</v>
      </c>
      <c r="R96" s="91">
        <f>ROUND(J96*H96,2)</f>
        <v>0</v>
      </c>
      <c r="S96" s="92">
        <v>1.373</v>
      </c>
      <c r="T96" s="92">
        <f>S96*H96</f>
        <v>2704.81</v>
      </c>
      <c r="U96" s="92">
        <v>0</v>
      </c>
      <c r="V96" s="92">
        <f>U96*H96</f>
        <v>0</v>
      </c>
      <c r="W96" s="92">
        <v>0.58</v>
      </c>
      <c r="X96" s="92">
        <f>W96*H96</f>
        <v>1142.6</v>
      </c>
      <c r="Y96" s="93" t="s">
        <v>1</v>
      </c>
      <c r="AR96" s="120" t="s">
        <v>130</v>
      </c>
      <c r="AT96" s="120" t="s">
        <v>125</v>
      </c>
      <c r="AU96" s="120" t="s">
        <v>74</v>
      </c>
      <c r="AY96" s="120" t="s">
        <v>123</v>
      </c>
      <c r="BE96" s="156">
        <f>IF(O96="základní",K96,0)</f>
        <v>0</v>
      </c>
      <c r="BF96" s="156">
        <f>IF(O96="snížená",K96,0)</f>
        <v>0</v>
      </c>
      <c r="BG96" s="156">
        <f>IF(O96="zákl. přenesená",K96,0)</f>
        <v>0</v>
      </c>
      <c r="BH96" s="156">
        <f>IF(O96="sníž. přenesená",K96,0)</f>
        <v>0</v>
      </c>
      <c r="BI96" s="156">
        <f>IF(O96="nulová",K96,0)</f>
        <v>0</v>
      </c>
      <c r="BJ96" s="120" t="s">
        <v>72</v>
      </c>
      <c r="BK96" s="156">
        <f>ROUND(P96*H96,2)</f>
        <v>0</v>
      </c>
      <c r="BL96" s="120" t="s">
        <v>130</v>
      </c>
      <c r="BM96" s="120" t="s">
        <v>280</v>
      </c>
    </row>
    <row r="97" spans="2:51" s="95" customFormat="1" ht="12">
      <c r="B97" s="94"/>
      <c r="D97" s="96" t="s">
        <v>132</v>
      </c>
      <c r="E97" s="97" t="s">
        <v>1</v>
      </c>
      <c r="F97" s="98" t="s">
        <v>281</v>
      </c>
      <c r="H97" s="99">
        <v>1970</v>
      </c>
      <c r="M97" s="94"/>
      <c r="N97" s="100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AT97" s="97" t="s">
        <v>132</v>
      </c>
      <c r="AU97" s="97" t="s">
        <v>74</v>
      </c>
      <c r="AV97" s="95" t="s">
        <v>74</v>
      </c>
      <c r="AW97" s="95" t="s">
        <v>5</v>
      </c>
      <c r="AX97" s="95" t="s">
        <v>72</v>
      </c>
      <c r="AY97" s="97" t="s">
        <v>123</v>
      </c>
    </row>
    <row r="98" spans="2:65" s="117" customFormat="1" ht="22.5" customHeight="1">
      <c r="B98" s="8"/>
      <c r="C98" s="84" t="s">
        <v>74</v>
      </c>
      <c r="D98" s="84" t="s">
        <v>125</v>
      </c>
      <c r="E98" s="85" t="s">
        <v>134</v>
      </c>
      <c r="F98" s="86" t="s">
        <v>135</v>
      </c>
      <c r="G98" s="87" t="s">
        <v>128</v>
      </c>
      <c r="H98" s="88">
        <v>1970</v>
      </c>
      <c r="I98" s="142"/>
      <c r="J98" s="142"/>
      <c r="K98" s="89">
        <f>ROUND(P98*H98,2)</f>
        <v>0</v>
      </c>
      <c r="L98" s="86" t="s">
        <v>129</v>
      </c>
      <c r="M98" s="8"/>
      <c r="N98" s="115" t="s">
        <v>1</v>
      </c>
      <c r="O98" s="90" t="s">
        <v>35</v>
      </c>
      <c r="P98" s="91">
        <f>I98+J98</f>
        <v>0</v>
      </c>
      <c r="Q98" s="91">
        <f>ROUND(I98*H98,2)</f>
        <v>0</v>
      </c>
      <c r="R98" s="91">
        <f>ROUND(J98*H98,2)</f>
        <v>0</v>
      </c>
      <c r="S98" s="92">
        <v>0.094</v>
      </c>
      <c r="T98" s="92">
        <f>S98*H98</f>
        <v>185.18</v>
      </c>
      <c r="U98" s="92">
        <v>8E-05</v>
      </c>
      <c r="V98" s="92">
        <f>U98*H98</f>
        <v>0.15760000000000002</v>
      </c>
      <c r="W98" s="92">
        <v>0.256</v>
      </c>
      <c r="X98" s="92">
        <f>W98*H98</f>
        <v>504.32</v>
      </c>
      <c r="Y98" s="93" t="s">
        <v>1</v>
      </c>
      <c r="AR98" s="120" t="s">
        <v>130</v>
      </c>
      <c r="AT98" s="120" t="s">
        <v>125</v>
      </c>
      <c r="AU98" s="120" t="s">
        <v>74</v>
      </c>
      <c r="AY98" s="120" t="s">
        <v>123</v>
      </c>
      <c r="BE98" s="156">
        <f>IF(O98="základní",K98,0)</f>
        <v>0</v>
      </c>
      <c r="BF98" s="156">
        <f>IF(O98="snížená",K98,0)</f>
        <v>0</v>
      </c>
      <c r="BG98" s="156">
        <f>IF(O98="zákl. přenesená",K98,0)</f>
        <v>0</v>
      </c>
      <c r="BH98" s="156">
        <f>IF(O98="sníž. přenesená",K98,0)</f>
        <v>0</v>
      </c>
      <c r="BI98" s="156">
        <f>IF(O98="nulová",K98,0)</f>
        <v>0</v>
      </c>
      <c r="BJ98" s="120" t="s">
        <v>72</v>
      </c>
      <c r="BK98" s="156">
        <f>ROUND(P98*H98,2)</f>
        <v>0</v>
      </c>
      <c r="BL98" s="120" t="s">
        <v>130</v>
      </c>
      <c r="BM98" s="120" t="s">
        <v>282</v>
      </c>
    </row>
    <row r="99" spans="2:51" s="95" customFormat="1" ht="12">
      <c r="B99" s="94"/>
      <c r="D99" s="96" t="s">
        <v>132</v>
      </c>
      <c r="E99" s="97" t="s">
        <v>1</v>
      </c>
      <c r="F99" s="98" t="s">
        <v>281</v>
      </c>
      <c r="H99" s="99">
        <v>1970</v>
      </c>
      <c r="M99" s="94"/>
      <c r="N99" s="100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AT99" s="97" t="s">
        <v>132</v>
      </c>
      <c r="AU99" s="97" t="s">
        <v>74</v>
      </c>
      <c r="AV99" s="95" t="s">
        <v>74</v>
      </c>
      <c r="AW99" s="95" t="s">
        <v>5</v>
      </c>
      <c r="AX99" s="95" t="s">
        <v>72</v>
      </c>
      <c r="AY99" s="97" t="s">
        <v>123</v>
      </c>
    </row>
    <row r="100" spans="2:65" s="117" customFormat="1" ht="22.5" customHeight="1">
      <c r="B100" s="8"/>
      <c r="C100" s="84" t="s">
        <v>137</v>
      </c>
      <c r="D100" s="84" t="s">
        <v>125</v>
      </c>
      <c r="E100" s="85" t="s">
        <v>138</v>
      </c>
      <c r="F100" s="86" t="s">
        <v>139</v>
      </c>
      <c r="G100" s="87" t="s">
        <v>140</v>
      </c>
      <c r="H100" s="88">
        <v>51.2</v>
      </c>
      <c r="I100" s="142"/>
      <c r="J100" s="142"/>
      <c r="K100" s="89">
        <f>ROUND(P100*H100,2)</f>
        <v>0</v>
      </c>
      <c r="L100" s="86" t="s">
        <v>129</v>
      </c>
      <c r="M100" s="8"/>
      <c r="N100" s="115" t="s">
        <v>1</v>
      </c>
      <c r="O100" s="90" t="s">
        <v>35</v>
      </c>
      <c r="P100" s="91">
        <f>I100+J100</f>
        <v>0</v>
      </c>
      <c r="Q100" s="91">
        <f>ROUND(I100*H100,2)</f>
        <v>0</v>
      </c>
      <c r="R100" s="91">
        <f>ROUND(J100*H100,2)</f>
        <v>0</v>
      </c>
      <c r="S100" s="92">
        <v>0.272</v>
      </c>
      <c r="T100" s="92">
        <f>S100*H100</f>
        <v>13.926400000000001</v>
      </c>
      <c r="U100" s="92">
        <v>0</v>
      </c>
      <c r="V100" s="92">
        <f>U100*H100</f>
        <v>0</v>
      </c>
      <c r="W100" s="92">
        <v>0.29</v>
      </c>
      <c r="X100" s="92">
        <f>W100*H100</f>
        <v>14.847999999999999</v>
      </c>
      <c r="Y100" s="93" t="s">
        <v>1</v>
      </c>
      <c r="AR100" s="120" t="s">
        <v>130</v>
      </c>
      <c r="AT100" s="120" t="s">
        <v>125</v>
      </c>
      <c r="AU100" s="120" t="s">
        <v>74</v>
      </c>
      <c r="AY100" s="120" t="s">
        <v>123</v>
      </c>
      <c r="BE100" s="156">
        <f>IF(O100="základní",K100,0)</f>
        <v>0</v>
      </c>
      <c r="BF100" s="156">
        <f>IF(O100="snížená",K100,0)</f>
        <v>0</v>
      </c>
      <c r="BG100" s="156">
        <f>IF(O100="zákl. přenesená",K100,0)</f>
        <v>0</v>
      </c>
      <c r="BH100" s="156">
        <f>IF(O100="sníž. přenesená",K100,0)</f>
        <v>0</v>
      </c>
      <c r="BI100" s="156">
        <f>IF(O100="nulová",K100,0)</f>
        <v>0</v>
      </c>
      <c r="BJ100" s="120" t="s">
        <v>72</v>
      </c>
      <c r="BK100" s="156">
        <f>ROUND(P100*H100,2)</f>
        <v>0</v>
      </c>
      <c r="BL100" s="120" t="s">
        <v>130</v>
      </c>
      <c r="BM100" s="120" t="s">
        <v>283</v>
      </c>
    </row>
    <row r="101" spans="2:51" s="95" customFormat="1" ht="12">
      <c r="B101" s="94"/>
      <c r="D101" s="96" t="s">
        <v>132</v>
      </c>
      <c r="E101" s="97" t="s">
        <v>1</v>
      </c>
      <c r="F101" s="98" t="s">
        <v>284</v>
      </c>
      <c r="H101" s="99">
        <v>51.2</v>
      </c>
      <c r="M101" s="94"/>
      <c r="N101" s="100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AT101" s="97" t="s">
        <v>132</v>
      </c>
      <c r="AU101" s="97" t="s">
        <v>74</v>
      </c>
      <c r="AV101" s="95" t="s">
        <v>74</v>
      </c>
      <c r="AW101" s="95" t="s">
        <v>5</v>
      </c>
      <c r="AX101" s="95" t="s">
        <v>72</v>
      </c>
      <c r="AY101" s="97" t="s">
        <v>123</v>
      </c>
    </row>
    <row r="102" spans="2:65" s="117" customFormat="1" ht="16.5" customHeight="1">
      <c r="B102" s="8"/>
      <c r="C102" s="84" t="s">
        <v>130</v>
      </c>
      <c r="D102" s="84" t="s">
        <v>125</v>
      </c>
      <c r="E102" s="85" t="s">
        <v>143</v>
      </c>
      <c r="F102" s="86" t="s">
        <v>144</v>
      </c>
      <c r="G102" s="87" t="s">
        <v>128</v>
      </c>
      <c r="H102" s="88">
        <v>1970</v>
      </c>
      <c r="I102" s="142"/>
      <c r="J102" s="142"/>
      <c r="K102" s="89">
        <f>ROUND(P102*H102,2)</f>
        <v>0</v>
      </c>
      <c r="L102" s="86" t="s">
        <v>129</v>
      </c>
      <c r="M102" s="8"/>
      <c r="N102" s="115" t="s">
        <v>1</v>
      </c>
      <c r="O102" s="90" t="s">
        <v>35</v>
      </c>
      <c r="P102" s="91">
        <f>I102+J102</f>
        <v>0</v>
      </c>
      <c r="Q102" s="91">
        <f>ROUND(I102*H102,2)</f>
        <v>0</v>
      </c>
      <c r="R102" s="91">
        <f>ROUND(J102*H102,2)</f>
        <v>0</v>
      </c>
      <c r="S102" s="92">
        <v>0.035</v>
      </c>
      <c r="T102" s="92">
        <f>S102*H102</f>
        <v>68.95</v>
      </c>
      <c r="U102" s="92">
        <v>0</v>
      </c>
      <c r="V102" s="92">
        <f>U102*H102</f>
        <v>0</v>
      </c>
      <c r="W102" s="92">
        <v>0</v>
      </c>
      <c r="X102" s="92">
        <f>W102*H102</f>
        <v>0</v>
      </c>
      <c r="Y102" s="93" t="s">
        <v>1</v>
      </c>
      <c r="AR102" s="120" t="s">
        <v>130</v>
      </c>
      <c r="AT102" s="120" t="s">
        <v>125</v>
      </c>
      <c r="AU102" s="120" t="s">
        <v>74</v>
      </c>
      <c r="AY102" s="120" t="s">
        <v>123</v>
      </c>
      <c r="BE102" s="156">
        <f>IF(O102="základní",K102,0)</f>
        <v>0</v>
      </c>
      <c r="BF102" s="156">
        <f>IF(O102="snížená",K102,0)</f>
        <v>0</v>
      </c>
      <c r="BG102" s="156">
        <f>IF(O102="zákl. přenesená",K102,0)</f>
        <v>0</v>
      </c>
      <c r="BH102" s="156">
        <f>IF(O102="sníž. přenesená",K102,0)</f>
        <v>0</v>
      </c>
      <c r="BI102" s="156">
        <f>IF(O102="nulová",K102,0)</f>
        <v>0</v>
      </c>
      <c r="BJ102" s="120" t="s">
        <v>72</v>
      </c>
      <c r="BK102" s="156">
        <f>ROUND(P102*H102,2)</f>
        <v>0</v>
      </c>
      <c r="BL102" s="120" t="s">
        <v>130</v>
      </c>
      <c r="BM102" s="120" t="s">
        <v>285</v>
      </c>
    </row>
    <row r="103" spans="2:51" s="95" customFormat="1" ht="12">
      <c r="B103" s="94"/>
      <c r="D103" s="96" t="s">
        <v>132</v>
      </c>
      <c r="E103" s="97" t="s">
        <v>1</v>
      </c>
      <c r="F103" s="98" t="s">
        <v>281</v>
      </c>
      <c r="H103" s="99">
        <v>1970</v>
      </c>
      <c r="M103" s="94"/>
      <c r="N103" s="100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AT103" s="97" t="s">
        <v>132</v>
      </c>
      <c r="AU103" s="97" t="s">
        <v>74</v>
      </c>
      <c r="AV103" s="95" t="s">
        <v>74</v>
      </c>
      <c r="AW103" s="95" t="s">
        <v>5</v>
      </c>
      <c r="AX103" s="95" t="s">
        <v>72</v>
      </c>
      <c r="AY103" s="97" t="s">
        <v>123</v>
      </c>
    </row>
    <row r="104" spans="2:63" s="73" customFormat="1" ht="22.9" customHeight="1">
      <c r="B104" s="72"/>
      <c r="D104" s="74" t="s">
        <v>65</v>
      </c>
      <c r="E104" s="82" t="s">
        <v>146</v>
      </c>
      <c r="F104" s="82" t="s">
        <v>147</v>
      </c>
      <c r="K104" s="83">
        <f>BK104</f>
        <v>0</v>
      </c>
      <c r="M104" s="72"/>
      <c r="N104" s="77"/>
      <c r="O104" s="78"/>
      <c r="P104" s="78"/>
      <c r="Q104" s="79">
        <f>SUM(Q105:Q116)</f>
        <v>0</v>
      </c>
      <c r="R104" s="79">
        <f>SUM(R105:R116)</f>
        <v>0</v>
      </c>
      <c r="S104" s="78"/>
      <c r="T104" s="80">
        <f>SUM(T105:T116)</f>
        <v>411.73</v>
      </c>
      <c r="U104" s="78"/>
      <c r="V104" s="80">
        <f>SUM(V105:V116)</f>
        <v>0</v>
      </c>
      <c r="W104" s="78"/>
      <c r="X104" s="80">
        <f>SUM(X105:X116)</f>
        <v>0</v>
      </c>
      <c r="Y104" s="81"/>
      <c r="AR104" s="74" t="s">
        <v>72</v>
      </c>
      <c r="AT104" s="154" t="s">
        <v>65</v>
      </c>
      <c r="AU104" s="154" t="s">
        <v>72</v>
      </c>
      <c r="AY104" s="74" t="s">
        <v>123</v>
      </c>
      <c r="BK104" s="155">
        <f>SUM(BK105:BK116)</f>
        <v>0</v>
      </c>
    </row>
    <row r="105" spans="2:65" s="117" customFormat="1" ht="16.5" customHeight="1">
      <c r="B105" s="8"/>
      <c r="C105" s="84" t="s">
        <v>146</v>
      </c>
      <c r="D105" s="84" t="s">
        <v>125</v>
      </c>
      <c r="E105" s="85" t="s">
        <v>148</v>
      </c>
      <c r="F105" s="86" t="s">
        <v>149</v>
      </c>
      <c r="G105" s="87" t="s">
        <v>128</v>
      </c>
      <c r="H105" s="88">
        <v>1970</v>
      </c>
      <c r="I105" s="142"/>
      <c r="J105" s="142"/>
      <c r="K105" s="89">
        <f>ROUND(P105*H105,2)</f>
        <v>0</v>
      </c>
      <c r="L105" s="86" t="s">
        <v>129</v>
      </c>
      <c r="M105" s="8"/>
      <c r="N105" s="115" t="s">
        <v>1</v>
      </c>
      <c r="O105" s="90" t="s">
        <v>35</v>
      </c>
      <c r="P105" s="91">
        <f>I105+J105</f>
        <v>0</v>
      </c>
      <c r="Q105" s="91">
        <f>ROUND(I105*H105,2)</f>
        <v>0</v>
      </c>
      <c r="R105" s="91">
        <f>ROUND(J105*H105,2)</f>
        <v>0</v>
      </c>
      <c r="S105" s="92">
        <v>0.026</v>
      </c>
      <c r="T105" s="92">
        <f>S105*H105</f>
        <v>51.22</v>
      </c>
      <c r="U105" s="92">
        <v>0</v>
      </c>
      <c r="V105" s="92">
        <f>U105*H105</f>
        <v>0</v>
      </c>
      <c r="W105" s="92">
        <v>0</v>
      </c>
      <c r="X105" s="92">
        <f>W105*H105</f>
        <v>0</v>
      </c>
      <c r="Y105" s="93" t="s">
        <v>1</v>
      </c>
      <c r="AR105" s="120" t="s">
        <v>130</v>
      </c>
      <c r="AT105" s="120" t="s">
        <v>125</v>
      </c>
      <c r="AU105" s="120" t="s">
        <v>74</v>
      </c>
      <c r="AY105" s="120" t="s">
        <v>123</v>
      </c>
      <c r="BE105" s="156">
        <f>IF(O105="základní",K105,0)</f>
        <v>0</v>
      </c>
      <c r="BF105" s="156">
        <f>IF(O105="snížená",K105,0)</f>
        <v>0</v>
      </c>
      <c r="BG105" s="156">
        <f>IF(O105="zákl. přenesená",K105,0)</f>
        <v>0</v>
      </c>
      <c r="BH105" s="156">
        <f>IF(O105="sníž. přenesená",K105,0)</f>
        <v>0</v>
      </c>
      <c r="BI105" s="156">
        <f>IF(O105="nulová",K105,0)</f>
        <v>0</v>
      </c>
      <c r="BJ105" s="120" t="s">
        <v>72</v>
      </c>
      <c r="BK105" s="156">
        <f>ROUND(P105*H105,2)</f>
        <v>0</v>
      </c>
      <c r="BL105" s="120" t="s">
        <v>130</v>
      </c>
      <c r="BM105" s="120" t="s">
        <v>286</v>
      </c>
    </row>
    <row r="106" spans="2:51" s="95" customFormat="1" ht="12">
      <c r="B106" s="94"/>
      <c r="D106" s="96" t="s">
        <v>132</v>
      </c>
      <c r="E106" s="97" t="s">
        <v>1</v>
      </c>
      <c r="F106" s="98" t="s">
        <v>281</v>
      </c>
      <c r="H106" s="99">
        <v>1970</v>
      </c>
      <c r="M106" s="94"/>
      <c r="N106" s="100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2"/>
      <c r="AT106" s="97" t="s">
        <v>132</v>
      </c>
      <c r="AU106" s="97" t="s">
        <v>74</v>
      </c>
      <c r="AV106" s="95" t="s">
        <v>74</v>
      </c>
      <c r="AW106" s="95" t="s">
        <v>5</v>
      </c>
      <c r="AX106" s="95" t="s">
        <v>72</v>
      </c>
      <c r="AY106" s="97" t="s">
        <v>123</v>
      </c>
    </row>
    <row r="107" spans="2:65" s="117" customFormat="1" ht="22.5" customHeight="1">
      <c r="B107" s="8"/>
      <c r="C107" s="84" t="s">
        <v>151</v>
      </c>
      <c r="D107" s="84" t="s">
        <v>125</v>
      </c>
      <c r="E107" s="85" t="s">
        <v>152</v>
      </c>
      <c r="F107" s="86" t="s">
        <v>153</v>
      </c>
      <c r="G107" s="87" t="s">
        <v>128</v>
      </c>
      <c r="H107" s="88">
        <v>1970</v>
      </c>
      <c r="I107" s="142"/>
      <c r="J107" s="142"/>
      <c r="K107" s="89">
        <f>ROUND(P107*H107,2)</f>
        <v>0</v>
      </c>
      <c r="L107" s="86" t="s">
        <v>129</v>
      </c>
      <c r="M107" s="8"/>
      <c r="N107" s="115" t="s">
        <v>1</v>
      </c>
      <c r="O107" s="90" t="s">
        <v>35</v>
      </c>
      <c r="P107" s="91">
        <f>I107+J107</f>
        <v>0</v>
      </c>
      <c r="Q107" s="91">
        <f>ROUND(I107*H107,2)</f>
        <v>0</v>
      </c>
      <c r="R107" s="91">
        <f>ROUND(J107*H107,2)</f>
        <v>0</v>
      </c>
      <c r="S107" s="92">
        <v>0.027</v>
      </c>
      <c r="T107" s="92">
        <f>S107*H107</f>
        <v>53.19</v>
      </c>
      <c r="U107" s="92">
        <v>0</v>
      </c>
      <c r="V107" s="92">
        <f>U107*H107</f>
        <v>0</v>
      </c>
      <c r="W107" s="92">
        <v>0</v>
      </c>
      <c r="X107" s="92">
        <f>W107*H107</f>
        <v>0</v>
      </c>
      <c r="Y107" s="93" t="s">
        <v>1</v>
      </c>
      <c r="AR107" s="120" t="s">
        <v>130</v>
      </c>
      <c r="AT107" s="120" t="s">
        <v>125</v>
      </c>
      <c r="AU107" s="120" t="s">
        <v>74</v>
      </c>
      <c r="AY107" s="120" t="s">
        <v>123</v>
      </c>
      <c r="BE107" s="156">
        <f>IF(O107="základní",K107,0)</f>
        <v>0</v>
      </c>
      <c r="BF107" s="156">
        <f>IF(O107="snížená",K107,0)</f>
        <v>0</v>
      </c>
      <c r="BG107" s="156">
        <f>IF(O107="zákl. přenesená",K107,0)</f>
        <v>0</v>
      </c>
      <c r="BH107" s="156">
        <f>IF(O107="sníž. přenesená",K107,0)</f>
        <v>0</v>
      </c>
      <c r="BI107" s="156">
        <f>IF(O107="nulová",K107,0)</f>
        <v>0</v>
      </c>
      <c r="BJ107" s="120" t="s">
        <v>72</v>
      </c>
      <c r="BK107" s="156">
        <f>ROUND(P107*H107,2)</f>
        <v>0</v>
      </c>
      <c r="BL107" s="120" t="s">
        <v>130</v>
      </c>
      <c r="BM107" s="120" t="s">
        <v>287</v>
      </c>
    </row>
    <row r="108" spans="2:51" s="95" customFormat="1" ht="12">
      <c r="B108" s="94"/>
      <c r="D108" s="96" t="s">
        <v>132</v>
      </c>
      <c r="E108" s="97" t="s">
        <v>1</v>
      </c>
      <c r="F108" s="98" t="s">
        <v>281</v>
      </c>
      <c r="H108" s="99">
        <v>1970</v>
      </c>
      <c r="M108" s="94"/>
      <c r="N108" s="100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AT108" s="97" t="s">
        <v>132</v>
      </c>
      <c r="AU108" s="97" t="s">
        <v>74</v>
      </c>
      <c r="AV108" s="95" t="s">
        <v>74</v>
      </c>
      <c r="AW108" s="95" t="s">
        <v>5</v>
      </c>
      <c r="AX108" s="95" t="s">
        <v>72</v>
      </c>
      <c r="AY108" s="97" t="s">
        <v>123</v>
      </c>
    </row>
    <row r="109" spans="2:65" s="117" customFormat="1" ht="16.5" customHeight="1">
      <c r="B109" s="8"/>
      <c r="C109" s="84" t="s">
        <v>155</v>
      </c>
      <c r="D109" s="84" t="s">
        <v>125</v>
      </c>
      <c r="E109" s="85" t="s">
        <v>156</v>
      </c>
      <c r="F109" s="86" t="s">
        <v>157</v>
      </c>
      <c r="G109" s="87" t="s">
        <v>128</v>
      </c>
      <c r="H109" s="88">
        <v>1970</v>
      </c>
      <c r="I109" s="142"/>
      <c r="J109" s="142"/>
      <c r="K109" s="89">
        <f>ROUND(P109*H109,2)</f>
        <v>0</v>
      </c>
      <c r="L109" s="86" t="s">
        <v>129</v>
      </c>
      <c r="M109" s="8"/>
      <c r="N109" s="115" t="s">
        <v>1</v>
      </c>
      <c r="O109" s="90" t="s">
        <v>35</v>
      </c>
      <c r="P109" s="91">
        <f>I109+J109</f>
        <v>0</v>
      </c>
      <c r="Q109" s="91">
        <f>ROUND(I109*H109,2)</f>
        <v>0</v>
      </c>
      <c r="R109" s="91">
        <f>ROUND(J109*H109,2)</f>
        <v>0</v>
      </c>
      <c r="S109" s="92">
        <v>0.008</v>
      </c>
      <c r="T109" s="92">
        <f>S109*H109</f>
        <v>15.76</v>
      </c>
      <c r="U109" s="92">
        <v>0</v>
      </c>
      <c r="V109" s="92">
        <f>U109*H109</f>
        <v>0</v>
      </c>
      <c r="W109" s="92">
        <v>0</v>
      </c>
      <c r="X109" s="92">
        <f>W109*H109</f>
        <v>0</v>
      </c>
      <c r="Y109" s="93" t="s">
        <v>1</v>
      </c>
      <c r="AR109" s="120" t="s">
        <v>130</v>
      </c>
      <c r="AT109" s="120" t="s">
        <v>125</v>
      </c>
      <c r="AU109" s="120" t="s">
        <v>74</v>
      </c>
      <c r="AY109" s="120" t="s">
        <v>123</v>
      </c>
      <c r="BE109" s="156">
        <f>IF(O109="základní",K109,0)</f>
        <v>0</v>
      </c>
      <c r="BF109" s="156">
        <f>IF(O109="snížená",K109,0)</f>
        <v>0</v>
      </c>
      <c r="BG109" s="156">
        <f>IF(O109="zákl. přenesená",K109,0)</f>
        <v>0</v>
      </c>
      <c r="BH109" s="156">
        <f>IF(O109="sníž. přenesená",K109,0)</f>
        <v>0</v>
      </c>
      <c r="BI109" s="156">
        <f>IF(O109="nulová",K109,0)</f>
        <v>0</v>
      </c>
      <c r="BJ109" s="120" t="s">
        <v>72</v>
      </c>
      <c r="BK109" s="156">
        <f>ROUND(P109*H109,2)</f>
        <v>0</v>
      </c>
      <c r="BL109" s="120" t="s">
        <v>130</v>
      </c>
      <c r="BM109" s="120" t="s">
        <v>288</v>
      </c>
    </row>
    <row r="110" spans="2:51" s="95" customFormat="1" ht="12">
      <c r="B110" s="94"/>
      <c r="D110" s="96" t="s">
        <v>132</v>
      </c>
      <c r="E110" s="97" t="s">
        <v>1</v>
      </c>
      <c r="F110" s="98" t="s">
        <v>281</v>
      </c>
      <c r="H110" s="99">
        <v>1970</v>
      </c>
      <c r="M110" s="94"/>
      <c r="N110" s="100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AT110" s="97" t="s">
        <v>132</v>
      </c>
      <c r="AU110" s="97" t="s">
        <v>74</v>
      </c>
      <c r="AV110" s="95" t="s">
        <v>74</v>
      </c>
      <c r="AW110" s="95" t="s">
        <v>5</v>
      </c>
      <c r="AX110" s="95" t="s">
        <v>72</v>
      </c>
      <c r="AY110" s="97" t="s">
        <v>123</v>
      </c>
    </row>
    <row r="111" spans="2:65" s="117" customFormat="1" ht="16.5" customHeight="1">
      <c r="B111" s="8"/>
      <c r="C111" s="84" t="s">
        <v>159</v>
      </c>
      <c r="D111" s="84" t="s">
        <v>125</v>
      </c>
      <c r="E111" s="85" t="s">
        <v>160</v>
      </c>
      <c r="F111" s="86" t="s">
        <v>161</v>
      </c>
      <c r="G111" s="87" t="s">
        <v>128</v>
      </c>
      <c r="H111" s="88">
        <v>1970</v>
      </c>
      <c r="I111" s="142"/>
      <c r="J111" s="142"/>
      <c r="K111" s="89">
        <f>ROUND(P111*H111,2)</f>
        <v>0</v>
      </c>
      <c r="L111" s="86" t="s">
        <v>129</v>
      </c>
      <c r="M111" s="8"/>
      <c r="N111" s="115" t="s">
        <v>1</v>
      </c>
      <c r="O111" s="90" t="s">
        <v>35</v>
      </c>
      <c r="P111" s="91">
        <f>I111+J111</f>
        <v>0</v>
      </c>
      <c r="Q111" s="91">
        <f>ROUND(I111*H111,2)</f>
        <v>0</v>
      </c>
      <c r="R111" s="91">
        <f>ROUND(J111*H111,2)</f>
        <v>0</v>
      </c>
      <c r="S111" s="92">
        <v>0.002</v>
      </c>
      <c r="T111" s="92">
        <f>S111*H111</f>
        <v>3.94</v>
      </c>
      <c r="U111" s="92">
        <v>0</v>
      </c>
      <c r="V111" s="92">
        <f>U111*H111</f>
        <v>0</v>
      </c>
      <c r="W111" s="92">
        <v>0</v>
      </c>
      <c r="X111" s="92">
        <f>W111*H111</f>
        <v>0</v>
      </c>
      <c r="Y111" s="93" t="s">
        <v>1</v>
      </c>
      <c r="AR111" s="120" t="s">
        <v>130</v>
      </c>
      <c r="AT111" s="120" t="s">
        <v>125</v>
      </c>
      <c r="AU111" s="120" t="s">
        <v>74</v>
      </c>
      <c r="AY111" s="120" t="s">
        <v>123</v>
      </c>
      <c r="BE111" s="156">
        <f>IF(O111="základní",K111,0)</f>
        <v>0</v>
      </c>
      <c r="BF111" s="156">
        <f>IF(O111="snížená",K111,0)</f>
        <v>0</v>
      </c>
      <c r="BG111" s="156">
        <f>IF(O111="zákl. přenesená",K111,0)</f>
        <v>0</v>
      </c>
      <c r="BH111" s="156">
        <f>IF(O111="sníž. přenesená",K111,0)</f>
        <v>0</v>
      </c>
      <c r="BI111" s="156">
        <f>IF(O111="nulová",K111,0)</f>
        <v>0</v>
      </c>
      <c r="BJ111" s="120" t="s">
        <v>72</v>
      </c>
      <c r="BK111" s="156">
        <f>ROUND(P111*H111,2)</f>
        <v>0</v>
      </c>
      <c r="BL111" s="120" t="s">
        <v>130</v>
      </c>
      <c r="BM111" s="120" t="s">
        <v>289</v>
      </c>
    </row>
    <row r="112" spans="2:51" s="95" customFormat="1" ht="12">
      <c r="B112" s="94"/>
      <c r="D112" s="96" t="s">
        <v>132</v>
      </c>
      <c r="E112" s="97" t="s">
        <v>1</v>
      </c>
      <c r="F112" s="98" t="s">
        <v>281</v>
      </c>
      <c r="H112" s="99">
        <v>1970</v>
      </c>
      <c r="M112" s="94"/>
      <c r="N112" s="100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2"/>
      <c r="AT112" s="97" t="s">
        <v>132</v>
      </c>
      <c r="AU112" s="97" t="s">
        <v>74</v>
      </c>
      <c r="AV112" s="95" t="s">
        <v>74</v>
      </c>
      <c r="AW112" s="95" t="s">
        <v>5</v>
      </c>
      <c r="AX112" s="95" t="s">
        <v>72</v>
      </c>
      <c r="AY112" s="97" t="s">
        <v>123</v>
      </c>
    </row>
    <row r="113" spans="2:65" s="117" customFormat="1" ht="22.5" customHeight="1">
      <c r="B113" s="8"/>
      <c r="C113" s="84" t="s">
        <v>163</v>
      </c>
      <c r="D113" s="84" t="s">
        <v>125</v>
      </c>
      <c r="E113" s="85" t="s">
        <v>164</v>
      </c>
      <c r="F113" s="86" t="s">
        <v>165</v>
      </c>
      <c r="G113" s="87" t="s">
        <v>128</v>
      </c>
      <c r="H113" s="88">
        <v>1970</v>
      </c>
      <c r="I113" s="142"/>
      <c r="J113" s="142"/>
      <c r="K113" s="89">
        <f>ROUND(P113*H113,2)</f>
        <v>0</v>
      </c>
      <c r="L113" s="86" t="s">
        <v>129</v>
      </c>
      <c r="M113" s="8"/>
      <c r="N113" s="115" t="s">
        <v>1</v>
      </c>
      <c r="O113" s="90" t="s">
        <v>35</v>
      </c>
      <c r="P113" s="91">
        <f>I113+J113</f>
        <v>0</v>
      </c>
      <c r="Q113" s="91">
        <f>ROUND(I113*H113,2)</f>
        <v>0</v>
      </c>
      <c r="R113" s="91">
        <f>ROUND(J113*H113,2)</f>
        <v>0</v>
      </c>
      <c r="S113" s="92">
        <v>0.066</v>
      </c>
      <c r="T113" s="92">
        <f>S113*H113</f>
        <v>130.02</v>
      </c>
      <c r="U113" s="92">
        <v>0</v>
      </c>
      <c r="V113" s="92">
        <f>U113*H113</f>
        <v>0</v>
      </c>
      <c r="W113" s="92">
        <v>0</v>
      </c>
      <c r="X113" s="92">
        <f>W113*H113</f>
        <v>0</v>
      </c>
      <c r="Y113" s="93" t="s">
        <v>1</v>
      </c>
      <c r="AR113" s="120" t="s">
        <v>130</v>
      </c>
      <c r="AT113" s="120" t="s">
        <v>125</v>
      </c>
      <c r="AU113" s="120" t="s">
        <v>74</v>
      </c>
      <c r="AY113" s="120" t="s">
        <v>123</v>
      </c>
      <c r="BE113" s="156">
        <f>IF(O113="základní",K113,0)</f>
        <v>0</v>
      </c>
      <c r="BF113" s="156">
        <f>IF(O113="snížená",K113,0)</f>
        <v>0</v>
      </c>
      <c r="BG113" s="156">
        <f>IF(O113="zákl. přenesená",K113,0)</f>
        <v>0</v>
      </c>
      <c r="BH113" s="156">
        <f>IF(O113="sníž. přenesená",K113,0)</f>
        <v>0</v>
      </c>
      <c r="BI113" s="156">
        <f>IF(O113="nulová",K113,0)</f>
        <v>0</v>
      </c>
      <c r="BJ113" s="120" t="s">
        <v>72</v>
      </c>
      <c r="BK113" s="156">
        <f>ROUND(P113*H113,2)</f>
        <v>0</v>
      </c>
      <c r="BL113" s="120" t="s">
        <v>130</v>
      </c>
      <c r="BM113" s="120" t="s">
        <v>290</v>
      </c>
    </row>
    <row r="114" spans="2:51" s="95" customFormat="1" ht="12">
      <c r="B114" s="94"/>
      <c r="D114" s="96" t="s">
        <v>132</v>
      </c>
      <c r="E114" s="97" t="s">
        <v>1</v>
      </c>
      <c r="F114" s="98" t="s">
        <v>281</v>
      </c>
      <c r="H114" s="99">
        <v>1970</v>
      </c>
      <c r="M114" s="94"/>
      <c r="N114" s="100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2"/>
      <c r="AT114" s="97" t="s">
        <v>132</v>
      </c>
      <c r="AU114" s="97" t="s">
        <v>74</v>
      </c>
      <c r="AV114" s="95" t="s">
        <v>74</v>
      </c>
      <c r="AW114" s="95" t="s">
        <v>5</v>
      </c>
      <c r="AX114" s="95" t="s">
        <v>72</v>
      </c>
      <c r="AY114" s="97" t="s">
        <v>123</v>
      </c>
    </row>
    <row r="115" spans="2:65" s="117" customFormat="1" ht="22.5" customHeight="1">
      <c r="B115" s="8"/>
      <c r="C115" s="84" t="s">
        <v>167</v>
      </c>
      <c r="D115" s="84" t="s">
        <v>125</v>
      </c>
      <c r="E115" s="85" t="s">
        <v>168</v>
      </c>
      <c r="F115" s="86" t="s">
        <v>169</v>
      </c>
      <c r="G115" s="87" t="s">
        <v>128</v>
      </c>
      <c r="H115" s="88">
        <v>1970</v>
      </c>
      <c r="I115" s="142"/>
      <c r="J115" s="142"/>
      <c r="K115" s="89">
        <f>ROUND(P115*H115,2)</f>
        <v>0</v>
      </c>
      <c r="L115" s="86" t="s">
        <v>129</v>
      </c>
      <c r="M115" s="8"/>
      <c r="N115" s="115" t="s">
        <v>1</v>
      </c>
      <c r="O115" s="90" t="s">
        <v>35</v>
      </c>
      <c r="P115" s="91">
        <f>I115+J115</f>
        <v>0</v>
      </c>
      <c r="Q115" s="91">
        <f>ROUND(I115*H115,2)</f>
        <v>0</v>
      </c>
      <c r="R115" s="91">
        <f>ROUND(J115*H115,2)</f>
        <v>0</v>
      </c>
      <c r="S115" s="92">
        <v>0.08</v>
      </c>
      <c r="T115" s="92">
        <f>S115*H115</f>
        <v>157.6</v>
      </c>
      <c r="U115" s="92">
        <v>0</v>
      </c>
      <c r="V115" s="92">
        <f>U115*H115</f>
        <v>0</v>
      </c>
      <c r="W115" s="92">
        <v>0</v>
      </c>
      <c r="X115" s="92">
        <f>W115*H115</f>
        <v>0</v>
      </c>
      <c r="Y115" s="93" t="s">
        <v>1</v>
      </c>
      <c r="AR115" s="120" t="s">
        <v>130</v>
      </c>
      <c r="AT115" s="120" t="s">
        <v>125</v>
      </c>
      <c r="AU115" s="120" t="s">
        <v>74</v>
      </c>
      <c r="AY115" s="120" t="s">
        <v>123</v>
      </c>
      <c r="BE115" s="156">
        <f>IF(O115="základní",K115,0)</f>
        <v>0</v>
      </c>
      <c r="BF115" s="156">
        <f>IF(O115="snížená",K115,0)</f>
        <v>0</v>
      </c>
      <c r="BG115" s="156">
        <f>IF(O115="zákl. přenesená",K115,0)</f>
        <v>0</v>
      </c>
      <c r="BH115" s="156">
        <f>IF(O115="sníž. přenesená",K115,0)</f>
        <v>0</v>
      </c>
      <c r="BI115" s="156">
        <f>IF(O115="nulová",K115,0)</f>
        <v>0</v>
      </c>
      <c r="BJ115" s="120" t="s">
        <v>72</v>
      </c>
      <c r="BK115" s="156">
        <f>ROUND(P115*H115,2)</f>
        <v>0</v>
      </c>
      <c r="BL115" s="120" t="s">
        <v>130</v>
      </c>
      <c r="BM115" s="120" t="s">
        <v>291</v>
      </c>
    </row>
    <row r="116" spans="2:51" s="95" customFormat="1" ht="12">
      <c r="B116" s="94"/>
      <c r="D116" s="96" t="s">
        <v>132</v>
      </c>
      <c r="E116" s="97" t="s">
        <v>1</v>
      </c>
      <c r="F116" s="98" t="s">
        <v>281</v>
      </c>
      <c r="H116" s="99">
        <v>1970</v>
      </c>
      <c r="M116" s="94"/>
      <c r="N116" s="100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2"/>
      <c r="AT116" s="97" t="s">
        <v>132</v>
      </c>
      <c r="AU116" s="97" t="s">
        <v>74</v>
      </c>
      <c r="AV116" s="95" t="s">
        <v>74</v>
      </c>
      <c r="AW116" s="95" t="s">
        <v>5</v>
      </c>
      <c r="AX116" s="95" t="s">
        <v>72</v>
      </c>
      <c r="AY116" s="97" t="s">
        <v>123</v>
      </c>
    </row>
    <row r="117" spans="2:63" s="73" customFormat="1" ht="22.9" customHeight="1">
      <c r="B117" s="72"/>
      <c r="D117" s="74" t="s">
        <v>65</v>
      </c>
      <c r="E117" s="82" t="s">
        <v>159</v>
      </c>
      <c r="F117" s="82" t="s">
        <v>171</v>
      </c>
      <c r="K117" s="83">
        <f>BK117</f>
        <v>0</v>
      </c>
      <c r="M117" s="72"/>
      <c r="N117" s="77"/>
      <c r="O117" s="78"/>
      <c r="P117" s="78"/>
      <c r="Q117" s="79">
        <f>SUM(Q118:Q119)</f>
        <v>0</v>
      </c>
      <c r="R117" s="79">
        <f>SUM(R118:R119)</f>
        <v>0</v>
      </c>
      <c r="S117" s="78"/>
      <c r="T117" s="80">
        <f>SUM(T118:T119)</f>
        <v>54.285</v>
      </c>
      <c r="U117" s="78"/>
      <c r="V117" s="80">
        <f>SUM(V118:V119)</f>
        <v>10.8878</v>
      </c>
      <c r="W117" s="78"/>
      <c r="X117" s="80">
        <f>SUM(X118:X119)</f>
        <v>0</v>
      </c>
      <c r="Y117" s="81"/>
      <c r="AR117" s="74" t="s">
        <v>72</v>
      </c>
      <c r="AT117" s="154" t="s">
        <v>65</v>
      </c>
      <c r="AU117" s="154" t="s">
        <v>72</v>
      </c>
      <c r="AY117" s="74" t="s">
        <v>123</v>
      </c>
      <c r="BK117" s="155">
        <f>SUM(BK118:BK119)</f>
        <v>0</v>
      </c>
    </row>
    <row r="118" spans="2:65" s="117" customFormat="1" ht="22.5" customHeight="1">
      <c r="B118" s="8"/>
      <c r="C118" s="84" t="s">
        <v>172</v>
      </c>
      <c r="D118" s="84" t="s">
        <v>125</v>
      </c>
      <c r="E118" s="85" t="s">
        <v>173</v>
      </c>
      <c r="F118" s="86" t="s">
        <v>174</v>
      </c>
      <c r="G118" s="87" t="s">
        <v>175</v>
      </c>
      <c r="H118" s="88">
        <v>35</v>
      </c>
      <c r="I118" s="142"/>
      <c r="J118" s="142"/>
      <c r="K118" s="89">
        <f>ROUND(P118*H118,2)</f>
        <v>0</v>
      </c>
      <c r="L118" s="86" t="s">
        <v>129</v>
      </c>
      <c r="M118" s="8"/>
      <c r="N118" s="115" t="s">
        <v>1</v>
      </c>
      <c r="O118" s="90" t="s">
        <v>35</v>
      </c>
      <c r="P118" s="91">
        <f>I118+J118</f>
        <v>0</v>
      </c>
      <c r="Q118" s="91">
        <f>ROUND(I118*H118,2)</f>
        <v>0</v>
      </c>
      <c r="R118" s="91">
        <f>ROUND(J118*H118,2)</f>
        <v>0</v>
      </c>
      <c r="S118" s="92">
        <v>1.551</v>
      </c>
      <c r="T118" s="92">
        <f>S118*H118</f>
        <v>54.285</v>
      </c>
      <c r="U118" s="92">
        <v>0.31108</v>
      </c>
      <c r="V118" s="92">
        <f>U118*H118</f>
        <v>10.8878</v>
      </c>
      <c r="W118" s="92">
        <v>0</v>
      </c>
      <c r="X118" s="92">
        <f>W118*H118</f>
        <v>0</v>
      </c>
      <c r="Y118" s="93" t="s">
        <v>1</v>
      </c>
      <c r="AR118" s="120" t="s">
        <v>130</v>
      </c>
      <c r="AT118" s="120" t="s">
        <v>125</v>
      </c>
      <c r="AU118" s="120" t="s">
        <v>74</v>
      </c>
      <c r="AY118" s="120" t="s">
        <v>123</v>
      </c>
      <c r="BE118" s="156">
        <f>IF(O118="základní",K118,0)</f>
        <v>0</v>
      </c>
      <c r="BF118" s="156">
        <f>IF(O118="snížená",K118,0)</f>
        <v>0</v>
      </c>
      <c r="BG118" s="156">
        <f>IF(O118="zákl. přenesená",K118,0)</f>
        <v>0</v>
      </c>
      <c r="BH118" s="156">
        <f>IF(O118="sníž. přenesená",K118,0)</f>
        <v>0</v>
      </c>
      <c r="BI118" s="156">
        <f>IF(O118="nulová",K118,0)</f>
        <v>0</v>
      </c>
      <c r="BJ118" s="120" t="s">
        <v>72</v>
      </c>
      <c r="BK118" s="156">
        <f>ROUND(P118*H118,2)</f>
        <v>0</v>
      </c>
      <c r="BL118" s="120" t="s">
        <v>130</v>
      </c>
      <c r="BM118" s="120" t="s">
        <v>292</v>
      </c>
    </row>
    <row r="119" spans="2:51" s="95" customFormat="1" ht="12">
      <c r="B119" s="94"/>
      <c r="D119" s="96" t="s">
        <v>132</v>
      </c>
      <c r="E119" s="97" t="s">
        <v>1</v>
      </c>
      <c r="F119" s="98" t="s">
        <v>275</v>
      </c>
      <c r="H119" s="99">
        <v>35</v>
      </c>
      <c r="M119" s="94"/>
      <c r="N119" s="100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2"/>
      <c r="AT119" s="97" t="s">
        <v>132</v>
      </c>
      <c r="AU119" s="97" t="s">
        <v>74</v>
      </c>
      <c r="AV119" s="95" t="s">
        <v>74</v>
      </c>
      <c r="AW119" s="95" t="s">
        <v>5</v>
      </c>
      <c r="AX119" s="95" t="s">
        <v>72</v>
      </c>
      <c r="AY119" s="97" t="s">
        <v>123</v>
      </c>
    </row>
    <row r="120" spans="2:63" s="73" customFormat="1" ht="22.9" customHeight="1">
      <c r="B120" s="72"/>
      <c r="D120" s="74" t="s">
        <v>65</v>
      </c>
      <c r="E120" s="82" t="s">
        <v>163</v>
      </c>
      <c r="F120" s="82" t="s">
        <v>177</v>
      </c>
      <c r="K120" s="83">
        <f>BK120</f>
        <v>0</v>
      </c>
      <c r="M120" s="72"/>
      <c r="N120" s="77"/>
      <c r="O120" s="78"/>
      <c r="P120" s="78"/>
      <c r="Q120" s="79">
        <f>SUM(Q121:Q138)</f>
        <v>0</v>
      </c>
      <c r="R120" s="79">
        <f>SUM(R121:R138)</f>
        <v>0</v>
      </c>
      <c r="S120" s="78"/>
      <c r="T120" s="80">
        <f>SUM(T121:T138)</f>
        <v>201.37279999999998</v>
      </c>
      <c r="U120" s="78"/>
      <c r="V120" s="80">
        <f>SUM(V121:V138)</f>
        <v>99.074408</v>
      </c>
      <c r="W120" s="78"/>
      <c r="X120" s="80">
        <f>SUM(X121:X138)</f>
        <v>0</v>
      </c>
      <c r="Y120" s="81"/>
      <c r="AR120" s="74" t="s">
        <v>72</v>
      </c>
      <c r="AT120" s="154" t="s">
        <v>65</v>
      </c>
      <c r="AU120" s="154" t="s">
        <v>72</v>
      </c>
      <c r="AY120" s="74" t="s">
        <v>123</v>
      </c>
      <c r="BK120" s="155">
        <f>SUM(BK121:BK138)</f>
        <v>0</v>
      </c>
    </row>
    <row r="121" spans="2:65" s="117" customFormat="1" ht="16.5" customHeight="1">
      <c r="B121" s="8"/>
      <c r="C121" s="84" t="s">
        <v>293</v>
      </c>
      <c r="D121" s="84" t="s">
        <v>125</v>
      </c>
      <c r="E121" s="85" t="s">
        <v>294</v>
      </c>
      <c r="F121" s="86" t="s">
        <v>295</v>
      </c>
      <c r="G121" s="87" t="s">
        <v>128</v>
      </c>
      <c r="H121" s="88">
        <v>67</v>
      </c>
      <c r="I121" s="142"/>
      <c r="J121" s="142"/>
      <c r="K121" s="89">
        <f>ROUND(P121*H121,2)</f>
        <v>0</v>
      </c>
      <c r="L121" s="86" t="s">
        <v>296</v>
      </c>
      <c r="M121" s="8"/>
      <c r="N121" s="115" t="s">
        <v>1</v>
      </c>
      <c r="O121" s="90" t="s">
        <v>35</v>
      </c>
      <c r="P121" s="91">
        <f>I121+J121</f>
        <v>0</v>
      </c>
      <c r="Q121" s="91">
        <f>ROUND(I121*H121,2)</f>
        <v>0</v>
      </c>
      <c r="R121" s="91">
        <f>ROUND(J121*H121,2)</f>
        <v>0</v>
      </c>
      <c r="S121" s="92">
        <v>0.118</v>
      </c>
      <c r="T121" s="92">
        <f>S121*H121</f>
        <v>7.906</v>
      </c>
      <c r="U121" s="92">
        <v>0.00085</v>
      </c>
      <c r="V121" s="92">
        <f>U121*H121</f>
        <v>0.056949999999999994</v>
      </c>
      <c r="W121" s="92">
        <v>0</v>
      </c>
      <c r="X121" s="92">
        <f>W121*H121</f>
        <v>0</v>
      </c>
      <c r="Y121" s="93" t="s">
        <v>1</v>
      </c>
      <c r="AR121" s="120" t="s">
        <v>130</v>
      </c>
      <c r="AT121" s="120" t="s">
        <v>125</v>
      </c>
      <c r="AU121" s="120" t="s">
        <v>74</v>
      </c>
      <c r="AY121" s="120" t="s">
        <v>123</v>
      </c>
      <c r="BE121" s="156">
        <f>IF(O121="základní",K121,0)</f>
        <v>0</v>
      </c>
      <c r="BF121" s="156">
        <f>IF(O121="snížená",K121,0)</f>
        <v>0</v>
      </c>
      <c r="BG121" s="156">
        <f>IF(O121="zákl. přenesená",K121,0)</f>
        <v>0</v>
      </c>
      <c r="BH121" s="156">
        <f>IF(O121="sníž. přenesená",K121,0)</f>
        <v>0</v>
      </c>
      <c r="BI121" s="156">
        <f>IF(O121="nulová",K121,0)</f>
        <v>0</v>
      </c>
      <c r="BJ121" s="120" t="s">
        <v>72</v>
      </c>
      <c r="BK121" s="156">
        <f>ROUND(P121*H121,2)</f>
        <v>0</v>
      </c>
      <c r="BL121" s="120" t="s">
        <v>130</v>
      </c>
      <c r="BM121" s="120" t="s">
        <v>297</v>
      </c>
    </row>
    <row r="122" spans="2:47" s="117" customFormat="1" ht="58.5">
      <c r="B122" s="8"/>
      <c r="D122" s="96" t="s">
        <v>298</v>
      </c>
      <c r="F122" s="113" t="s">
        <v>299</v>
      </c>
      <c r="M122" s="8"/>
      <c r="N122" s="114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2"/>
      <c r="AT122" s="120" t="s">
        <v>298</v>
      </c>
      <c r="AU122" s="120" t="s">
        <v>74</v>
      </c>
    </row>
    <row r="123" spans="2:51" s="95" customFormat="1" ht="12">
      <c r="B123" s="94"/>
      <c r="D123" s="96" t="s">
        <v>132</v>
      </c>
      <c r="E123" s="97" t="s">
        <v>1</v>
      </c>
      <c r="F123" s="98" t="s">
        <v>300</v>
      </c>
      <c r="H123" s="99">
        <v>67</v>
      </c>
      <c r="M123" s="94"/>
      <c r="N123" s="100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2"/>
      <c r="AT123" s="97" t="s">
        <v>132</v>
      </c>
      <c r="AU123" s="97" t="s">
        <v>74</v>
      </c>
      <c r="AV123" s="95" t="s">
        <v>74</v>
      </c>
      <c r="AW123" s="95" t="s">
        <v>5</v>
      </c>
      <c r="AX123" s="95" t="s">
        <v>72</v>
      </c>
      <c r="AY123" s="97" t="s">
        <v>123</v>
      </c>
    </row>
    <row r="124" spans="2:65" s="117" customFormat="1" ht="16.5" customHeight="1">
      <c r="B124" s="8"/>
      <c r="C124" s="84" t="s">
        <v>301</v>
      </c>
      <c r="D124" s="84" t="s">
        <v>125</v>
      </c>
      <c r="E124" s="85" t="s">
        <v>302</v>
      </c>
      <c r="F124" s="86" t="s">
        <v>303</v>
      </c>
      <c r="G124" s="87" t="s">
        <v>128</v>
      </c>
      <c r="H124" s="88">
        <v>67</v>
      </c>
      <c r="I124" s="142"/>
      <c r="J124" s="142"/>
      <c r="K124" s="89">
        <f>ROUND(P124*H124,2)</f>
        <v>0</v>
      </c>
      <c r="L124" s="86" t="s">
        <v>296</v>
      </c>
      <c r="M124" s="8"/>
      <c r="N124" s="115" t="s">
        <v>1</v>
      </c>
      <c r="O124" s="90" t="s">
        <v>35</v>
      </c>
      <c r="P124" s="91">
        <f>I124+J124</f>
        <v>0</v>
      </c>
      <c r="Q124" s="91">
        <f>ROUND(I124*H124,2)</f>
        <v>0</v>
      </c>
      <c r="R124" s="91">
        <f>ROUND(J124*H124,2)</f>
        <v>0</v>
      </c>
      <c r="S124" s="92">
        <v>0.129</v>
      </c>
      <c r="T124" s="92">
        <f>S124*H124</f>
        <v>8.643</v>
      </c>
      <c r="U124" s="92">
        <v>0.0026</v>
      </c>
      <c r="V124" s="92">
        <f>U124*H124</f>
        <v>0.1742</v>
      </c>
      <c r="W124" s="92">
        <v>0</v>
      </c>
      <c r="X124" s="92">
        <f>W124*H124</f>
        <v>0</v>
      </c>
      <c r="Y124" s="93" t="s">
        <v>1</v>
      </c>
      <c r="AR124" s="120" t="s">
        <v>130</v>
      </c>
      <c r="AT124" s="120" t="s">
        <v>125</v>
      </c>
      <c r="AU124" s="120" t="s">
        <v>74</v>
      </c>
      <c r="AY124" s="120" t="s">
        <v>123</v>
      </c>
      <c r="BE124" s="156">
        <f>IF(O124="základní",K124,0)</f>
        <v>0</v>
      </c>
      <c r="BF124" s="156">
        <f>IF(O124="snížená",K124,0)</f>
        <v>0</v>
      </c>
      <c r="BG124" s="156">
        <f>IF(O124="zákl. přenesená",K124,0)</f>
        <v>0</v>
      </c>
      <c r="BH124" s="156">
        <f>IF(O124="sníž. přenesená",K124,0)</f>
        <v>0</v>
      </c>
      <c r="BI124" s="156">
        <f>IF(O124="nulová",K124,0)</f>
        <v>0</v>
      </c>
      <c r="BJ124" s="120" t="s">
        <v>72</v>
      </c>
      <c r="BK124" s="156">
        <f>ROUND(P124*H124,2)</f>
        <v>0</v>
      </c>
      <c r="BL124" s="120" t="s">
        <v>130</v>
      </c>
      <c r="BM124" s="120" t="s">
        <v>304</v>
      </c>
    </row>
    <row r="125" spans="2:47" s="117" customFormat="1" ht="58.5">
      <c r="B125" s="8"/>
      <c r="D125" s="96" t="s">
        <v>298</v>
      </c>
      <c r="F125" s="113" t="s">
        <v>305</v>
      </c>
      <c r="M125" s="8"/>
      <c r="N125" s="114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2"/>
      <c r="AT125" s="120" t="s">
        <v>298</v>
      </c>
      <c r="AU125" s="120" t="s">
        <v>74</v>
      </c>
    </row>
    <row r="126" spans="2:51" s="95" customFormat="1" ht="12">
      <c r="B126" s="94"/>
      <c r="D126" s="96" t="s">
        <v>132</v>
      </c>
      <c r="E126" s="97" t="s">
        <v>1</v>
      </c>
      <c r="F126" s="98" t="s">
        <v>300</v>
      </c>
      <c r="H126" s="99">
        <v>67</v>
      </c>
      <c r="M126" s="94"/>
      <c r="N126" s="100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2"/>
      <c r="AT126" s="97" t="s">
        <v>132</v>
      </c>
      <c r="AU126" s="97" t="s">
        <v>74</v>
      </c>
      <c r="AV126" s="95" t="s">
        <v>74</v>
      </c>
      <c r="AW126" s="95" t="s">
        <v>5</v>
      </c>
      <c r="AX126" s="95" t="s">
        <v>72</v>
      </c>
      <c r="AY126" s="97" t="s">
        <v>123</v>
      </c>
    </row>
    <row r="127" spans="2:65" s="117" customFormat="1" ht="22.5" customHeight="1">
      <c r="B127" s="8"/>
      <c r="C127" s="84" t="s">
        <v>9</v>
      </c>
      <c r="D127" s="84" t="s">
        <v>125</v>
      </c>
      <c r="E127" s="85" t="s">
        <v>306</v>
      </c>
      <c r="F127" s="86" t="s">
        <v>307</v>
      </c>
      <c r="G127" s="87" t="s">
        <v>140</v>
      </c>
      <c r="H127" s="88">
        <v>1024</v>
      </c>
      <c r="I127" s="142"/>
      <c r="J127" s="142"/>
      <c r="K127" s="89">
        <f>ROUND(P127*H127,2)</f>
        <v>0</v>
      </c>
      <c r="L127" s="86" t="s">
        <v>181</v>
      </c>
      <c r="M127" s="8"/>
      <c r="N127" s="115" t="s">
        <v>1</v>
      </c>
      <c r="O127" s="90" t="s">
        <v>35</v>
      </c>
      <c r="P127" s="91">
        <f>I127+J127</f>
        <v>0</v>
      </c>
      <c r="Q127" s="91">
        <f>ROUND(I127*H127,2)</f>
        <v>0</v>
      </c>
      <c r="R127" s="91">
        <f>ROUND(J127*H127,2)</f>
        <v>0</v>
      </c>
      <c r="S127" s="92">
        <v>0.113</v>
      </c>
      <c r="T127" s="92">
        <f>S127*H127</f>
        <v>115.712</v>
      </c>
      <c r="U127" s="92">
        <v>0.08084</v>
      </c>
      <c r="V127" s="92">
        <f>U127*H127</f>
        <v>82.78016</v>
      </c>
      <c r="W127" s="92">
        <v>0</v>
      </c>
      <c r="X127" s="92">
        <f>W127*H127</f>
        <v>0</v>
      </c>
      <c r="Y127" s="93" t="s">
        <v>1</v>
      </c>
      <c r="AR127" s="120" t="s">
        <v>130</v>
      </c>
      <c r="AT127" s="120" t="s">
        <v>125</v>
      </c>
      <c r="AU127" s="120" t="s">
        <v>74</v>
      </c>
      <c r="AY127" s="120" t="s">
        <v>123</v>
      </c>
      <c r="BE127" s="156">
        <f>IF(O127="základní",K127,0)</f>
        <v>0</v>
      </c>
      <c r="BF127" s="156">
        <f>IF(O127="snížená",K127,0)</f>
        <v>0</v>
      </c>
      <c r="BG127" s="156">
        <f>IF(O127="zákl. přenesená",K127,0)</f>
        <v>0</v>
      </c>
      <c r="BH127" s="156">
        <f>IF(O127="sníž. přenesená",K127,0)</f>
        <v>0</v>
      </c>
      <c r="BI127" s="156">
        <f>IF(O127="nulová",K127,0)</f>
        <v>0</v>
      </c>
      <c r="BJ127" s="120" t="s">
        <v>72</v>
      </c>
      <c r="BK127" s="156">
        <f>ROUND(P127*H127,2)</f>
        <v>0</v>
      </c>
      <c r="BL127" s="120" t="s">
        <v>130</v>
      </c>
      <c r="BM127" s="120" t="s">
        <v>308</v>
      </c>
    </row>
    <row r="128" spans="2:47" s="117" customFormat="1" ht="68.25">
      <c r="B128" s="8"/>
      <c r="D128" s="96" t="s">
        <v>298</v>
      </c>
      <c r="F128" s="113" t="s">
        <v>309</v>
      </c>
      <c r="M128" s="8"/>
      <c r="N128" s="114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2"/>
      <c r="AT128" s="120" t="s">
        <v>298</v>
      </c>
      <c r="AU128" s="120" t="s">
        <v>74</v>
      </c>
    </row>
    <row r="129" spans="2:51" s="95" customFormat="1" ht="12">
      <c r="B129" s="94"/>
      <c r="D129" s="96" t="s">
        <v>132</v>
      </c>
      <c r="E129" s="97" t="s">
        <v>1</v>
      </c>
      <c r="F129" s="98" t="s">
        <v>310</v>
      </c>
      <c r="H129" s="99">
        <v>1024</v>
      </c>
      <c r="M129" s="94"/>
      <c r="N129" s="100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2"/>
      <c r="AT129" s="97" t="s">
        <v>132</v>
      </c>
      <c r="AU129" s="97" t="s">
        <v>74</v>
      </c>
      <c r="AV129" s="95" t="s">
        <v>74</v>
      </c>
      <c r="AW129" s="95" t="s">
        <v>5</v>
      </c>
      <c r="AX129" s="95" t="s">
        <v>72</v>
      </c>
      <c r="AY129" s="97" t="s">
        <v>123</v>
      </c>
    </row>
    <row r="130" spans="2:65" s="117" customFormat="1" ht="16.5" customHeight="1">
      <c r="B130" s="8"/>
      <c r="C130" s="103" t="s">
        <v>311</v>
      </c>
      <c r="D130" s="103" t="s">
        <v>189</v>
      </c>
      <c r="E130" s="104" t="s">
        <v>312</v>
      </c>
      <c r="F130" s="105" t="s">
        <v>313</v>
      </c>
      <c r="G130" s="106" t="s">
        <v>207</v>
      </c>
      <c r="H130" s="107">
        <v>1</v>
      </c>
      <c r="I130" s="143"/>
      <c r="J130" s="158"/>
      <c r="K130" s="108">
        <f>ROUND(P130*H130,2)</f>
        <v>0</v>
      </c>
      <c r="L130" s="105" t="s">
        <v>181</v>
      </c>
      <c r="M130" s="157"/>
      <c r="N130" s="109" t="s">
        <v>1</v>
      </c>
      <c r="O130" s="90" t="s">
        <v>35</v>
      </c>
      <c r="P130" s="91">
        <f>I130+J130</f>
        <v>0</v>
      </c>
      <c r="Q130" s="91">
        <f>ROUND(I130*H130,2)</f>
        <v>0</v>
      </c>
      <c r="R130" s="91">
        <f>ROUND(J130*H130,2)</f>
        <v>0</v>
      </c>
      <c r="S130" s="92">
        <v>0</v>
      </c>
      <c r="T130" s="92">
        <f>S130*H130</f>
        <v>0</v>
      </c>
      <c r="U130" s="92">
        <v>1</v>
      </c>
      <c r="V130" s="92">
        <f>U130*H130</f>
        <v>1</v>
      </c>
      <c r="W130" s="92">
        <v>0</v>
      </c>
      <c r="X130" s="92">
        <f>W130*H130</f>
        <v>0</v>
      </c>
      <c r="Y130" s="93" t="s">
        <v>1</v>
      </c>
      <c r="AR130" s="120" t="s">
        <v>159</v>
      </c>
      <c r="AT130" s="120" t="s">
        <v>189</v>
      </c>
      <c r="AU130" s="120" t="s">
        <v>74</v>
      </c>
      <c r="AY130" s="120" t="s">
        <v>123</v>
      </c>
      <c r="BE130" s="156">
        <f>IF(O130="základní",K130,0)</f>
        <v>0</v>
      </c>
      <c r="BF130" s="156">
        <f>IF(O130="snížená",K130,0)</f>
        <v>0</v>
      </c>
      <c r="BG130" s="156">
        <f>IF(O130="zákl. přenesená",K130,0)</f>
        <v>0</v>
      </c>
      <c r="BH130" s="156">
        <f>IF(O130="sníž. přenesená",K130,0)</f>
        <v>0</v>
      </c>
      <c r="BI130" s="156">
        <f>IF(O130="nulová",K130,0)</f>
        <v>0</v>
      </c>
      <c r="BJ130" s="120" t="s">
        <v>72</v>
      </c>
      <c r="BK130" s="156">
        <f>ROUND(P130*H130,2)</f>
        <v>0</v>
      </c>
      <c r="BL130" s="120" t="s">
        <v>130</v>
      </c>
      <c r="BM130" s="120" t="s">
        <v>314</v>
      </c>
    </row>
    <row r="131" spans="2:65" s="117" customFormat="1" ht="22.5" customHeight="1">
      <c r="B131" s="8"/>
      <c r="C131" s="84" t="s">
        <v>184</v>
      </c>
      <c r="D131" s="84" t="s">
        <v>125</v>
      </c>
      <c r="E131" s="85" t="s">
        <v>185</v>
      </c>
      <c r="F131" s="86" t="s">
        <v>186</v>
      </c>
      <c r="G131" s="87" t="s">
        <v>140</v>
      </c>
      <c r="H131" s="88">
        <v>51.2</v>
      </c>
      <c r="I131" s="142"/>
      <c r="J131" s="142"/>
      <c r="K131" s="89">
        <f>ROUND(P131*H131,2)</f>
        <v>0</v>
      </c>
      <c r="L131" s="86" t="s">
        <v>181</v>
      </c>
      <c r="M131" s="8"/>
      <c r="N131" s="115" t="s">
        <v>1</v>
      </c>
      <c r="O131" s="90" t="s">
        <v>35</v>
      </c>
      <c r="P131" s="91">
        <f>I131+J131</f>
        <v>0</v>
      </c>
      <c r="Q131" s="91">
        <f>ROUND(I131*H131,2)</f>
        <v>0</v>
      </c>
      <c r="R131" s="91">
        <f>ROUND(J131*H131,2)</f>
        <v>0</v>
      </c>
      <c r="S131" s="92">
        <v>0.309</v>
      </c>
      <c r="T131" s="92">
        <f>S131*H131</f>
        <v>15.8208</v>
      </c>
      <c r="U131" s="92">
        <v>0.16849</v>
      </c>
      <c r="V131" s="92">
        <f>U131*H131</f>
        <v>8.626688</v>
      </c>
      <c r="W131" s="92">
        <v>0</v>
      </c>
      <c r="X131" s="92">
        <f>W131*H131</f>
        <v>0</v>
      </c>
      <c r="Y131" s="93" t="s">
        <v>1</v>
      </c>
      <c r="AR131" s="120" t="s">
        <v>130</v>
      </c>
      <c r="AT131" s="120" t="s">
        <v>125</v>
      </c>
      <c r="AU131" s="120" t="s">
        <v>74</v>
      </c>
      <c r="AY131" s="120" t="s">
        <v>123</v>
      </c>
      <c r="BE131" s="156">
        <f>IF(O131="základní",K131,0)</f>
        <v>0</v>
      </c>
      <c r="BF131" s="156">
        <f>IF(O131="snížená",K131,0)</f>
        <v>0</v>
      </c>
      <c r="BG131" s="156">
        <f>IF(O131="zákl. přenesená",K131,0)</f>
        <v>0</v>
      </c>
      <c r="BH131" s="156">
        <f>IF(O131="sníž. přenesená",K131,0)</f>
        <v>0</v>
      </c>
      <c r="BI131" s="156">
        <f>IF(O131="nulová",K131,0)</f>
        <v>0</v>
      </c>
      <c r="BJ131" s="120" t="s">
        <v>72</v>
      </c>
      <c r="BK131" s="156">
        <f>ROUND(P131*H131,2)</f>
        <v>0</v>
      </c>
      <c r="BL131" s="120" t="s">
        <v>130</v>
      </c>
      <c r="BM131" s="120" t="s">
        <v>315</v>
      </c>
    </row>
    <row r="132" spans="2:51" s="95" customFormat="1" ht="12">
      <c r="B132" s="94"/>
      <c r="D132" s="96" t="s">
        <v>132</v>
      </c>
      <c r="E132" s="97" t="s">
        <v>1</v>
      </c>
      <c r="F132" s="98" t="s">
        <v>284</v>
      </c>
      <c r="H132" s="99">
        <v>51.2</v>
      </c>
      <c r="M132" s="94"/>
      <c r="N132" s="100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2"/>
      <c r="AT132" s="97" t="s">
        <v>132</v>
      </c>
      <c r="AU132" s="97" t="s">
        <v>74</v>
      </c>
      <c r="AV132" s="95" t="s">
        <v>74</v>
      </c>
      <c r="AW132" s="95" t="s">
        <v>5</v>
      </c>
      <c r="AX132" s="95" t="s">
        <v>72</v>
      </c>
      <c r="AY132" s="97" t="s">
        <v>123</v>
      </c>
    </row>
    <row r="133" spans="2:65" s="117" customFormat="1" ht="16.5" customHeight="1">
      <c r="B133" s="8"/>
      <c r="C133" s="103" t="s">
        <v>188</v>
      </c>
      <c r="D133" s="103" t="s">
        <v>189</v>
      </c>
      <c r="E133" s="104" t="s">
        <v>190</v>
      </c>
      <c r="F133" s="105" t="s">
        <v>191</v>
      </c>
      <c r="G133" s="106" t="s">
        <v>140</v>
      </c>
      <c r="H133" s="107">
        <v>51.2</v>
      </c>
      <c r="I133" s="143"/>
      <c r="J133" s="158"/>
      <c r="K133" s="108">
        <f>ROUND(P133*H133,2)</f>
        <v>0</v>
      </c>
      <c r="L133" s="105" t="s">
        <v>181</v>
      </c>
      <c r="M133" s="157"/>
      <c r="N133" s="109" t="s">
        <v>1</v>
      </c>
      <c r="O133" s="90" t="s">
        <v>35</v>
      </c>
      <c r="P133" s="91">
        <f>I133+J133</f>
        <v>0</v>
      </c>
      <c r="Q133" s="91">
        <f>ROUND(I133*H133,2)</f>
        <v>0</v>
      </c>
      <c r="R133" s="91">
        <f>ROUND(J133*H133,2)</f>
        <v>0</v>
      </c>
      <c r="S133" s="92">
        <v>0</v>
      </c>
      <c r="T133" s="92">
        <f>S133*H133</f>
        <v>0</v>
      </c>
      <c r="U133" s="92">
        <v>0.125</v>
      </c>
      <c r="V133" s="92">
        <f>U133*H133</f>
        <v>6.4</v>
      </c>
      <c r="W133" s="92">
        <v>0</v>
      </c>
      <c r="X133" s="92">
        <f>W133*H133</f>
        <v>0</v>
      </c>
      <c r="Y133" s="93" t="s">
        <v>1</v>
      </c>
      <c r="AR133" s="120" t="s">
        <v>159</v>
      </c>
      <c r="AT133" s="120" t="s">
        <v>189</v>
      </c>
      <c r="AU133" s="120" t="s">
        <v>74</v>
      </c>
      <c r="AY133" s="120" t="s">
        <v>123</v>
      </c>
      <c r="BE133" s="156">
        <f>IF(O133="základní",K133,0)</f>
        <v>0</v>
      </c>
      <c r="BF133" s="156">
        <f>IF(O133="snížená",K133,0)</f>
        <v>0</v>
      </c>
      <c r="BG133" s="156">
        <f>IF(O133="zákl. přenesená",K133,0)</f>
        <v>0</v>
      </c>
      <c r="BH133" s="156">
        <f>IF(O133="sníž. přenesená",K133,0)</f>
        <v>0</v>
      </c>
      <c r="BI133" s="156">
        <f>IF(O133="nulová",K133,0)</f>
        <v>0</v>
      </c>
      <c r="BJ133" s="120" t="s">
        <v>72</v>
      </c>
      <c r="BK133" s="156">
        <f>ROUND(P133*H133,2)</f>
        <v>0</v>
      </c>
      <c r="BL133" s="120" t="s">
        <v>130</v>
      </c>
      <c r="BM133" s="120" t="s">
        <v>316</v>
      </c>
    </row>
    <row r="134" spans="2:65" s="117" customFormat="1" ht="16.5" customHeight="1">
      <c r="B134" s="8"/>
      <c r="C134" s="84" t="s">
        <v>193</v>
      </c>
      <c r="D134" s="84" t="s">
        <v>125</v>
      </c>
      <c r="E134" s="85" t="s">
        <v>194</v>
      </c>
      <c r="F134" s="86" t="s">
        <v>195</v>
      </c>
      <c r="G134" s="87" t="s">
        <v>140</v>
      </c>
      <c r="H134" s="88">
        <v>331</v>
      </c>
      <c r="I134" s="142"/>
      <c r="J134" s="142"/>
      <c r="K134" s="89">
        <f>ROUND(P134*H134,2)</f>
        <v>0</v>
      </c>
      <c r="L134" s="86" t="s">
        <v>1</v>
      </c>
      <c r="M134" s="8"/>
      <c r="N134" s="115" t="s">
        <v>1</v>
      </c>
      <c r="O134" s="90" t="s">
        <v>35</v>
      </c>
      <c r="P134" s="91">
        <f>I134+J134</f>
        <v>0</v>
      </c>
      <c r="Q134" s="91">
        <f>ROUND(I134*H134,2)</f>
        <v>0</v>
      </c>
      <c r="R134" s="91">
        <f>ROUND(J134*H134,2)</f>
        <v>0</v>
      </c>
      <c r="S134" s="92">
        <v>0.088</v>
      </c>
      <c r="T134" s="92">
        <f>S134*H134</f>
        <v>29.127999999999997</v>
      </c>
      <c r="U134" s="92">
        <v>0</v>
      </c>
      <c r="V134" s="92">
        <f>U134*H134</f>
        <v>0</v>
      </c>
      <c r="W134" s="92">
        <v>0</v>
      </c>
      <c r="X134" s="92">
        <f>W134*H134</f>
        <v>0</v>
      </c>
      <c r="Y134" s="93" t="s">
        <v>1</v>
      </c>
      <c r="AR134" s="120" t="s">
        <v>130</v>
      </c>
      <c r="AT134" s="120" t="s">
        <v>125</v>
      </c>
      <c r="AU134" s="120" t="s">
        <v>74</v>
      </c>
      <c r="AY134" s="120" t="s">
        <v>123</v>
      </c>
      <c r="BE134" s="156">
        <f>IF(O134="základní",K134,0)</f>
        <v>0</v>
      </c>
      <c r="BF134" s="156">
        <f>IF(O134="snížená",K134,0)</f>
        <v>0</v>
      </c>
      <c r="BG134" s="156">
        <f>IF(O134="zákl. přenesená",K134,0)</f>
        <v>0</v>
      </c>
      <c r="BH134" s="156">
        <f>IF(O134="sníž. přenesená",K134,0)</f>
        <v>0</v>
      </c>
      <c r="BI134" s="156">
        <f>IF(O134="nulová",K134,0)</f>
        <v>0</v>
      </c>
      <c r="BJ134" s="120" t="s">
        <v>72</v>
      </c>
      <c r="BK134" s="156">
        <f>ROUND(P134*H134,2)</f>
        <v>0</v>
      </c>
      <c r="BL134" s="120" t="s">
        <v>130</v>
      </c>
      <c r="BM134" s="120" t="s">
        <v>317</v>
      </c>
    </row>
    <row r="135" spans="2:51" s="95" customFormat="1" ht="12">
      <c r="B135" s="94"/>
      <c r="D135" s="96" t="s">
        <v>132</v>
      </c>
      <c r="E135" s="97" t="s">
        <v>1</v>
      </c>
      <c r="F135" s="98" t="s">
        <v>318</v>
      </c>
      <c r="H135" s="99">
        <v>331</v>
      </c>
      <c r="M135" s="94"/>
      <c r="N135" s="100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2"/>
      <c r="AT135" s="97" t="s">
        <v>132</v>
      </c>
      <c r="AU135" s="97" t="s">
        <v>74</v>
      </c>
      <c r="AV135" s="95" t="s">
        <v>74</v>
      </c>
      <c r="AW135" s="95" t="s">
        <v>5</v>
      </c>
      <c r="AX135" s="95" t="s">
        <v>72</v>
      </c>
      <c r="AY135" s="97" t="s">
        <v>123</v>
      </c>
    </row>
    <row r="136" spans="2:65" s="117" customFormat="1" ht="16.5" customHeight="1">
      <c r="B136" s="8"/>
      <c r="C136" s="84" t="s">
        <v>198</v>
      </c>
      <c r="D136" s="84" t="s">
        <v>125</v>
      </c>
      <c r="E136" s="85" t="s">
        <v>199</v>
      </c>
      <c r="F136" s="86" t="s">
        <v>200</v>
      </c>
      <c r="G136" s="87" t="s">
        <v>140</v>
      </c>
      <c r="H136" s="88">
        <v>331</v>
      </c>
      <c r="I136" s="142"/>
      <c r="J136" s="142"/>
      <c r="K136" s="89">
        <f>ROUND(P136*H136,2)</f>
        <v>0</v>
      </c>
      <c r="L136" s="86" t="s">
        <v>1</v>
      </c>
      <c r="M136" s="8"/>
      <c r="N136" s="115" t="s">
        <v>1</v>
      </c>
      <c r="O136" s="90" t="s">
        <v>35</v>
      </c>
      <c r="P136" s="91">
        <f>I136+J136</f>
        <v>0</v>
      </c>
      <c r="Q136" s="91">
        <f>ROUND(I136*H136,2)</f>
        <v>0</v>
      </c>
      <c r="R136" s="91">
        <f>ROUND(J136*H136,2)</f>
        <v>0</v>
      </c>
      <c r="S136" s="92">
        <v>0.073</v>
      </c>
      <c r="T136" s="92">
        <f>S136*H136</f>
        <v>24.163</v>
      </c>
      <c r="U136" s="92">
        <v>0.00011</v>
      </c>
      <c r="V136" s="92">
        <f>U136*H136</f>
        <v>0.03641</v>
      </c>
      <c r="W136" s="92">
        <v>0</v>
      </c>
      <c r="X136" s="92">
        <f>W136*H136</f>
        <v>0</v>
      </c>
      <c r="Y136" s="93" t="s">
        <v>1</v>
      </c>
      <c r="AR136" s="120" t="s">
        <v>130</v>
      </c>
      <c r="AT136" s="120" t="s">
        <v>125</v>
      </c>
      <c r="AU136" s="120" t="s">
        <v>74</v>
      </c>
      <c r="AY136" s="120" t="s">
        <v>123</v>
      </c>
      <c r="BE136" s="156">
        <f>IF(O136="základní",K136,0)</f>
        <v>0</v>
      </c>
      <c r="BF136" s="156">
        <f>IF(O136="snížená",K136,0)</f>
        <v>0</v>
      </c>
      <c r="BG136" s="156">
        <f>IF(O136="zákl. přenesená",K136,0)</f>
        <v>0</v>
      </c>
      <c r="BH136" s="156">
        <f>IF(O136="sníž. přenesená",K136,0)</f>
        <v>0</v>
      </c>
      <c r="BI136" s="156">
        <f>IF(O136="nulová",K136,0)</f>
        <v>0</v>
      </c>
      <c r="BJ136" s="120" t="s">
        <v>72</v>
      </c>
      <c r="BK136" s="156">
        <f>ROUND(P136*H136,2)</f>
        <v>0</v>
      </c>
      <c r="BL136" s="120" t="s">
        <v>130</v>
      </c>
      <c r="BM136" s="120" t="s">
        <v>319</v>
      </c>
    </row>
    <row r="137" spans="2:51" s="95" customFormat="1" ht="12">
      <c r="B137" s="94"/>
      <c r="D137" s="96" t="s">
        <v>132</v>
      </c>
      <c r="E137" s="97" t="s">
        <v>1</v>
      </c>
      <c r="F137" s="98" t="s">
        <v>318</v>
      </c>
      <c r="H137" s="99">
        <v>331</v>
      </c>
      <c r="M137" s="94"/>
      <c r="N137" s="100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  <c r="AT137" s="97" t="s">
        <v>132</v>
      </c>
      <c r="AU137" s="97" t="s">
        <v>74</v>
      </c>
      <c r="AV137" s="95" t="s">
        <v>74</v>
      </c>
      <c r="AW137" s="95" t="s">
        <v>5</v>
      </c>
      <c r="AX137" s="95" t="s">
        <v>72</v>
      </c>
      <c r="AY137" s="97" t="s">
        <v>123</v>
      </c>
    </row>
    <row r="138" spans="2:65" s="117" customFormat="1" ht="16.5" customHeight="1">
      <c r="B138" s="8"/>
      <c r="C138" s="84" t="s">
        <v>8</v>
      </c>
      <c r="D138" s="84" t="s">
        <v>125</v>
      </c>
      <c r="E138" s="85" t="s">
        <v>320</v>
      </c>
      <c r="F138" s="86" t="s">
        <v>321</v>
      </c>
      <c r="G138" s="87" t="s">
        <v>140</v>
      </c>
      <c r="H138" s="88">
        <v>12</v>
      </c>
      <c r="I138" s="142"/>
      <c r="J138" s="142"/>
      <c r="K138" s="89">
        <f>ROUND(P138*H138,2)</f>
        <v>0</v>
      </c>
      <c r="L138" s="86" t="s">
        <v>1</v>
      </c>
      <c r="M138" s="8"/>
      <c r="N138" s="115" t="s">
        <v>1</v>
      </c>
      <c r="O138" s="90" t="s">
        <v>35</v>
      </c>
      <c r="P138" s="91">
        <f>I138+J138</f>
        <v>0</v>
      </c>
      <c r="Q138" s="91">
        <f>ROUND(I138*H138,2)</f>
        <v>0</v>
      </c>
      <c r="R138" s="91">
        <f>ROUND(J138*H138,2)</f>
        <v>0</v>
      </c>
      <c r="S138" s="92">
        <v>0</v>
      </c>
      <c r="T138" s="92">
        <f>S138*H138</f>
        <v>0</v>
      </c>
      <c r="U138" s="92">
        <v>0</v>
      </c>
      <c r="V138" s="92">
        <f>U138*H138</f>
        <v>0</v>
      </c>
      <c r="W138" s="92">
        <v>0</v>
      </c>
      <c r="X138" s="92">
        <f>W138*H138</f>
        <v>0</v>
      </c>
      <c r="Y138" s="93" t="s">
        <v>1</v>
      </c>
      <c r="AR138" s="120" t="s">
        <v>130</v>
      </c>
      <c r="AT138" s="120" t="s">
        <v>125</v>
      </c>
      <c r="AU138" s="120" t="s">
        <v>74</v>
      </c>
      <c r="AY138" s="120" t="s">
        <v>123</v>
      </c>
      <c r="BE138" s="156">
        <f>IF(O138="základní",K138,0)</f>
        <v>0</v>
      </c>
      <c r="BF138" s="156">
        <f>IF(O138="snížená",K138,0)</f>
        <v>0</v>
      </c>
      <c r="BG138" s="156">
        <f>IF(O138="zákl. přenesená",K138,0)</f>
        <v>0</v>
      </c>
      <c r="BH138" s="156">
        <f>IF(O138="sníž. přenesená",K138,0)</f>
        <v>0</v>
      </c>
      <c r="BI138" s="156">
        <f>IF(O138="nulová",K138,0)</f>
        <v>0</v>
      </c>
      <c r="BJ138" s="120" t="s">
        <v>72</v>
      </c>
      <c r="BK138" s="156">
        <f>ROUND(P138*H138,2)</f>
        <v>0</v>
      </c>
      <c r="BL138" s="120" t="s">
        <v>130</v>
      </c>
      <c r="BM138" s="120" t="s">
        <v>322</v>
      </c>
    </row>
    <row r="139" spans="2:63" s="73" customFormat="1" ht="22.9" customHeight="1">
      <c r="B139" s="72"/>
      <c r="D139" s="74" t="s">
        <v>65</v>
      </c>
      <c r="E139" s="82" t="s">
        <v>202</v>
      </c>
      <c r="F139" s="82" t="s">
        <v>203</v>
      </c>
      <c r="K139" s="83">
        <f>BK139</f>
        <v>0</v>
      </c>
      <c r="M139" s="72"/>
      <c r="N139" s="77"/>
      <c r="O139" s="78"/>
      <c r="P139" s="78"/>
      <c r="Q139" s="79">
        <f>SUM(Q140:Q146)</f>
        <v>0</v>
      </c>
      <c r="R139" s="79">
        <f>SUM(R140:R146)</f>
        <v>0</v>
      </c>
      <c r="S139" s="78"/>
      <c r="T139" s="80">
        <f>SUM(T140:T146)</f>
        <v>1904.386128</v>
      </c>
      <c r="U139" s="78"/>
      <c r="V139" s="80">
        <f>SUM(V140:V146)</f>
        <v>0</v>
      </c>
      <c r="W139" s="78"/>
      <c r="X139" s="80">
        <f>SUM(X140:X146)</f>
        <v>0</v>
      </c>
      <c r="Y139" s="81"/>
      <c r="AR139" s="74" t="s">
        <v>72</v>
      </c>
      <c r="AT139" s="154" t="s">
        <v>65</v>
      </c>
      <c r="AU139" s="154" t="s">
        <v>72</v>
      </c>
      <c r="AY139" s="74" t="s">
        <v>123</v>
      </c>
      <c r="BK139" s="155">
        <f>SUM(BK140:BK146)</f>
        <v>0</v>
      </c>
    </row>
    <row r="140" spans="2:65" s="117" customFormat="1" ht="22.5" customHeight="1">
      <c r="B140" s="8"/>
      <c r="C140" s="84" t="s">
        <v>204</v>
      </c>
      <c r="D140" s="84" t="s">
        <v>125</v>
      </c>
      <c r="E140" s="85" t="s">
        <v>205</v>
      </c>
      <c r="F140" s="86" t="s">
        <v>206</v>
      </c>
      <c r="G140" s="87" t="s">
        <v>207</v>
      </c>
      <c r="H140" s="88">
        <v>1661.768</v>
      </c>
      <c r="I140" s="142"/>
      <c r="J140" s="142"/>
      <c r="K140" s="89">
        <f>ROUND(P140*H140,2)</f>
        <v>0</v>
      </c>
      <c r="L140" s="86" t="s">
        <v>129</v>
      </c>
      <c r="M140" s="8"/>
      <c r="N140" s="115" t="s">
        <v>1</v>
      </c>
      <c r="O140" s="90" t="s">
        <v>35</v>
      </c>
      <c r="P140" s="91">
        <f>I140+J140</f>
        <v>0</v>
      </c>
      <c r="Q140" s="91">
        <f>ROUND(I140*H140,2)</f>
        <v>0</v>
      </c>
      <c r="R140" s="91">
        <f>ROUND(J140*H140,2)</f>
        <v>0</v>
      </c>
      <c r="S140" s="92">
        <v>0.5</v>
      </c>
      <c r="T140" s="92">
        <f>S140*H140</f>
        <v>830.884</v>
      </c>
      <c r="U140" s="92">
        <v>0</v>
      </c>
      <c r="V140" s="92">
        <f>U140*H140</f>
        <v>0</v>
      </c>
      <c r="W140" s="92">
        <v>0</v>
      </c>
      <c r="X140" s="92">
        <f>W140*H140</f>
        <v>0</v>
      </c>
      <c r="Y140" s="93" t="s">
        <v>1</v>
      </c>
      <c r="AR140" s="120" t="s">
        <v>130</v>
      </c>
      <c r="AT140" s="120" t="s">
        <v>125</v>
      </c>
      <c r="AU140" s="120" t="s">
        <v>74</v>
      </c>
      <c r="AY140" s="120" t="s">
        <v>123</v>
      </c>
      <c r="BE140" s="156">
        <f>IF(O140="základní",K140,0)</f>
        <v>0</v>
      </c>
      <c r="BF140" s="156">
        <f>IF(O140="snížená",K140,0)</f>
        <v>0</v>
      </c>
      <c r="BG140" s="156">
        <f>IF(O140="zákl. přenesená",K140,0)</f>
        <v>0</v>
      </c>
      <c r="BH140" s="156">
        <f>IF(O140="sníž. přenesená",K140,0)</f>
        <v>0</v>
      </c>
      <c r="BI140" s="156">
        <f>IF(O140="nulová",K140,0)</f>
        <v>0</v>
      </c>
      <c r="BJ140" s="120" t="s">
        <v>72</v>
      </c>
      <c r="BK140" s="156">
        <f>ROUND(P140*H140,2)</f>
        <v>0</v>
      </c>
      <c r="BL140" s="120" t="s">
        <v>130</v>
      </c>
      <c r="BM140" s="120" t="s">
        <v>323</v>
      </c>
    </row>
    <row r="141" spans="2:65" s="117" customFormat="1" ht="22.5" customHeight="1">
      <c r="B141" s="8"/>
      <c r="C141" s="84" t="s">
        <v>209</v>
      </c>
      <c r="D141" s="84" t="s">
        <v>125</v>
      </c>
      <c r="E141" s="85" t="s">
        <v>210</v>
      </c>
      <c r="F141" s="86" t="s">
        <v>211</v>
      </c>
      <c r="G141" s="87" t="s">
        <v>207</v>
      </c>
      <c r="H141" s="88">
        <v>1661.768</v>
      </c>
      <c r="I141" s="142"/>
      <c r="J141" s="142"/>
      <c r="K141" s="89">
        <f>ROUND(P141*H141,2)</f>
        <v>0</v>
      </c>
      <c r="L141" s="86" t="s">
        <v>129</v>
      </c>
      <c r="M141" s="8"/>
      <c r="N141" s="115" t="s">
        <v>1</v>
      </c>
      <c r="O141" s="90" t="s">
        <v>35</v>
      </c>
      <c r="P141" s="91">
        <f>I141+J141</f>
        <v>0</v>
      </c>
      <c r="Q141" s="91">
        <f>ROUND(I141*H141,2)</f>
        <v>0</v>
      </c>
      <c r="R141" s="91">
        <f>ROUND(J141*H141,2)</f>
        <v>0</v>
      </c>
      <c r="S141" s="92">
        <v>0.008</v>
      </c>
      <c r="T141" s="92">
        <f>S141*H141</f>
        <v>13.294144000000001</v>
      </c>
      <c r="U141" s="92">
        <v>0</v>
      </c>
      <c r="V141" s="92">
        <f>U141*H141</f>
        <v>0</v>
      </c>
      <c r="W141" s="92">
        <v>0</v>
      </c>
      <c r="X141" s="92">
        <f>W141*H141</f>
        <v>0</v>
      </c>
      <c r="Y141" s="93" t="s">
        <v>1</v>
      </c>
      <c r="AR141" s="120" t="s">
        <v>130</v>
      </c>
      <c r="AT141" s="120" t="s">
        <v>125</v>
      </c>
      <c r="AU141" s="120" t="s">
        <v>74</v>
      </c>
      <c r="AY141" s="120" t="s">
        <v>123</v>
      </c>
      <c r="BE141" s="156">
        <f>IF(O141="základní",K141,0)</f>
        <v>0</v>
      </c>
      <c r="BF141" s="156">
        <f>IF(O141="snížená",K141,0)</f>
        <v>0</v>
      </c>
      <c r="BG141" s="156">
        <f>IF(O141="zákl. přenesená",K141,0)</f>
        <v>0</v>
      </c>
      <c r="BH141" s="156">
        <f>IF(O141="sníž. přenesená",K141,0)</f>
        <v>0</v>
      </c>
      <c r="BI141" s="156">
        <f>IF(O141="nulová",K141,0)</f>
        <v>0</v>
      </c>
      <c r="BJ141" s="120" t="s">
        <v>72</v>
      </c>
      <c r="BK141" s="156">
        <f>ROUND(P141*H141,2)</f>
        <v>0</v>
      </c>
      <c r="BL141" s="120" t="s">
        <v>130</v>
      </c>
      <c r="BM141" s="120" t="s">
        <v>324</v>
      </c>
    </row>
    <row r="142" spans="2:65" s="117" customFormat="1" ht="16.5" customHeight="1">
      <c r="B142" s="8"/>
      <c r="C142" s="84" t="s">
        <v>213</v>
      </c>
      <c r="D142" s="84" t="s">
        <v>125</v>
      </c>
      <c r="E142" s="85" t="s">
        <v>214</v>
      </c>
      <c r="F142" s="86" t="s">
        <v>215</v>
      </c>
      <c r="G142" s="87" t="s">
        <v>207</v>
      </c>
      <c r="H142" s="88">
        <v>1661.768</v>
      </c>
      <c r="I142" s="142"/>
      <c r="J142" s="142"/>
      <c r="K142" s="89">
        <f>ROUND(P142*H142,2)</f>
        <v>0</v>
      </c>
      <c r="L142" s="86" t="s">
        <v>129</v>
      </c>
      <c r="M142" s="8"/>
      <c r="N142" s="115" t="s">
        <v>1</v>
      </c>
      <c r="O142" s="90" t="s">
        <v>35</v>
      </c>
      <c r="P142" s="91">
        <f>I142+J142</f>
        <v>0</v>
      </c>
      <c r="Q142" s="91">
        <f>ROUND(I142*H142,2)</f>
        <v>0</v>
      </c>
      <c r="R142" s="91">
        <f>ROUND(J142*H142,2)</f>
        <v>0</v>
      </c>
      <c r="S142" s="92">
        <v>0.638</v>
      </c>
      <c r="T142" s="92">
        <f>S142*H142</f>
        <v>1060.2079840000001</v>
      </c>
      <c r="U142" s="92">
        <v>0</v>
      </c>
      <c r="V142" s="92">
        <f>U142*H142</f>
        <v>0</v>
      </c>
      <c r="W142" s="92">
        <v>0</v>
      </c>
      <c r="X142" s="92">
        <f>W142*H142</f>
        <v>0</v>
      </c>
      <c r="Y142" s="93" t="s">
        <v>1</v>
      </c>
      <c r="AR142" s="120" t="s">
        <v>130</v>
      </c>
      <c r="AT142" s="120" t="s">
        <v>125</v>
      </c>
      <c r="AU142" s="120" t="s">
        <v>74</v>
      </c>
      <c r="AY142" s="120" t="s">
        <v>123</v>
      </c>
      <c r="BE142" s="156">
        <f>IF(O142="základní",K142,0)</f>
        <v>0</v>
      </c>
      <c r="BF142" s="156">
        <f>IF(O142="snížená",K142,0)</f>
        <v>0</v>
      </c>
      <c r="BG142" s="156">
        <f>IF(O142="zákl. přenesená",K142,0)</f>
        <v>0</v>
      </c>
      <c r="BH142" s="156">
        <f>IF(O142="sníž. přenesená",K142,0)</f>
        <v>0</v>
      </c>
      <c r="BI142" s="156">
        <f>IF(O142="nulová",K142,0)</f>
        <v>0</v>
      </c>
      <c r="BJ142" s="120" t="s">
        <v>72</v>
      </c>
      <c r="BK142" s="156">
        <f>ROUND(P142*H142,2)</f>
        <v>0</v>
      </c>
      <c r="BL142" s="120" t="s">
        <v>130</v>
      </c>
      <c r="BM142" s="120" t="s">
        <v>325</v>
      </c>
    </row>
    <row r="143" spans="2:65" s="117" customFormat="1" ht="22.5" customHeight="1">
      <c r="B143" s="8"/>
      <c r="C143" s="84" t="s">
        <v>217</v>
      </c>
      <c r="D143" s="84" t="s">
        <v>125</v>
      </c>
      <c r="E143" s="85" t="s">
        <v>218</v>
      </c>
      <c r="F143" s="86" t="s">
        <v>219</v>
      </c>
      <c r="G143" s="87" t="s">
        <v>207</v>
      </c>
      <c r="H143" s="88">
        <v>504</v>
      </c>
      <c r="I143" s="142"/>
      <c r="J143" s="142"/>
      <c r="K143" s="89">
        <f>ROUND(P143*H143,2)</f>
        <v>0</v>
      </c>
      <c r="L143" s="86" t="s">
        <v>181</v>
      </c>
      <c r="M143" s="8"/>
      <c r="N143" s="115" t="s">
        <v>1</v>
      </c>
      <c r="O143" s="90" t="s">
        <v>35</v>
      </c>
      <c r="P143" s="91">
        <f>I143+J143</f>
        <v>0</v>
      </c>
      <c r="Q143" s="91">
        <f>ROUND(I143*H143,2)</f>
        <v>0</v>
      </c>
      <c r="R143" s="91">
        <f>ROUND(J143*H143,2)</f>
        <v>0</v>
      </c>
      <c r="S143" s="92">
        <v>0</v>
      </c>
      <c r="T143" s="92">
        <f>S143*H143</f>
        <v>0</v>
      </c>
      <c r="U143" s="92">
        <v>0</v>
      </c>
      <c r="V143" s="92">
        <f>U143*H143</f>
        <v>0</v>
      </c>
      <c r="W143" s="92">
        <v>0</v>
      </c>
      <c r="X143" s="92">
        <f>W143*H143</f>
        <v>0</v>
      </c>
      <c r="Y143" s="93" t="s">
        <v>1</v>
      </c>
      <c r="AR143" s="120" t="s">
        <v>130</v>
      </c>
      <c r="AT143" s="120" t="s">
        <v>125</v>
      </c>
      <c r="AU143" s="120" t="s">
        <v>74</v>
      </c>
      <c r="AY143" s="120" t="s">
        <v>123</v>
      </c>
      <c r="BE143" s="156">
        <f>IF(O143="základní",K143,0)</f>
        <v>0</v>
      </c>
      <c r="BF143" s="156">
        <f>IF(O143="snížená",K143,0)</f>
        <v>0</v>
      </c>
      <c r="BG143" s="156">
        <f>IF(O143="zákl. přenesená",K143,0)</f>
        <v>0</v>
      </c>
      <c r="BH143" s="156">
        <f>IF(O143="sníž. přenesená",K143,0)</f>
        <v>0</v>
      </c>
      <c r="BI143" s="156">
        <f>IF(O143="nulová",K143,0)</f>
        <v>0</v>
      </c>
      <c r="BJ143" s="120" t="s">
        <v>72</v>
      </c>
      <c r="BK143" s="156">
        <f>ROUND(P143*H143,2)</f>
        <v>0</v>
      </c>
      <c r="BL143" s="120" t="s">
        <v>130</v>
      </c>
      <c r="BM143" s="120" t="s">
        <v>326</v>
      </c>
    </row>
    <row r="144" spans="2:51" s="95" customFormat="1" ht="12">
      <c r="B144" s="94"/>
      <c r="D144" s="96" t="s">
        <v>132</v>
      </c>
      <c r="E144" s="97" t="s">
        <v>1</v>
      </c>
      <c r="F144" s="98" t="s">
        <v>327</v>
      </c>
      <c r="H144" s="99">
        <v>504</v>
      </c>
      <c r="M144" s="94"/>
      <c r="N144" s="100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2"/>
      <c r="AT144" s="97" t="s">
        <v>132</v>
      </c>
      <c r="AU144" s="97" t="s">
        <v>74</v>
      </c>
      <c r="AV144" s="95" t="s">
        <v>74</v>
      </c>
      <c r="AW144" s="95" t="s">
        <v>5</v>
      </c>
      <c r="AX144" s="95" t="s">
        <v>72</v>
      </c>
      <c r="AY144" s="97" t="s">
        <v>123</v>
      </c>
    </row>
    <row r="145" spans="2:65" s="117" customFormat="1" ht="16.5" customHeight="1">
      <c r="B145" s="8"/>
      <c r="C145" s="84" t="s">
        <v>222</v>
      </c>
      <c r="D145" s="84" t="s">
        <v>125</v>
      </c>
      <c r="E145" s="85" t="s">
        <v>223</v>
      </c>
      <c r="F145" s="86" t="s">
        <v>224</v>
      </c>
      <c r="G145" s="87" t="s">
        <v>207</v>
      </c>
      <c r="H145" s="88">
        <v>1158</v>
      </c>
      <c r="I145" s="142"/>
      <c r="J145" s="142"/>
      <c r="K145" s="89">
        <f>ROUND(P145*H145,2)</f>
        <v>0</v>
      </c>
      <c r="L145" s="86" t="s">
        <v>129</v>
      </c>
      <c r="M145" s="8"/>
      <c r="N145" s="115" t="s">
        <v>1</v>
      </c>
      <c r="O145" s="90" t="s">
        <v>35</v>
      </c>
      <c r="P145" s="91">
        <f>I145+J145</f>
        <v>0</v>
      </c>
      <c r="Q145" s="91">
        <f>ROUND(I145*H145,2)</f>
        <v>0</v>
      </c>
      <c r="R145" s="91">
        <f>ROUND(J145*H145,2)</f>
        <v>0</v>
      </c>
      <c r="S145" s="92">
        <v>0</v>
      </c>
      <c r="T145" s="92">
        <f>S145*H145</f>
        <v>0</v>
      </c>
      <c r="U145" s="92">
        <v>0</v>
      </c>
      <c r="V145" s="92">
        <f>U145*H145</f>
        <v>0</v>
      </c>
      <c r="W145" s="92">
        <v>0</v>
      </c>
      <c r="X145" s="92">
        <f>W145*H145</f>
        <v>0</v>
      </c>
      <c r="Y145" s="93" t="s">
        <v>1</v>
      </c>
      <c r="AR145" s="120" t="s">
        <v>130</v>
      </c>
      <c r="AT145" s="120" t="s">
        <v>125</v>
      </c>
      <c r="AU145" s="120" t="s">
        <v>74</v>
      </c>
      <c r="AY145" s="120" t="s">
        <v>123</v>
      </c>
      <c r="BE145" s="156">
        <f>IF(O145="základní",K145,0)</f>
        <v>0</v>
      </c>
      <c r="BF145" s="156">
        <f>IF(O145="snížená",K145,0)</f>
        <v>0</v>
      </c>
      <c r="BG145" s="156">
        <f>IF(O145="zákl. přenesená",K145,0)</f>
        <v>0</v>
      </c>
      <c r="BH145" s="156">
        <f>IF(O145="sníž. přenesená",K145,0)</f>
        <v>0</v>
      </c>
      <c r="BI145" s="156">
        <f>IF(O145="nulová",K145,0)</f>
        <v>0</v>
      </c>
      <c r="BJ145" s="120" t="s">
        <v>72</v>
      </c>
      <c r="BK145" s="156">
        <f>ROUND(P145*H145,2)</f>
        <v>0</v>
      </c>
      <c r="BL145" s="120" t="s">
        <v>130</v>
      </c>
      <c r="BM145" s="120" t="s">
        <v>328</v>
      </c>
    </row>
    <row r="146" spans="2:51" s="95" customFormat="1" ht="12">
      <c r="B146" s="94"/>
      <c r="D146" s="96" t="s">
        <v>132</v>
      </c>
      <c r="E146" s="97" t="s">
        <v>1</v>
      </c>
      <c r="F146" s="98" t="s">
        <v>329</v>
      </c>
      <c r="H146" s="99">
        <v>1158</v>
      </c>
      <c r="M146" s="94"/>
      <c r="N146" s="100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2"/>
      <c r="AT146" s="97" t="s">
        <v>132</v>
      </c>
      <c r="AU146" s="97" t="s">
        <v>74</v>
      </c>
      <c r="AV146" s="95" t="s">
        <v>74</v>
      </c>
      <c r="AW146" s="95" t="s">
        <v>5</v>
      </c>
      <c r="AX146" s="95" t="s">
        <v>72</v>
      </c>
      <c r="AY146" s="97" t="s">
        <v>123</v>
      </c>
    </row>
    <row r="147" spans="2:63" s="73" customFormat="1" ht="22.9" customHeight="1">
      <c r="B147" s="72"/>
      <c r="D147" s="74" t="s">
        <v>65</v>
      </c>
      <c r="E147" s="82" t="s">
        <v>227</v>
      </c>
      <c r="F147" s="82" t="s">
        <v>228</v>
      </c>
      <c r="K147" s="83">
        <f>BK147</f>
        <v>0</v>
      </c>
      <c r="M147" s="72"/>
      <c r="N147" s="77"/>
      <c r="O147" s="78"/>
      <c r="P147" s="78"/>
      <c r="Q147" s="79">
        <f>SUM(Q148:Q151)</f>
        <v>0</v>
      </c>
      <c r="R147" s="79">
        <f>SUM(R148:R151)</f>
        <v>0</v>
      </c>
      <c r="S147" s="78"/>
      <c r="T147" s="80">
        <f>SUM(T148:T151)</f>
        <v>21.847808000000004</v>
      </c>
      <c r="U147" s="78"/>
      <c r="V147" s="80">
        <f>SUM(V148:V151)</f>
        <v>0</v>
      </c>
      <c r="W147" s="78"/>
      <c r="X147" s="80">
        <f>SUM(X148:X151)</f>
        <v>0</v>
      </c>
      <c r="Y147" s="81"/>
      <c r="AR147" s="74" t="s">
        <v>72</v>
      </c>
      <c r="AT147" s="154" t="s">
        <v>65</v>
      </c>
      <c r="AU147" s="154" t="s">
        <v>72</v>
      </c>
      <c r="AY147" s="74" t="s">
        <v>123</v>
      </c>
      <c r="BK147" s="155">
        <f>SUM(BK148:BK151)</f>
        <v>0</v>
      </c>
    </row>
    <row r="148" spans="2:65" s="117" customFormat="1" ht="16.5" customHeight="1">
      <c r="B148" s="8"/>
      <c r="C148" s="84" t="s">
        <v>229</v>
      </c>
      <c r="D148" s="84" t="s">
        <v>125</v>
      </c>
      <c r="E148" s="85" t="s">
        <v>230</v>
      </c>
      <c r="F148" s="86" t="s">
        <v>231</v>
      </c>
      <c r="G148" s="87" t="s">
        <v>207</v>
      </c>
      <c r="H148" s="88">
        <v>44.048</v>
      </c>
      <c r="I148" s="142"/>
      <c r="J148" s="142"/>
      <c r="K148" s="89">
        <f>ROUND(P148*H148,2)</f>
        <v>0</v>
      </c>
      <c r="L148" s="86" t="s">
        <v>129</v>
      </c>
      <c r="M148" s="8"/>
      <c r="N148" s="115" t="s">
        <v>1</v>
      </c>
      <c r="O148" s="90" t="s">
        <v>35</v>
      </c>
      <c r="P148" s="91">
        <f>I148+J148</f>
        <v>0</v>
      </c>
      <c r="Q148" s="91">
        <f>ROUND(I148*H148,2)</f>
        <v>0</v>
      </c>
      <c r="R148" s="91">
        <f>ROUND(J148*H148,2)</f>
        <v>0</v>
      </c>
      <c r="S148" s="92">
        <v>0.397</v>
      </c>
      <c r="T148" s="92">
        <f>S148*H148</f>
        <v>17.487056000000003</v>
      </c>
      <c r="U148" s="92">
        <v>0</v>
      </c>
      <c r="V148" s="92">
        <f>U148*H148</f>
        <v>0</v>
      </c>
      <c r="W148" s="92">
        <v>0</v>
      </c>
      <c r="X148" s="92">
        <f>W148*H148</f>
        <v>0</v>
      </c>
      <c r="Y148" s="93" t="s">
        <v>1</v>
      </c>
      <c r="AR148" s="120" t="s">
        <v>130</v>
      </c>
      <c r="AT148" s="120" t="s">
        <v>125</v>
      </c>
      <c r="AU148" s="120" t="s">
        <v>74</v>
      </c>
      <c r="AY148" s="120" t="s">
        <v>123</v>
      </c>
      <c r="BE148" s="156">
        <f>IF(O148="základní",K148,0)</f>
        <v>0</v>
      </c>
      <c r="BF148" s="156">
        <f>IF(O148="snížená",K148,0)</f>
        <v>0</v>
      </c>
      <c r="BG148" s="156">
        <f>IF(O148="zákl. přenesená",K148,0)</f>
        <v>0</v>
      </c>
      <c r="BH148" s="156">
        <f>IF(O148="sníž. přenesená",K148,0)</f>
        <v>0</v>
      </c>
      <c r="BI148" s="156">
        <f>IF(O148="nulová",K148,0)</f>
        <v>0</v>
      </c>
      <c r="BJ148" s="120" t="s">
        <v>72</v>
      </c>
      <c r="BK148" s="156">
        <f>ROUND(P148*H148,2)</f>
        <v>0</v>
      </c>
      <c r="BL148" s="120" t="s">
        <v>130</v>
      </c>
      <c r="BM148" s="120" t="s">
        <v>330</v>
      </c>
    </row>
    <row r="149" spans="2:51" s="95" customFormat="1" ht="12">
      <c r="B149" s="94"/>
      <c r="D149" s="96" t="s">
        <v>132</v>
      </c>
      <c r="F149" s="98" t="s">
        <v>331</v>
      </c>
      <c r="H149" s="99">
        <v>44.048</v>
      </c>
      <c r="M149" s="94"/>
      <c r="N149" s="100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2"/>
      <c r="AT149" s="97" t="s">
        <v>132</v>
      </c>
      <c r="AU149" s="97" t="s">
        <v>74</v>
      </c>
      <c r="AV149" s="95" t="s">
        <v>74</v>
      </c>
      <c r="AW149" s="95" t="s">
        <v>4</v>
      </c>
      <c r="AX149" s="95" t="s">
        <v>72</v>
      </c>
      <c r="AY149" s="97" t="s">
        <v>123</v>
      </c>
    </row>
    <row r="150" spans="2:65" s="117" customFormat="1" ht="22.5" customHeight="1">
      <c r="B150" s="8"/>
      <c r="C150" s="84" t="s">
        <v>234</v>
      </c>
      <c r="D150" s="84" t="s">
        <v>125</v>
      </c>
      <c r="E150" s="85" t="s">
        <v>235</v>
      </c>
      <c r="F150" s="86" t="s">
        <v>236</v>
      </c>
      <c r="G150" s="87" t="s">
        <v>207</v>
      </c>
      <c r="H150" s="88">
        <v>66.072</v>
      </c>
      <c r="I150" s="142"/>
      <c r="J150" s="142"/>
      <c r="K150" s="89">
        <f>ROUND(P150*H150,2)</f>
        <v>0</v>
      </c>
      <c r="L150" s="86" t="s">
        <v>129</v>
      </c>
      <c r="M150" s="8"/>
      <c r="N150" s="115" t="s">
        <v>1</v>
      </c>
      <c r="O150" s="90" t="s">
        <v>35</v>
      </c>
      <c r="P150" s="91">
        <f>I150+J150</f>
        <v>0</v>
      </c>
      <c r="Q150" s="91">
        <f>ROUND(I150*H150,2)</f>
        <v>0</v>
      </c>
      <c r="R150" s="91">
        <f>ROUND(J150*H150,2)</f>
        <v>0</v>
      </c>
      <c r="S150" s="92">
        <v>0.066</v>
      </c>
      <c r="T150" s="92">
        <f>S150*H150</f>
        <v>4.360752000000001</v>
      </c>
      <c r="U150" s="92">
        <v>0</v>
      </c>
      <c r="V150" s="92">
        <f>U150*H150</f>
        <v>0</v>
      </c>
      <c r="W150" s="92">
        <v>0</v>
      </c>
      <c r="X150" s="92">
        <f>W150*H150</f>
        <v>0</v>
      </c>
      <c r="Y150" s="93" t="s">
        <v>1</v>
      </c>
      <c r="AR150" s="120" t="s">
        <v>130</v>
      </c>
      <c r="AT150" s="120" t="s">
        <v>125</v>
      </c>
      <c r="AU150" s="120" t="s">
        <v>74</v>
      </c>
      <c r="AY150" s="120" t="s">
        <v>123</v>
      </c>
      <c r="BE150" s="156">
        <f>IF(O150="základní",K150,0)</f>
        <v>0</v>
      </c>
      <c r="BF150" s="156">
        <f>IF(O150="snížená",K150,0)</f>
        <v>0</v>
      </c>
      <c r="BG150" s="156">
        <f>IF(O150="zákl. přenesená",K150,0)</f>
        <v>0</v>
      </c>
      <c r="BH150" s="156">
        <f>IF(O150="sníž. přenesená",K150,0)</f>
        <v>0</v>
      </c>
      <c r="BI150" s="156">
        <f>IF(O150="nulová",K150,0)</f>
        <v>0</v>
      </c>
      <c r="BJ150" s="120" t="s">
        <v>72</v>
      </c>
      <c r="BK150" s="156">
        <f>ROUND(P150*H150,2)</f>
        <v>0</v>
      </c>
      <c r="BL150" s="120" t="s">
        <v>130</v>
      </c>
      <c r="BM150" s="120" t="s">
        <v>332</v>
      </c>
    </row>
    <row r="151" spans="2:51" s="95" customFormat="1" ht="12">
      <c r="B151" s="94"/>
      <c r="D151" s="96" t="s">
        <v>132</v>
      </c>
      <c r="F151" s="98" t="s">
        <v>333</v>
      </c>
      <c r="H151" s="99">
        <v>66.072</v>
      </c>
      <c r="M151" s="94"/>
      <c r="N151" s="100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2"/>
      <c r="AT151" s="97" t="s">
        <v>132</v>
      </c>
      <c r="AU151" s="97" t="s">
        <v>74</v>
      </c>
      <c r="AV151" s="95" t="s">
        <v>74</v>
      </c>
      <c r="AW151" s="95" t="s">
        <v>4</v>
      </c>
      <c r="AX151" s="95" t="s">
        <v>72</v>
      </c>
      <c r="AY151" s="97" t="s">
        <v>123</v>
      </c>
    </row>
    <row r="152" spans="2:63" s="73" customFormat="1" ht="25.9" customHeight="1">
      <c r="B152" s="72"/>
      <c r="D152" s="74" t="s">
        <v>65</v>
      </c>
      <c r="E152" s="75" t="s">
        <v>239</v>
      </c>
      <c r="F152" s="75" t="s">
        <v>240</v>
      </c>
      <c r="K152" s="76">
        <f>BK152</f>
        <v>0</v>
      </c>
      <c r="M152" s="72"/>
      <c r="N152" s="77"/>
      <c r="O152" s="78"/>
      <c r="P152" s="78"/>
      <c r="Q152" s="79">
        <f>Q153+Q157+Q159+Q162</f>
        <v>0</v>
      </c>
      <c r="R152" s="79">
        <f>R153+R157+R159+R162</f>
        <v>0</v>
      </c>
      <c r="S152" s="78"/>
      <c r="T152" s="80">
        <f>T153+T157+T159+T162</f>
        <v>0</v>
      </c>
      <c r="U152" s="78"/>
      <c r="V152" s="80">
        <f>V153+V157+V159+V162</f>
        <v>0</v>
      </c>
      <c r="W152" s="78"/>
      <c r="X152" s="80">
        <f>X153+X157+X159+X162</f>
        <v>0</v>
      </c>
      <c r="Y152" s="81"/>
      <c r="AR152" s="74" t="s">
        <v>146</v>
      </c>
      <c r="AT152" s="154" t="s">
        <v>65</v>
      </c>
      <c r="AU152" s="154" t="s">
        <v>66</v>
      </c>
      <c r="AY152" s="74" t="s">
        <v>123</v>
      </c>
      <c r="BK152" s="155">
        <f>BK153+BK157+BK159+BK162</f>
        <v>0</v>
      </c>
    </row>
    <row r="153" spans="2:63" s="73" customFormat="1" ht="22.9" customHeight="1">
      <c r="B153" s="72"/>
      <c r="D153" s="74" t="s">
        <v>65</v>
      </c>
      <c r="E153" s="82" t="s">
        <v>241</v>
      </c>
      <c r="F153" s="82" t="s">
        <v>242</v>
      </c>
      <c r="K153" s="83">
        <f>BK153</f>
        <v>0</v>
      </c>
      <c r="M153" s="72"/>
      <c r="N153" s="77"/>
      <c r="O153" s="78"/>
      <c r="P153" s="78"/>
      <c r="Q153" s="79">
        <f>SUM(Q154:Q156)</f>
        <v>0</v>
      </c>
      <c r="R153" s="79">
        <f>SUM(R154:R156)</f>
        <v>0</v>
      </c>
      <c r="S153" s="78"/>
      <c r="T153" s="80">
        <f>SUM(T154:T156)</f>
        <v>0</v>
      </c>
      <c r="U153" s="78"/>
      <c r="V153" s="80">
        <f>SUM(V154:V156)</f>
        <v>0</v>
      </c>
      <c r="W153" s="78"/>
      <c r="X153" s="80">
        <f>SUM(X154:X156)</f>
        <v>0</v>
      </c>
      <c r="Y153" s="81"/>
      <c r="AR153" s="74" t="s">
        <v>146</v>
      </c>
      <c r="AT153" s="154" t="s">
        <v>65</v>
      </c>
      <c r="AU153" s="154" t="s">
        <v>72</v>
      </c>
      <c r="AY153" s="74" t="s">
        <v>123</v>
      </c>
      <c r="BK153" s="155">
        <f>SUM(BK154:BK156)</f>
        <v>0</v>
      </c>
    </row>
    <row r="154" spans="2:65" s="117" customFormat="1" ht="16.5" customHeight="1">
      <c r="B154" s="8"/>
      <c r="C154" s="84" t="s">
        <v>243</v>
      </c>
      <c r="D154" s="84" t="s">
        <v>125</v>
      </c>
      <c r="E154" s="85" t="s">
        <v>244</v>
      </c>
      <c r="F154" s="86" t="s">
        <v>245</v>
      </c>
      <c r="G154" s="87" t="s">
        <v>246</v>
      </c>
      <c r="H154" s="88">
        <v>1</v>
      </c>
      <c r="I154" s="142"/>
      <c r="J154" s="142"/>
      <c r="K154" s="89">
        <f>ROUND(P154*H154,2)</f>
        <v>0</v>
      </c>
      <c r="L154" s="86" t="s">
        <v>129</v>
      </c>
      <c r="M154" s="8"/>
      <c r="N154" s="115" t="s">
        <v>1</v>
      </c>
      <c r="O154" s="90" t="s">
        <v>35</v>
      </c>
      <c r="P154" s="91">
        <f>I154+J154</f>
        <v>0</v>
      </c>
      <c r="Q154" s="91">
        <f>ROUND(I154*H154,2)</f>
        <v>0</v>
      </c>
      <c r="R154" s="91">
        <f>ROUND(J154*H154,2)</f>
        <v>0</v>
      </c>
      <c r="S154" s="92">
        <v>0</v>
      </c>
      <c r="T154" s="92">
        <f>S154*H154</f>
        <v>0</v>
      </c>
      <c r="U154" s="92">
        <v>0</v>
      </c>
      <c r="V154" s="92">
        <f>U154*H154</f>
        <v>0</v>
      </c>
      <c r="W154" s="92">
        <v>0</v>
      </c>
      <c r="X154" s="92">
        <f>W154*H154</f>
        <v>0</v>
      </c>
      <c r="Y154" s="93" t="s">
        <v>1</v>
      </c>
      <c r="AR154" s="120" t="s">
        <v>247</v>
      </c>
      <c r="AT154" s="120" t="s">
        <v>125</v>
      </c>
      <c r="AU154" s="120" t="s">
        <v>74</v>
      </c>
      <c r="AY154" s="120" t="s">
        <v>123</v>
      </c>
      <c r="BE154" s="156">
        <f>IF(O154="základní",K154,0)</f>
        <v>0</v>
      </c>
      <c r="BF154" s="156">
        <f>IF(O154="snížená",K154,0)</f>
        <v>0</v>
      </c>
      <c r="BG154" s="156">
        <f>IF(O154="zákl. přenesená",K154,0)</f>
        <v>0</v>
      </c>
      <c r="BH154" s="156">
        <f>IF(O154="sníž. přenesená",K154,0)</f>
        <v>0</v>
      </c>
      <c r="BI154" s="156">
        <f>IF(O154="nulová",K154,0)</f>
        <v>0</v>
      </c>
      <c r="BJ154" s="120" t="s">
        <v>72</v>
      </c>
      <c r="BK154" s="156">
        <f>ROUND(P154*H154,2)</f>
        <v>0</v>
      </c>
      <c r="BL154" s="120" t="s">
        <v>247</v>
      </c>
      <c r="BM154" s="120" t="s">
        <v>334</v>
      </c>
    </row>
    <row r="155" spans="2:65" s="117" customFormat="1" ht="16.5" customHeight="1">
      <c r="B155" s="8"/>
      <c r="C155" s="84" t="s">
        <v>249</v>
      </c>
      <c r="D155" s="84" t="s">
        <v>125</v>
      </c>
      <c r="E155" s="85" t="s">
        <v>250</v>
      </c>
      <c r="F155" s="86" t="s">
        <v>251</v>
      </c>
      <c r="G155" s="87" t="s">
        <v>246</v>
      </c>
      <c r="H155" s="88">
        <v>1</v>
      </c>
      <c r="I155" s="142"/>
      <c r="J155" s="142"/>
      <c r="K155" s="89">
        <f>ROUND(P155*H155,2)</f>
        <v>0</v>
      </c>
      <c r="L155" s="86" t="s">
        <v>129</v>
      </c>
      <c r="M155" s="8"/>
      <c r="N155" s="115" t="s">
        <v>1</v>
      </c>
      <c r="O155" s="90" t="s">
        <v>35</v>
      </c>
      <c r="P155" s="91">
        <f>I155+J155</f>
        <v>0</v>
      </c>
      <c r="Q155" s="91">
        <f>ROUND(I155*H155,2)</f>
        <v>0</v>
      </c>
      <c r="R155" s="91">
        <f>ROUND(J155*H155,2)</f>
        <v>0</v>
      </c>
      <c r="S155" s="92">
        <v>0</v>
      </c>
      <c r="T155" s="92">
        <f>S155*H155</f>
        <v>0</v>
      </c>
      <c r="U155" s="92">
        <v>0</v>
      </c>
      <c r="V155" s="92">
        <f>U155*H155</f>
        <v>0</v>
      </c>
      <c r="W155" s="92">
        <v>0</v>
      </c>
      <c r="X155" s="92">
        <f>W155*H155</f>
        <v>0</v>
      </c>
      <c r="Y155" s="93" t="s">
        <v>1</v>
      </c>
      <c r="AR155" s="120" t="s">
        <v>247</v>
      </c>
      <c r="AT155" s="120" t="s">
        <v>125</v>
      </c>
      <c r="AU155" s="120" t="s">
        <v>74</v>
      </c>
      <c r="AY155" s="120" t="s">
        <v>123</v>
      </c>
      <c r="BE155" s="156">
        <f>IF(O155="základní",K155,0)</f>
        <v>0</v>
      </c>
      <c r="BF155" s="156">
        <f>IF(O155="snížená",K155,0)</f>
        <v>0</v>
      </c>
      <c r="BG155" s="156">
        <f>IF(O155="zákl. přenesená",K155,0)</f>
        <v>0</v>
      </c>
      <c r="BH155" s="156">
        <f>IF(O155="sníž. přenesená",K155,0)</f>
        <v>0</v>
      </c>
      <c r="BI155" s="156">
        <f>IF(O155="nulová",K155,0)</f>
        <v>0</v>
      </c>
      <c r="BJ155" s="120" t="s">
        <v>72</v>
      </c>
      <c r="BK155" s="156">
        <f>ROUND(P155*H155,2)</f>
        <v>0</v>
      </c>
      <c r="BL155" s="120" t="s">
        <v>247</v>
      </c>
      <c r="BM155" s="120" t="s">
        <v>335</v>
      </c>
    </row>
    <row r="156" spans="2:65" s="117" customFormat="1" ht="16.5" customHeight="1">
      <c r="B156" s="8"/>
      <c r="C156" s="84" t="s">
        <v>253</v>
      </c>
      <c r="D156" s="84" t="s">
        <v>125</v>
      </c>
      <c r="E156" s="85" t="s">
        <v>254</v>
      </c>
      <c r="F156" s="86" t="s">
        <v>255</v>
      </c>
      <c r="G156" s="87" t="s">
        <v>246</v>
      </c>
      <c r="H156" s="88">
        <v>1</v>
      </c>
      <c r="I156" s="142"/>
      <c r="J156" s="142"/>
      <c r="K156" s="89">
        <f>ROUND(P156*H156,2)</f>
        <v>0</v>
      </c>
      <c r="L156" s="86" t="s">
        <v>129</v>
      </c>
      <c r="M156" s="8"/>
      <c r="N156" s="115" t="s">
        <v>1</v>
      </c>
      <c r="O156" s="90" t="s">
        <v>35</v>
      </c>
      <c r="P156" s="91">
        <f>I156+J156</f>
        <v>0</v>
      </c>
      <c r="Q156" s="91">
        <f>ROUND(I156*H156,2)</f>
        <v>0</v>
      </c>
      <c r="R156" s="91">
        <f>ROUND(J156*H156,2)</f>
        <v>0</v>
      </c>
      <c r="S156" s="92">
        <v>0</v>
      </c>
      <c r="T156" s="92">
        <f>S156*H156</f>
        <v>0</v>
      </c>
      <c r="U156" s="92">
        <v>0</v>
      </c>
      <c r="V156" s="92">
        <f>U156*H156</f>
        <v>0</v>
      </c>
      <c r="W156" s="92">
        <v>0</v>
      </c>
      <c r="X156" s="92">
        <f>W156*H156</f>
        <v>0</v>
      </c>
      <c r="Y156" s="93" t="s">
        <v>1</v>
      </c>
      <c r="AR156" s="120" t="s">
        <v>247</v>
      </c>
      <c r="AT156" s="120" t="s">
        <v>125</v>
      </c>
      <c r="AU156" s="120" t="s">
        <v>74</v>
      </c>
      <c r="AY156" s="120" t="s">
        <v>123</v>
      </c>
      <c r="BE156" s="156">
        <f>IF(O156="základní",K156,0)</f>
        <v>0</v>
      </c>
      <c r="BF156" s="156">
        <f>IF(O156="snížená",K156,0)</f>
        <v>0</v>
      </c>
      <c r="BG156" s="156">
        <f>IF(O156="zákl. přenesená",K156,0)</f>
        <v>0</v>
      </c>
      <c r="BH156" s="156">
        <f>IF(O156="sníž. přenesená",K156,0)</f>
        <v>0</v>
      </c>
      <c r="BI156" s="156">
        <f>IF(O156="nulová",K156,0)</f>
        <v>0</v>
      </c>
      <c r="BJ156" s="120" t="s">
        <v>72</v>
      </c>
      <c r="BK156" s="156">
        <f>ROUND(P156*H156,2)</f>
        <v>0</v>
      </c>
      <c r="BL156" s="120" t="s">
        <v>247</v>
      </c>
      <c r="BM156" s="120" t="s">
        <v>336</v>
      </c>
    </row>
    <row r="157" spans="2:63" s="73" customFormat="1" ht="22.9" customHeight="1">
      <c r="B157" s="72"/>
      <c r="D157" s="74" t="s">
        <v>65</v>
      </c>
      <c r="E157" s="82" t="s">
        <v>257</v>
      </c>
      <c r="F157" s="82" t="s">
        <v>258</v>
      </c>
      <c r="K157" s="83">
        <f>BK157</f>
        <v>0</v>
      </c>
      <c r="M157" s="72"/>
      <c r="N157" s="77"/>
      <c r="O157" s="78"/>
      <c r="P157" s="78"/>
      <c r="Q157" s="79">
        <f>Q158</f>
        <v>0</v>
      </c>
      <c r="R157" s="79">
        <f>R158</f>
        <v>0</v>
      </c>
      <c r="S157" s="78"/>
      <c r="T157" s="80">
        <f>T158</f>
        <v>0</v>
      </c>
      <c r="U157" s="78"/>
      <c r="V157" s="80">
        <f>V158</f>
        <v>0</v>
      </c>
      <c r="W157" s="78"/>
      <c r="X157" s="80">
        <f>X158</f>
        <v>0</v>
      </c>
      <c r="Y157" s="81"/>
      <c r="AR157" s="74" t="s">
        <v>146</v>
      </c>
      <c r="AT157" s="154" t="s">
        <v>65</v>
      </c>
      <c r="AU157" s="154" t="s">
        <v>72</v>
      </c>
      <c r="AY157" s="74" t="s">
        <v>123</v>
      </c>
      <c r="BK157" s="155">
        <f>BK158</f>
        <v>0</v>
      </c>
    </row>
    <row r="158" spans="2:65" s="117" customFormat="1" ht="16.5" customHeight="1">
      <c r="B158" s="8"/>
      <c r="C158" s="84" t="s">
        <v>259</v>
      </c>
      <c r="D158" s="84" t="s">
        <v>125</v>
      </c>
      <c r="E158" s="85" t="s">
        <v>260</v>
      </c>
      <c r="F158" s="86" t="s">
        <v>261</v>
      </c>
      <c r="G158" s="87" t="s">
        <v>246</v>
      </c>
      <c r="H158" s="88">
        <v>1</v>
      </c>
      <c r="I158" s="142"/>
      <c r="J158" s="142"/>
      <c r="K158" s="89">
        <f>ROUND(P158*H158,2)</f>
        <v>0</v>
      </c>
      <c r="L158" s="86" t="s">
        <v>129</v>
      </c>
      <c r="M158" s="8"/>
      <c r="N158" s="115" t="s">
        <v>1</v>
      </c>
      <c r="O158" s="90" t="s">
        <v>35</v>
      </c>
      <c r="P158" s="91">
        <f>I158+J158</f>
        <v>0</v>
      </c>
      <c r="Q158" s="91">
        <f>ROUND(I158*H158,2)</f>
        <v>0</v>
      </c>
      <c r="R158" s="91">
        <f>ROUND(J158*H158,2)</f>
        <v>0</v>
      </c>
      <c r="S158" s="92">
        <v>0</v>
      </c>
      <c r="T158" s="92">
        <f>S158*H158</f>
        <v>0</v>
      </c>
      <c r="U158" s="92">
        <v>0</v>
      </c>
      <c r="V158" s="92">
        <f>U158*H158</f>
        <v>0</v>
      </c>
      <c r="W158" s="92">
        <v>0</v>
      </c>
      <c r="X158" s="92">
        <f>W158*H158</f>
        <v>0</v>
      </c>
      <c r="Y158" s="93" t="s">
        <v>1</v>
      </c>
      <c r="AR158" s="120" t="s">
        <v>247</v>
      </c>
      <c r="AT158" s="120" t="s">
        <v>125</v>
      </c>
      <c r="AU158" s="120" t="s">
        <v>74</v>
      </c>
      <c r="AY158" s="120" t="s">
        <v>123</v>
      </c>
      <c r="BE158" s="156">
        <f>IF(O158="základní",K158,0)</f>
        <v>0</v>
      </c>
      <c r="BF158" s="156">
        <f>IF(O158="snížená",K158,0)</f>
        <v>0</v>
      </c>
      <c r="BG158" s="156">
        <f>IF(O158="zákl. přenesená",K158,0)</f>
        <v>0</v>
      </c>
      <c r="BH158" s="156">
        <f>IF(O158="sníž. přenesená",K158,0)</f>
        <v>0</v>
      </c>
      <c r="BI158" s="156">
        <f>IF(O158="nulová",K158,0)</f>
        <v>0</v>
      </c>
      <c r="BJ158" s="120" t="s">
        <v>72</v>
      </c>
      <c r="BK158" s="156">
        <f>ROUND(P158*H158,2)</f>
        <v>0</v>
      </c>
      <c r="BL158" s="120" t="s">
        <v>247</v>
      </c>
      <c r="BM158" s="120" t="s">
        <v>337</v>
      </c>
    </row>
    <row r="159" spans="2:63" s="73" customFormat="1" ht="22.9" customHeight="1">
      <c r="B159" s="72"/>
      <c r="D159" s="74" t="s">
        <v>65</v>
      </c>
      <c r="E159" s="82" t="s">
        <v>263</v>
      </c>
      <c r="F159" s="82" t="s">
        <v>264</v>
      </c>
      <c r="K159" s="83">
        <f>BK159</f>
        <v>0</v>
      </c>
      <c r="M159" s="72"/>
      <c r="N159" s="77"/>
      <c r="O159" s="78"/>
      <c r="P159" s="78"/>
      <c r="Q159" s="79">
        <f>SUM(Q160:Q161)</f>
        <v>0</v>
      </c>
      <c r="R159" s="79">
        <f>SUM(R160:R161)</f>
        <v>0</v>
      </c>
      <c r="S159" s="78"/>
      <c r="T159" s="80">
        <f>SUM(T160:T161)</f>
        <v>0</v>
      </c>
      <c r="U159" s="78"/>
      <c r="V159" s="80">
        <f>SUM(V160:V161)</f>
        <v>0</v>
      </c>
      <c r="W159" s="78"/>
      <c r="X159" s="80">
        <f>SUM(X160:X161)</f>
        <v>0</v>
      </c>
      <c r="Y159" s="81"/>
      <c r="AR159" s="74" t="s">
        <v>146</v>
      </c>
      <c r="AT159" s="154" t="s">
        <v>65</v>
      </c>
      <c r="AU159" s="154" t="s">
        <v>72</v>
      </c>
      <c r="AY159" s="74" t="s">
        <v>123</v>
      </c>
      <c r="BK159" s="155">
        <f>SUM(BK160:BK161)</f>
        <v>0</v>
      </c>
    </row>
    <row r="160" spans="2:65" s="117" customFormat="1" ht="16.5" customHeight="1">
      <c r="B160" s="8"/>
      <c r="C160" s="84" t="s">
        <v>265</v>
      </c>
      <c r="D160" s="84" t="s">
        <v>125</v>
      </c>
      <c r="E160" s="85" t="s">
        <v>266</v>
      </c>
      <c r="F160" s="86" t="s">
        <v>267</v>
      </c>
      <c r="G160" s="87" t="s">
        <v>246</v>
      </c>
      <c r="H160" s="88">
        <v>1</v>
      </c>
      <c r="I160" s="142"/>
      <c r="J160" s="142"/>
      <c r="K160" s="89">
        <f>ROUND(P160*H160,2)</f>
        <v>0</v>
      </c>
      <c r="L160" s="86" t="s">
        <v>129</v>
      </c>
      <c r="M160" s="8"/>
      <c r="N160" s="115" t="s">
        <v>1</v>
      </c>
      <c r="O160" s="90" t="s">
        <v>35</v>
      </c>
      <c r="P160" s="91">
        <f>I160+J160</f>
        <v>0</v>
      </c>
      <c r="Q160" s="91">
        <f>ROUND(I160*H160,2)</f>
        <v>0</v>
      </c>
      <c r="R160" s="91">
        <f>ROUND(J160*H160,2)</f>
        <v>0</v>
      </c>
      <c r="S160" s="92">
        <v>0</v>
      </c>
      <c r="T160" s="92">
        <f>S160*H160</f>
        <v>0</v>
      </c>
      <c r="U160" s="92">
        <v>0</v>
      </c>
      <c r="V160" s="92">
        <f>U160*H160</f>
        <v>0</v>
      </c>
      <c r="W160" s="92">
        <v>0</v>
      </c>
      <c r="X160" s="92">
        <f>W160*H160</f>
        <v>0</v>
      </c>
      <c r="Y160" s="93" t="s">
        <v>1</v>
      </c>
      <c r="AR160" s="120" t="s">
        <v>247</v>
      </c>
      <c r="AT160" s="120" t="s">
        <v>125</v>
      </c>
      <c r="AU160" s="120" t="s">
        <v>74</v>
      </c>
      <c r="AY160" s="120" t="s">
        <v>123</v>
      </c>
      <c r="BE160" s="156">
        <f>IF(O160="základní",K160,0)</f>
        <v>0</v>
      </c>
      <c r="BF160" s="156">
        <f>IF(O160="snížená",K160,0)</f>
        <v>0</v>
      </c>
      <c r="BG160" s="156">
        <f>IF(O160="zákl. přenesená",K160,0)</f>
        <v>0</v>
      </c>
      <c r="BH160" s="156">
        <f>IF(O160="sníž. přenesená",K160,0)</f>
        <v>0</v>
      </c>
      <c r="BI160" s="156">
        <f>IF(O160="nulová",K160,0)</f>
        <v>0</v>
      </c>
      <c r="BJ160" s="120" t="s">
        <v>72</v>
      </c>
      <c r="BK160" s="156">
        <f>ROUND(P160*H160,2)</f>
        <v>0</v>
      </c>
      <c r="BL160" s="120" t="s">
        <v>247</v>
      </c>
      <c r="BM160" s="120" t="s">
        <v>338</v>
      </c>
    </row>
    <row r="161" spans="2:65" s="117" customFormat="1" ht="16.5" customHeight="1">
      <c r="B161" s="8"/>
      <c r="C161" s="84" t="s">
        <v>269</v>
      </c>
      <c r="D161" s="84" t="s">
        <v>125</v>
      </c>
      <c r="E161" s="85" t="s">
        <v>270</v>
      </c>
      <c r="F161" s="86" t="s">
        <v>271</v>
      </c>
      <c r="G161" s="87" t="s">
        <v>246</v>
      </c>
      <c r="H161" s="88">
        <v>1</v>
      </c>
      <c r="I161" s="142"/>
      <c r="J161" s="142"/>
      <c r="K161" s="89">
        <f>ROUND(P161*H161,2)</f>
        <v>0</v>
      </c>
      <c r="L161" s="86" t="s">
        <v>129</v>
      </c>
      <c r="M161" s="8"/>
      <c r="N161" s="115" t="s">
        <v>1</v>
      </c>
      <c r="O161" s="90" t="s">
        <v>35</v>
      </c>
      <c r="P161" s="91">
        <f>I161+J161</f>
        <v>0</v>
      </c>
      <c r="Q161" s="91">
        <f>ROUND(I161*H161,2)</f>
        <v>0</v>
      </c>
      <c r="R161" s="91">
        <f>ROUND(J161*H161,2)</f>
        <v>0</v>
      </c>
      <c r="S161" s="92">
        <v>0</v>
      </c>
      <c r="T161" s="92">
        <f>S161*H161</f>
        <v>0</v>
      </c>
      <c r="U161" s="92">
        <v>0</v>
      </c>
      <c r="V161" s="92">
        <f>U161*H161</f>
        <v>0</v>
      </c>
      <c r="W161" s="92">
        <v>0</v>
      </c>
      <c r="X161" s="92">
        <f>W161*H161</f>
        <v>0</v>
      </c>
      <c r="Y161" s="93" t="s">
        <v>1</v>
      </c>
      <c r="AR161" s="120" t="s">
        <v>247</v>
      </c>
      <c r="AT161" s="120" t="s">
        <v>125</v>
      </c>
      <c r="AU161" s="120" t="s">
        <v>74</v>
      </c>
      <c r="AY161" s="120" t="s">
        <v>123</v>
      </c>
      <c r="BE161" s="156">
        <f>IF(O161="základní",K161,0)</f>
        <v>0</v>
      </c>
      <c r="BF161" s="156">
        <f>IF(O161="snížená",K161,0)</f>
        <v>0</v>
      </c>
      <c r="BG161" s="156">
        <f>IF(O161="zákl. přenesená",K161,0)</f>
        <v>0</v>
      </c>
      <c r="BH161" s="156">
        <f>IF(O161="sníž. přenesená",K161,0)</f>
        <v>0</v>
      </c>
      <c r="BI161" s="156">
        <f>IF(O161="nulová",K161,0)</f>
        <v>0</v>
      </c>
      <c r="BJ161" s="120" t="s">
        <v>72</v>
      </c>
      <c r="BK161" s="156">
        <f>ROUND(P161*H161,2)</f>
        <v>0</v>
      </c>
      <c r="BL161" s="120" t="s">
        <v>247</v>
      </c>
      <c r="BM161" s="120" t="s">
        <v>339</v>
      </c>
    </row>
    <row r="162" spans="2:63" s="73" customFormat="1" ht="22.9" customHeight="1">
      <c r="B162" s="72"/>
      <c r="D162" s="74" t="s">
        <v>65</v>
      </c>
      <c r="E162" s="82" t="s">
        <v>273</v>
      </c>
      <c r="F162" s="82" t="s">
        <v>274</v>
      </c>
      <c r="K162" s="83">
        <f>BK162</f>
        <v>0</v>
      </c>
      <c r="M162" s="72"/>
      <c r="N162" s="77"/>
      <c r="O162" s="78"/>
      <c r="P162" s="78"/>
      <c r="Q162" s="79">
        <f>SUM(Q163:Q164)</f>
        <v>0</v>
      </c>
      <c r="R162" s="79">
        <f>SUM(R163:R164)</f>
        <v>0</v>
      </c>
      <c r="S162" s="78"/>
      <c r="T162" s="80">
        <f>SUM(T163:T164)</f>
        <v>0</v>
      </c>
      <c r="U162" s="78"/>
      <c r="V162" s="80">
        <f>SUM(V163:V164)</f>
        <v>0</v>
      </c>
      <c r="W162" s="78"/>
      <c r="X162" s="80">
        <f>SUM(X163:X164)</f>
        <v>0</v>
      </c>
      <c r="Y162" s="81"/>
      <c r="AR162" s="74" t="s">
        <v>146</v>
      </c>
      <c r="AT162" s="154" t="s">
        <v>65</v>
      </c>
      <c r="AU162" s="154" t="s">
        <v>72</v>
      </c>
      <c r="AY162" s="74" t="s">
        <v>123</v>
      </c>
      <c r="BK162" s="155">
        <f>SUM(BK163:BK164)</f>
        <v>0</v>
      </c>
    </row>
    <row r="163" spans="2:65" s="117" customFormat="1" ht="16.5" customHeight="1">
      <c r="B163" s="8"/>
      <c r="C163" s="84" t="s">
        <v>275</v>
      </c>
      <c r="D163" s="84" t="s">
        <v>125</v>
      </c>
      <c r="E163" s="85" t="s">
        <v>276</v>
      </c>
      <c r="F163" s="86" t="s">
        <v>274</v>
      </c>
      <c r="G163" s="87" t="s">
        <v>246</v>
      </c>
      <c r="H163" s="88">
        <v>1</v>
      </c>
      <c r="I163" s="142"/>
      <c r="J163" s="142"/>
      <c r="K163" s="89">
        <f>ROUND(P163*H163,2)</f>
        <v>0</v>
      </c>
      <c r="L163" s="86" t="s">
        <v>181</v>
      </c>
      <c r="M163" s="8"/>
      <c r="N163" s="115" t="s">
        <v>1</v>
      </c>
      <c r="O163" s="90" t="s">
        <v>35</v>
      </c>
      <c r="P163" s="91">
        <f>I163+J163</f>
        <v>0</v>
      </c>
      <c r="Q163" s="91">
        <f>ROUND(I163*H163,2)</f>
        <v>0</v>
      </c>
      <c r="R163" s="91">
        <f>ROUND(J163*H163,2)</f>
        <v>0</v>
      </c>
      <c r="S163" s="92">
        <v>0</v>
      </c>
      <c r="T163" s="92">
        <f>S163*H163</f>
        <v>0</v>
      </c>
      <c r="U163" s="92">
        <v>0</v>
      </c>
      <c r="V163" s="92">
        <f>U163*H163</f>
        <v>0</v>
      </c>
      <c r="W163" s="92">
        <v>0</v>
      </c>
      <c r="X163" s="92">
        <f>W163*H163</f>
        <v>0</v>
      </c>
      <c r="Y163" s="93" t="s">
        <v>1</v>
      </c>
      <c r="AR163" s="120" t="s">
        <v>247</v>
      </c>
      <c r="AT163" s="120" t="s">
        <v>125</v>
      </c>
      <c r="AU163" s="120" t="s">
        <v>74</v>
      </c>
      <c r="AY163" s="120" t="s">
        <v>123</v>
      </c>
      <c r="BE163" s="156">
        <f>IF(O163="základní",K163,0)</f>
        <v>0</v>
      </c>
      <c r="BF163" s="156">
        <f>IF(O163="snížená",K163,0)</f>
        <v>0</v>
      </c>
      <c r="BG163" s="156">
        <f>IF(O163="zákl. přenesená",K163,0)</f>
        <v>0</v>
      </c>
      <c r="BH163" s="156">
        <f>IF(O163="sníž. přenesená",K163,0)</f>
        <v>0</v>
      </c>
      <c r="BI163" s="156">
        <f>IF(O163="nulová",K163,0)</f>
        <v>0</v>
      </c>
      <c r="BJ163" s="120" t="s">
        <v>72</v>
      </c>
      <c r="BK163" s="156">
        <f>ROUND(P163*H163,2)</f>
        <v>0</v>
      </c>
      <c r="BL163" s="120" t="s">
        <v>247</v>
      </c>
      <c r="BM163" s="120" t="s">
        <v>340</v>
      </c>
    </row>
    <row r="164" spans="2:51" s="95" customFormat="1" ht="12">
      <c r="B164" s="94"/>
      <c r="D164" s="96" t="s">
        <v>132</v>
      </c>
      <c r="F164" s="98" t="s">
        <v>278</v>
      </c>
      <c r="H164" s="99">
        <v>1</v>
      </c>
      <c r="M164" s="94"/>
      <c r="N164" s="110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2"/>
      <c r="AT164" s="97" t="s">
        <v>132</v>
      </c>
      <c r="AU164" s="97" t="s">
        <v>74</v>
      </c>
      <c r="AV164" s="95" t="s">
        <v>74</v>
      </c>
      <c r="AW164" s="95" t="s">
        <v>4</v>
      </c>
      <c r="AX164" s="95" t="s">
        <v>72</v>
      </c>
      <c r="AY164" s="97" t="s">
        <v>123</v>
      </c>
    </row>
    <row r="165" spans="2:13" s="117" customFormat="1" ht="6.95" customHeight="1">
      <c r="B165" s="14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8"/>
    </row>
  </sheetData>
  <sheetProtection algorithmName="SHA-512" hashValue="ksoLhjlhpcTcU6kbBnlN2LEKHGxyTOQXf6zVTD/ziFNBcZpih/6o8snprt2lnVGUDUysuxK99CRxjz5EXuQ7ug==" saltValue="MSYN7yl5JYxTfDwZV9cLow==" spinCount="100000" sheet="1" objects="1" scenarios="1" selectLockedCells="1"/>
  <mergeCells count="8">
    <mergeCell ref="E83:H83"/>
    <mergeCell ref="E85:H85"/>
    <mergeCell ref="M2:Z2"/>
    <mergeCell ref="E9:H9"/>
    <mergeCell ref="E18:H18"/>
    <mergeCell ref="E27:H27"/>
    <mergeCell ref="E50:H50"/>
    <mergeCell ref="E52:H52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56"/>
  <sheetViews>
    <sheetView workbookViewId="0" topLeftCell="A124">
      <selection activeCell="F140" sqref="F140"/>
    </sheetView>
  </sheetViews>
  <sheetFormatPr defaultColWidth="9.140625" defaultRowHeight="12"/>
  <cols>
    <col min="1" max="1" width="8.28125" style="121" customWidth="1"/>
    <col min="2" max="2" width="1.7109375" style="121" customWidth="1"/>
    <col min="3" max="3" width="4.140625" style="121" customWidth="1"/>
    <col min="4" max="4" width="4.28125" style="121" customWidth="1"/>
    <col min="5" max="5" width="17.140625" style="121" customWidth="1"/>
    <col min="6" max="6" width="100.8515625" style="121" customWidth="1"/>
    <col min="7" max="7" width="8.7109375" style="121" customWidth="1"/>
    <col min="8" max="8" width="11.140625" style="121" customWidth="1"/>
    <col min="9" max="11" width="23.421875" style="121" customWidth="1"/>
    <col min="12" max="12" width="15.421875" style="121" customWidth="1"/>
    <col min="13" max="13" width="9.28125" style="121" customWidth="1"/>
    <col min="14" max="14" width="10.8515625" style="121" hidden="1" customWidth="1"/>
    <col min="15" max="15" width="9.28125" style="121" customWidth="1"/>
    <col min="16" max="25" width="14.140625" style="121" hidden="1" customWidth="1"/>
    <col min="26" max="26" width="16.28125" style="121" customWidth="1"/>
    <col min="27" max="27" width="12.28125" style="121" customWidth="1"/>
    <col min="28" max="28" width="15.00390625" style="121" customWidth="1"/>
    <col min="29" max="29" width="11.00390625" style="121" customWidth="1"/>
    <col min="30" max="30" width="15.00390625" style="121" customWidth="1"/>
    <col min="31" max="31" width="16.28125" style="121" customWidth="1"/>
    <col min="32" max="16384" width="9.28125" style="121" customWidth="1"/>
  </cols>
  <sheetData>
    <row r="2" spans="13:46" ht="36.95" customHeight="1"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T2" s="120" t="s">
        <v>78</v>
      </c>
    </row>
    <row r="3" spans="2:46" ht="6.95" customHeigh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AT3" s="120" t="s">
        <v>74</v>
      </c>
    </row>
    <row r="4" spans="2:46" ht="24.95" customHeight="1">
      <c r="B4" s="3"/>
      <c r="D4" s="4" t="s">
        <v>79</v>
      </c>
      <c r="M4" s="3"/>
      <c r="N4" s="134" t="s">
        <v>11</v>
      </c>
      <c r="AT4" s="120" t="s">
        <v>4</v>
      </c>
    </row>
    <row r="5" spans="2:13" ht="6.95" customHeight="1">
      <c r="B5" s="3"/>
      <c r="M5" s="3"/>
    </row>
    <row r="6" spans="2:13" ht="12" customHeight="1">
      <c r="B6" s="3"/>
      <c r="D6" s="130" t="s">
        <v>15</v>
      </c>
      <c r="M6" s="3"/>
    </row>
    <row r="7" spans="2:13" ht="16.5" customHeight="1">
      <c r="B7" s="3"/>
      <c r="E7" s="235" t="e">
        <f>#REF!</f>
        <v>#REF!</v>
      </c>
      <c r="F7" s="236"/>
      <c r="G7" s="236"/>
      <c r="H7" s="236"/>
      <c r="M7" s="3"/>
    </row>
    <row r="8" spans="2:13" s="117" customFormat="1" ht="12" customHeight="1">
      <c r="B8" s="8"/>
      <c r="D8" s="130" t="s">
        <v>80</v>
      </c>
      <c r="M8" s="8"/>
    </row>
    <row r="9" spans="2:13" s="117" customFormat="1" ht="36.95" customHeight="1">
      <c r="B9" s="8"/>
      <c r="E9" s="219" t="s">
        <v>341</v>
      </c>
      <c r="F9" s="209"/>
      <c r="G9" s="209"/>
      <c r="H9" s="209"/>
      <c r="M9" s="8"/>
    </row>
    <row r="10" spans="2:13" s="117" customFormat="1" ht="12">
      <c r="B10" s="8"/>
      <c r="M10" s="8"/>
    </row>
    <row r="11" spans="2:13" s="117" customFormat="1" ht="12" customHeight="1">
      <c r="B11" s="8"/>
      <c r="D11" s="130" t="s">
        <v>17</v>
      </c>
      <c r="F11" s="120" t="s">
        <v>1</v>
      </c>
      <c r="I11" s="130" t="s">
        <v>18</v>
      </c>
      <c r="J11" s="120" t="s">
        <v>1</v>
      </c>
      <c r="M11" s="8"/>
    </row>
    <row r="12" spans="2:13" s="117" customFormat="1" ht="12" customHeight="1">
      <c r="B12" s="8"/>
      <c r="D12" s="130" t="s">
        <v>19</v>
      </c>
      <c r="F12" s="120" t="s">
        <v>20</v>
      </c>
      <c r="I12" s="130" t="s">
        <v>21</v>
      </c>
      <c r="J12" s="129">
        <f>'Rekapitulace stavby'!AN8</f>
        <v>0</v>
      </c>
      <c r="M12" s="8"/>
    </row>
    <row r="13" spans="2:13" s="117" customFormat="1" ht="10.9" customHeight="1">
      <c r="B13" s="8"/>
      <c r="M13" s="8"/>
    </row>
    <row r="14" spans="2:13" s="117" customFormat="1" ht="12" customHeight="1">
      <c r="B14" s="8"/>
      <c r="D14" s="130" t="s">
        <v>22</v>
      </c>
      <c r="I14" s="130" t="s">
        <v>23</v>
      </c>
      <c r="J14" s="120" t="str">
        <f>'Rekapitulace stavby'!AN10</f>
        <v/>
      </c>
      <c r="M14" s="8"/>
    </row>
    <row r="15" spans="2:13" s="117" customFormat="1" ht="18" customHeight="1">
      <c r="B15" s="8"/>
      <c r="E15" s="120">
        <f>'Rekapitulace stavby'!K10</f>
        <v>0</v>
      </c>
      <c r="I15" s="130" t="s">
        <v>25</v>
      </c>
      <c r="J15" s="120" t="str">
        <f>'Rekapitulace stavby'!AN11</f>
        <v/>
      </c>
      <c r="M15" s="8"/>
    </row>
    <row r="16" spans="2:13" s="117" customFormat="1" ht="6.95" customHeight="1">
      <c r="B16" s="8"/>
      <c r="M16" s="8"/>
    </row>
    <row r="17" spans="2:13" s="117" customFormat="1" ht="12" customHeight="1">
      <c r="B17" s="8"/>
      <c r="D17" s="130" t="s">
        <v>26</v>
      </c>
      <c r="I17" s="130" t="s">
        <v>23</v>
      </c>
      <c r="J17" s="120" t="str">
        <f>'Rekapitulace stavby'!AN13</f>
        <v/>
      </c>
      <c r="M17" s="8"/>
    </row>
    <row r="18" spans="2:13" s="117" customFormat="1" ht="18" customHeight="1">
      <c r="B18" s="8"/>
      <c r="E18" s="230">
        <f>'Rekapitulace stavby'!K13</f>
        <v>0</v>
      </c>
      <c r="F18" s="230"/>
      <c r="G18" s="230"/>
      <c r="H18" s="230"/>
      <c r="I18" s="130" t="s">
        <v>25</v>
      </c>
      <c r="J18" s="120" t="str">
        <f>'Rekapitulace stavby'!AN14</f>
        <v/>
      </c>
      <c r="M18" s="8"/>
    </row>
    <row r="19" spans="2:13" s="117" customFormat="1" ht="6.95" customHeight="1">
      <c r="B19" s="8"/>
      <c r="M19" s="8"/>
    </row>
    <row r="20" spans="2:13" s="117" customFormat="1" ht="12" customHeight="1">
      <c r="B20" s="8"/>
      <c r="D20" s="130" t="s">
        <v>27</v>
      </c>
      <c r="I20" s="130" t="s">
        <v>23</v>
      </c>
      <c r="J20" s="120" t="str">
        <f>'Rekapitulace stavby'!AN16</f>
        <v/>
      </c>
      <c r="M20" s="8"/>
    </row>
    <row r="21" spans="2:13" s="117" customFormat="1" ht="18" customHeight="1">
      <c r="B21" s="8"/>
      <c r="E21" s="120">
        <f>'Rekapitulace stavby'!K16</f>
        <v>0</v>
      </c>
      <c r="I21" s="130" t="s">
        <v>25</v>
      </c>
      <c r="J21" s="120" t="str">
        <f>'Rekapitulace stavby'!AN17</f>
        <v/>
      </c>
      <c r="M21" s="8"/>
    </row>
    <row r="22" spans="2:13" s="117" customFormat="1" ht="6.95" customHeight="1">
      <c r="B22" s="8"/>
      <c r="M22" s="8"/>
    </row>
    <row r="23" spans="2:13" s="117" customFormat="1" ht="12" customHeight="1">
      <c r="B23" s="8"/>
      <c r="D23" s="130" t="s">
        <v>28</v>
      </c>
      <c r="I23" s="130" t="s">
        <v>23</v>
      </c>
      <c r="J23" s="120" t="str">
        <f>'Rekapitulace stavby'!AN19</f>
        <v/>
      </c>
      <c r="M23" s="8"/>
    </row>
    <row r="24" spans="2:13" s="117" customFormat="1" ht="18" customHeight="1">
      <c r="B24" s="8"/>
      <c r="E24" s="120">
        <f>'Rekapitulace stavby'!K19</f>
        <v>0</v>
      </c>
      <c r="I24" s="130" t="s">
        <v>25</v>
      </c>
      <c r="J24" s="120" t="str">
        <f>'Rekapitulace stavby'!AN20</f>
        <v/>
      </c>
      <c r="M24" s="8"/>
    </row>
    <row r="25" spans="2:13" s="117" customFormat="1" ht="6.95" customHeight="1">
      <c r="B25" s="8"/>
      <c r="M25" s="8"/>
    </row>
    <row r="26" spans="2:13" s="117" customFormat="1" ht="12" customHeight="1">
      <c r="B26" s="8"/>
      <c r="D26" s="130" t="s">
        <v>29</v>
      </c>
      <c r="M26" s="8"/>
    </row>
    <row r="27" spans="2:13" s="116" customFormat="1" ht="16.5" customHeight="1">
      <c r="B27" s="144"/>
      <c r="E27" s="232">
        <f>'Rekapitulace stavby'!K22</f>
        <v>0</v>
      </c>
      <c r="F27" s="232"/>
      <c r="G27" s="232"/>
      <c r="H27" s="232"/>
      <c r="M27" s="144"/>
    </row>
    <row r="28" spans="2:13" s="117" customFormat="1" ht="6.95" customHeight="1">
      <c r="B28" s="8"/>
      <c r="M28" s="8"/>
    </row>
    <row r="29" spans="2:13" s="117" customFormat="1" ht="6.95" customHeight="1">
      <c r="B29" s="8"/>
      <c r="D29" s="29"/>
      <c r="E29" s="29"/>
      <c r="F29" s="29"/>
      <c r="G29" s="29"/>
      <c r="H29" s="29"/>
      <c r="I29" s="29"/>
      <c r="J29" s="29"/>
      <c r="K29" s="29"/>
      <c r="L29" s="29"/>
      <c r="M29" s="8"/>
    </row>
    <row r="30" spans="2:13" s="117" customFormat="1" ht="12">
      <c r="B30" s="8"/>
      <c r="E30" s="130" t="s">
        <v>82</v>
      </c>
      <c r="K30" s="145">
        <f>I61</f>
        <v>0</v>
      </c>
      <c r="M30" s="8"/>
    </row>
    <row r="31" spans="2:13" s="117" customFormat="1" ht="12">
      <c r="B31" s="8"/>
      <c r="E31" s="130" t="s">
        <v>83</v>
      </c>
      <c r="K31" s="145">
        <f>J61</f>
        <v>0</v>
      </c>
      <c r="M31" s="8"/>
    </row>
    <row r="32" spans="2:13" s="117" customFormat="1" ht="25.35" customHeight="1">
      <c r="B32" s="8"/>
      <c r="D32" s="146" t="s">
        <v>30</v>
      </c>
      <c r="K32" s="119">
        <f>ROUND(K93,2)</f>
        <v>0</v>
      </c>
      <c r="M32" s="8"/>
    </row>
    <row r="33" spans="2:13" s="117" customFormat="1" ht="6.95" customHeight="1">
      <c r="B33" s="8"/>
      <c r="D33" s="29"/>
      <c r="E33" s="29"/>
      <c r="F33" s="29"/>
      <c r="G33" s="29"/>
      <c r="H33" s="29"/>
      <c r="I33" s="29"/>
      <c r="J33" s="29"/>
      <c r="K33" s="29"/>
      <c r="L33" s="29"/>
      <c r="M33" s="8"/>
    </row>
    <row r="34" spans="2:13" s="117" customFormat="1" ht="14.45" customHeight="1">
      <c r="B34" s="8"/>
      <c r="F34" s="124" t="s">
        <v>32</v>
      </c>
      <c r="I34" s="124" t="s">
        <v>31</v>
      </c>
      <c r="K34" s="124" t="s">
        <v>33</v>
      </c>
      <c r="M34" s="8"/>
    </row>
    <row r="35" spans="2:13" s="117" customFormat="1" ht="14.45" customHeight="1">
      <c r="B35" s="8"/>
      <c r="D35" s="130" t="s">
        <v>34</v>
      </c>
      <c r="E35" s="130" t="s">
        <v>35</v>
      </c>
      <c r="F35" s="145">
        <f>ROUND((SUM(BE93:BE155)),2)</f>
        <v>0</v>
      </c>
      <c r="I35" s="126">
        <v>0.21</v>
      </c>
      <c r="K35" s="145">
        <f>ROUND(((SUM(BE93:BE155))*I35),2)</f>
        <v>0</v>
      </c>
      <c r="M35" s="8"/>
    </row>
    <row r="36" spans="2:13" s="117" customFormat="1" ht="14.45" customHeight="1">
      <c r="B36" s="8"/>
      <c r="E36" s="130" t="s">
        <v>36</v>
      </c>
      <c r="F36" s="145">
        <f>ROUND((SUM(BF93:BF155)),2)</f>
        <v>0</v>
      </c>
      <c r="I36" s="126">
        <v>0.15</v>
      </c>
      <c r="K36" s="145">
        <f>ROUND(((SUM(BF93:BF155))*I36),2)</f>
        <v>0</v>
      </c>
      <c r="M36" s="8"/>
    </row>
    <row r="37" spans="2:13" s="117" customFormat="1" ht="14.45" customHeight="1" hidden="1">
      <c r="B37" s="8"/>
      <c r="E37" s="130" t="s">
        <v>37</v>
      </c>
      <c r="F37" s="145">
        <f>ROUND((SUM(BG93:BG155)),2)</f>
        <v>0</v>
      </c>
      <c r="I37" s="126">
        <v>0.21</v>
      </c>
      <c r="K37" s="145">
        <f>0</f>
        <v>0</v>
      </c>
      <c r="M37" s="8"/>
    </row>
    <row r="38" spans="2:13" s="117" customFormat="1" ht="14.45" customHeight="1" hidden="1">
      <c r="B38" s="8"/>
      <c r="E38" s="130" t="s">
        <v>38</v>
      </c>
      <c r="F38" s="145">
        <f>ROUND((SUM(BH93:BH155)),2)</f>
        <v>0</v>
      </c>
      <c r="I38" s="126">
        <v>0.15</v>
      </c>
      <c r="K38" s="145">
        <f>0</f>
        <v>0</v>
      </c>
      <c r="M38" s="8"/>
    </row>
    <row r="39" spans="2:13" s="117" customFormat="1" ht="14.45" customHeight="1" hidden="1">
      <c r="B39" s="8"/>
      <c r="E39" s="130" t="s">
        <v>39</v>
      </c>
      <c r="F39" s="145">
        <f>ROUND((SUM(BI93:BI155)),2)</f>
        <v>0</v>
      </c>
      <c r="I39" s="126">
        <v>0</v>
      </c>
      <c r="K39" s="145">
        <f>0</f>
        <v>0</v>
      </c>
      <c r="M39" s="8"/>
    </row>
    <row r="40" spans="2:13" s="117" customFormat="1" ht="6.95" customHeight="1">
      <c r="B40" s="8"/>
      <c r="M40" s="8"/>
    </row>
    <row r="41" spans="2:13" s="117" customFormat="1" ht="25.35" customHeight="1">
      <c r="B41" s="8"/>
      <c r="C41" s="52"/>
      <c r="D41" s="147" t="s">
        <v>40</v>
      </c>
      <c r="E41" s="23"/>
      <c r="F41" s="23"/>
      <c r="G41" s="148" t="s">
        <v>41</v>
      </c>
      <c r="H41" s="149" t="s">
        <v>42</v>
      </c>
      <c r="I41" s="23"/>
      <c r="J41" s="23"/>
      <c r="K41" s="150">
        <f>SUM(K32:K39)</f>
        <v>0</v>
      </c>
      <c r="L41" s="151"/>
      <c r="M41" s="8"/>
    </row>
    <row r="42" spans="2:13" s="117" customFormat="1" ht="14.4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8"/>
    </row>
    <row r="46" spans="2:13" s="117" customFormat="1" ht="6.95" customHeight="1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8"/>
    </row>
    <row r="47" spans="2:13" s="117" customFormat="1" ht="24.95" customHeight="1">
      <c r="B47" s="8"/>
      <c r="C47" s="4" t="s">
        <v>84</v>
      </c>
      <c r="M47" s="8"/>
    </row>
    <row r="48" spans="2:13" s="117" customFormat="1" ht="6.95" customHeight="1">
      <c r="B48" s="8"/>
      <c r="M48" s="8"/>
    </row>
    <row r="49" spans="2:13" s="117" customFormat="1" ht="12" customHeight="1">
      <c r="B49" s="8"/>
      <c r="C49" s="130" t="s">
        <v>15</v>
      </c>
      <c r="M49" s="8"/>
    </row>
    <row r="50" spans="2:13" s="117" customFormat="1" ht="16.5" customHeight="1">
      <c r="B50" s="8"/>
      <c r="E50" s="235" t="e">
        <f>E7</f>
        <v>#REF!</v>
      </c>
      <c r="F50" s="236"/>
      <c r="G50" s="236"/>
      <c r="H50" s="236"/>
      <c r="M50" s="8"/>
    </row>
    <row r="51" spans="2:13" s="117" customFormat="1" ht="12" customHeight="1">
      <c r="B51" s="8"/>
      <c r="C51" s="130" t="s">
        <v>80</v>
      </c>
      <c r="M51" s="8"/>
    </row>
    <row r="52" spans="2:13" s="117" customFormat="1" ht="16.5" customHeight="1">
      <c r="B52" s="8"/>
      <c r="E52" s="219" t="str">
        <f>E9</f>
        <v>03 - P.Velikého</v>
      </c>
      <c r="F52" s="209"/>
      <c r="G52" s="209"/>
      <c r="H52" s="209"/>
      <c r="M52" s="8"/>
    </row>
    <row r="53" spans="2:13" s="117" customFormat="1" ht="6.95" customHeight="1">
      <c r="B53" s="8"/>
      <c r="M53" s="8"/>
    </row>
    <row r="54" spans="2:13" s="117" customFormat="1" ht="12" customHeight="1">
      <c r="B54" s="8"/>
      <c r="C54" s="130" t="s">
        <v>19</v>
      </c>
      <c r="F54" s="120" t="str">
        <f>F12</f>
        <v>Kolín</v>
      </c>
      <c r="I54" s="130" t="s">
        <v>21</v>
      </c>
      <c r="J54" s="129">
        <f>IF(J12="","",J12)</f>
        <v>0</v>
      </c>
      <c r="M54" s="8"/>
    </row>
    <row r="55" spans="2:13" s="117" customFormat="1" ht="6.95" customHeight="1">
      <c r="B55" s="8"/>
      <c r="M55" s="8"/>
    </row>
    <row r="56" spans="2:13" s="117" customFormat="1" ht="13.7" customHeight="1">
      <c r="B56" s="8"/>
      <c r="C56" s="130" t="s">
        <v>22</v>
      </c>
      <c r="F56" s="120">
        <f>E15</f>
        <v>0</v>
      </c>
      <c r="I56" s="130" t="s">
        <v>27</v>
      </c>
      <c r="J56" s="122">
        <f>E21</f>
        <v>0</v>
      </c>
      <c r="M56" s="8"/>
    </row>
    <row r="57" spans="2:13" s="117" customFormat="1" ht="13.7" customHeight="1">
      <c r="B57" s="8"/>
      <c r="C57" s="130" t="s">
        <v>26</v>
      </c>
      <c r="F57" s="120">
        <f>IF(E18="","",E18)</f>
        <v>0</v>
      </c>
      <c r="I57" s="130" t="s">
        <v>28</v>
      </c>
      <c r="J57" s="122">
        <f>E24</f>
        <v>0</v>
      </c>
      <c r="M57" s="8"/>
    </row>
    <row r="58" spans="2:13" s="117" customFormat="1" ht="10.35" customHeight="1">
      <c r="B58" s="8"/>
      <c r="M58" s="8"/>
    </row>
    <row r="59" spans="2:13" s="117" customFormat="1" ht="29.25" customHeight="1">
      <c r="B59" s="8"/>
      <c r="C59" s="51" t="s">
        <v>85</v>
      </c>
      <c r="D59" s="52"/>
      <c r="E59" s="52"/>
      <c r="F59" s="52"/>
      <c r="G59" s="52"/>
      <c r="H59" s="52"/>
      <c r="I59" s="53" t="s">
        <v>86</v>
      </c>
      <c r="J59" s="53" t="s">
        <v>87</v>
      </c>
      <c r="K59" s="53" t="s">
        <v>88</v>
      </c>
      <c r="L59" s="52"/>
      <c r="M59" s="8"/>
    </row>
    <row r="60" spans="2:13" s="117" customFormat="1" ht="10.35" customHeight="1">
      <c r="B60" s="8"/>
      <c r="M60" s="8"/>
    </row>
    <row r="61" spans="2:47" s="117" customFormat="1" ht="22.9" customHeight="1">
      <c r="B61" s="8"/>
      <c r="C61" s="54" t="s">
        <v>89</v>
      </c>
      <c r="I61" s="119">
        <f aca="true" t="shared" si="0" ref="I61:J63">Q93</f>
        <v>0</v>
      </c>
      <c r="J61" s="119">
        <f t="shared" si="0"/>
        <v>0</v>
      </c>
      <c r="K61" s="119">
        <f>K93</f>
        <v>0</v>
      </c>
      <c r="M61" s="8"/>
      <c r="AU61" s="120" t="s">
        <v>90</v>
      </c>
    </row>
    <row r="62" spans="2:13" s="56" customFormat="1" ht="24.95" customHeight="1">
      <c r="B62" s="55"/>
      <c r="D62" s="57" t="s">
        <v>91</v>
      </c>
      <c r="E62" s="58"/>
      <c r="F62" s="58"/>
      <c r="G62" s="58"/>
      <c r="H62" s="58"/>
      <c r="I62" s="59">
        <f t="shared" si="0"/>
        <v>0</v>
      </c>
      <c r="J62" s="59">
        <f t="shared" si="0"/>
        <v>0</v>
      </c>
      <c r="K62" s="59">
        <f>K94</f>
        <v>0</v>
      </c>
      <c r="M62" s="55"/>
    </row>
    <row r="63" spans="2:13" s="61" customFormat="1" ht="19.9" customHeight="1">
      <c r="B63" s="60"/>
      <c r="D63" s="62" t="s">
        <v>92</v>
      </c>
      <c r="E63" s="63"/>
      <c r="F63" s="63"/>
      <c r="G63" s="63"/>
      <c r="H63" s="63"/>
      <c r="I63" s="64">
        <f t="shared" si="0"/>
        <v>0</v>
      </c>
      <c r="J63" s="64">
        <f t="shared" si="0"/>
        <v>0</v>
      </c>
      <c r="K63" s="64">
        <f>K95</f>
        <v>0</v>
      </c>
      <c r="M63" s="60"/>
    </row>
    <row r="64" spans="2:13" s="61" customFormat="1" ht="19.9" customHeight="1">
      <c r="B64" s="60"/>
      <c r="D64" s="62" t="s">
        <v>93</v>
      </c>
      <c r="E64" s="63"/>
      <c r="F64" s="63"/>
      <c r="G64" s="63"/>
      <c r="H64" s="63"/>
      <c r="I64" s="64">
        <f>Q104</f>
        <v>0</v>
      </c>
      <c r="J64" s="64">
        <f>R104</f>
        <v>0</v>
      </c>
      <c r="K64" s="64">
        <f>K104</f>
        <v>0</v>
      </c>
      <c r="M64" s="60"/>
    </row>
    <row r="65" spans="2:13" s="61" customFormat="1" ht="19.9" customHeight="1">
      <c r="B65" s="60"/>
      <c r="D65" s="62" t="s">
        <v>94</v>
      </c>
      <c r="E65" s="63"/>
      <c r="F65" s="63"/>
      <c r="G65" s="63"/>
      <c r="H65" s="63"/>
      <c r="I65" s="64">
        <f>Q117</f>
        <v>0</v>
      </c>
      <c r="J65" s="64">
        <f>R117</f>
        <v>0</v>
      </c>
      <c r="K65" s="64">
        <f>K117</f>
        <v>0</v>
      </c>
      <c r="M65" s="60"/>
    </row>
    <row r="66" spans="2:13" s="61" customFormat="1" ht="19.9" customHeight="1">
      <c r="B66" s="60"/>
      <c r="D66" s="62" t="s">
        <v>95</v>
      </c>
      <c r="E66" s="63"/>
      <c r="F66" s="63"/>
      <c r="G66" s="63"/>
      <c r="H66" s="63"/>
      <c r="I66" s="64">
        <f>Q120</f>
        <v>0</v>
      </c>
      <c r="J66" s="64">
        <f>R120</f>
        <v>0</v>
      </c>
      <c r="K66" s="64">
        <f>K120</f>
        <v>0</v>
      </c>
      <c r="M66" s="60"/>
    </row>
    <row r="67" spans="2:13" s="61" customFormat="1" ht="19.9" customHeight="1">
      <c r="B67" s="60"/>
      <c r="D67" s="62" t="s">
        <v>96</v>
      </c>
      <c r="E67" s="63"/>
      <c r="F67" s="63"/>
      <c r="G67" s="63"/>
      <c r="H67" s="63"/>
      <c r="I67" s="64">
        <f>Q130</f>
        <v>0</v>
      </c>
      <c r="J67" s="64">
        <f>R130</f>
        <v>0</v>
      </c>
      <c r="K67" s="64">
        <f>K130</f>
        <v>0</v>
      </c>
      <c r="M67" s="60"/>
    </row>
    <row r="68" spans="2:13" s="61" customFormat="1" ht="19.9" customHeight="1">
      <c r="B68" s="60"/>
      <c r="D68" s="62" t="s">
        <v>97</v>
      </c>
      <c r="E68" s="63"/>
      <c r="F68" s="63"/>
      <c r="G68" s="63"/>
      <c r="H68" s="63"/>
      <c r="I68" s="64">
        <f>Q138</f>
        <v>0</v>
      </c>
      <c r="J68" s="64">
        <f>R138</f>
        <v>0</v>
      </c>
      <c r="K68" s="64">
        <f>K138</f>
        <v>0</v>
      </c>
      <c r="M68" s="60"/>
    </row>
    <row r="69" spans="2:13" s="56" customFormat="1" ht="24.95" customHeight="1">
      <c r="B69" s="55"/>
      <c r="D69" s="57" t="s">
        <v>98</v>
      </c>
      <c r="E69" s="58"/>
      <c r="F69" s="58"/>
      <c r="G69" s="58"/>
      <c r="H69" s="58"/>
      <c r="I69" s="59">
        <f>Q143</f>
        <v>0</v>
      </c>
      <c r="J69" s="59">
        <f>R143</f>
        <v>0</v>
      </c>
      <c r="K69" s="59">
        <f>K143</f>
        <v>0</v>
      </c>
      <c r="M69" s="55"/>
    </row>
    <row r="70" spans="2:13" s="61" customFormat="1" ht="19.9" customHeight="1">
      <c r="B70" s="60"/>
      <c r="D70" s="62" t="s">
        <v>99</v>
      </c>
      <c r="E70" s="63"/>
      <c r="F70" s="63"/>
      <c r="G70" s="63"/>
      <c r="H70" s="63"/>
      <c r="I70" s="64">
        <f>Q144</f>
        <v>0</v>
      </c>
      <c r="J70" s="64">
        <f>R144</f>
        <v>0</v>
      </c>
      <c r="K70" s="64">
        <f>K144</f>
        <v>0</v>
      </c>
      <c r="M70" s="60"/>
    </row>
    <row r="71" spans="2:13" s="61" customFormat="1" ht="19.9" customHeight="1">
      <c r="B71" s="60"/>
      <c r="D71" s="62" t="s">
        <v>100</v>
      </c>
      <c r="E71" s="63"/>
      <c r="F71" s="63"/>
      <c r="G71" s="63"/>
      <c r="H71" s="63"/>
      <c r="I71" s="64">
        <f>Q148</f>
        <v>0</v>
      </c>
      <c r="J71" s="64">
        <f>R148</f>
        <v>0</v>
      </c>
      <c r="K71" s="64">
        <f>K148</f>
        <v>0</v>
      </c>
      <c r="M71" s="60"/>
    </row>
    <row r="72" spans="2:13" s="61" customFormat="1" ht="19.9" customHeight="1">
      <c r="B72" s="60"/>
      <c r="D72" s="62" t="s">
        <v>101</v>
      </c>
      <c r="E72" s="63"/>
      <c r="F72" s="63"/>
      <c r="G72" s="63"/>
      <c r="H72" s="63"/>
      <c r="I72" s="64">
        <f>Q150</f>
        <v>0</v>
      </c>
      <c r="J72" s="64">
        <f>R150</f>
        <v>0</v>
      </c>
      <c r="K72" s="64">
        <f>K150</f>
        <v>0</v>
      </c>
      <c r="M72" s="60"/>
    </row>
    <row r="73" spans="2:13" s="61" customFormat="1" ht="19.9" customHeight="1">
      <c r="B73" s="60"/>
      <c r="D73" s="62" t="s">
        <v>102</v>
      </c>
      <c r="E73" s="63"/>
      <c r="F73" s="63"/>
      <c r="G73" s="63"/>
      <c r="H73" s="63"/>
      <c r="I73" s="64">
        <f>Q153</f>
        <v>0</v>
      </c>
      <c r="J73" s="64">
        <f>R153</f>
        <v>0</v>
      </c>
      <c r="K73" s="64">
        <f>K153</f>
        <v>0</v>
      </c>
      <c r="M73" s="60"/>
    </row>
    <row r="74" spans="2:13" s="117" customFormat="1" ht="21.75" customHeight="1">
      <c r="B74" s="8"/>
      <c r="M74" s="8"/>
    </row>
    <row r="75" spans="2:13" s="117" customFormat="1" ht="6.95" customHeight="1"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8"/>
    </row>
    <row r="79" spans="2:13" s="117" customFormat="1" ht="6.95" customHeight="1"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8"/>
    </row>
    <row r="80" spans="2:13" s="117" customFormat="1" ht="24.95" customHeight="1">
      <c r="B80" s="8"/>
      <c r="C80" s="4" t="s">
        <v>103</v>
      </c>
      <c r="M80" s="8"/>
    </row>
    <row r="81" spans="2:13" s="117" customFormat="1" ht="6.95" customHeight="1">
      <c r="B81" s="8"/>
      <c r="M81" s="8"/>
    </row>
    <row r="82" spans="2:13" s="117" customFormat="1" ht="12" customHeight="1">
      <c r="B82" s="8"/>
      <c r="C82" s="130" t="s">
        <v>15</v>
      </c>
      <c r="M82" s="8"/>
    </row>
    <row r="83" spans="2:13" s="117" customFormat="1" ht="16.5" customHeight="1">
      <c r="B83" s="8"/>
      <c r="E83" s="235" t="e">
        <f>E7</f>
        <v>#REF!</v>
      </c>
      <c r="F83" s="236"/>
      <c r="G83" s="236"/>
      <c r="H83" s="236"/>
      <c r="M83" s="8"/>
    </row>
    <row r="84" spans="2:13" s="117" customFormat="1" ht="12" customHeight="1">
      <c r="B84" s="8"/>
      <c r="C84" s="130" t="s">
        <v>80</v>
      </c>
      <c r="M84" s="8"/>
    </row>
    <row r="85" spans="2:13" s="117" customFormat="1" ht="16.5" customHeight="1">
      <c r="B85" s="8"/>
      <c r="E85" s="219" t="str">
        <f>E9</f>
        <v>03 - P.Velikého</v>
      </c>
      <c r="F85" s="209"/>
      <c r="G85" s="209"/>
      <c r="H85" s="209"/>
      <c r="M85" s="8"/>
    </row>
    <row r="86" spans="2:13" s="117" customFormat="1" ht="6.95" customHeight="1">
      <c r="B86" s="8"/>
      <c r="M86" s="8"/>
    </row>
    <row r="87" spans="2:13" s="117" customFormat="1" ht="12" customHeight="1">
      <c r="B87" s="8"/>
      <c r="C87" s="130" t="s">
        <v>19</v>
      </c>
      <c r="F87" s="120" t="str">
        <f>F12</f>
        <v>Kolín</v>
      </c>
      <c r="I87" s="130" t="s">
        <v>21</v>
      </c>
      <c r="J87" s="129">
        <f>IF(J12="","",J12)</f>
        <v>0</v>
      </c>
      <c r="M87" s="8"/>
    </row>
    <row r="88" spans="2:13" s="117" customFormat="1" ht="6.95" customHeight="1">
      <c r="B88" s="8"/>
      <c r="M88" s="8"/>
    </row>
    <row r="89" spans="2:13" s="117" customFormat="1" ht="13.7" customHeight="1">
      <c r="B89" s="8"/>
      <c r="C89" s="130" t="s">
        <v>22</v>
      </c>
      <c r="F89" s="120">
        <f>E15</f>
        <v>0</v>
      </c>
      <c r="I89" s="130" t="s">
        <v>27</v>
      </c>
      <c r="J89" s="122">
        <f>E21</f>
        <v>0</v>
      </c>
      <c r="M89" s="8"/>
    </row>
    <row r="90" spans="2:13" s="117" customFormat="1" ht="13.7" customHeight="1">
      <c r="B90" s="8"/>
      <c r="C90" s="130" t="s">
        <v>26</v>
      </c>
      <c r="F90" s="120">
        <f>IF(E18="","",E18)</f>
        <v>0</v>
      </c>
      <c r="I90" s="130" t="s">
        <v>28</v>
      </c>
      <c r="J90" s="122">
        <f>E24</f>
        <v>0</v>
      </c>
      <c r="M90" s="8"/>
    </row>
    <row r="91" spans="2:13" s="117" customFormat="1" ht="10.35" customHeight="1">
      <c r="B91" s="8"/>
      <c r="M91" s="8"/>
    </row>
    <row r="92" spans="2:25" s="152" customFormat="1" ht="29.25" customHeight="1">
      <c r="B92" s="65"/>
      <c r="C92" s="66" t="s">
        <v>104</v>
      </c>
      <c r="D92" s="67" t="s">
        <v>49</v>
      </c>
      <c r="E92" s="67" t="s">
        <v>45</v>
      </c>
      <c r="F92" s="67" t="s">
        <v>46</v>
      </c>
      <c r="G92" s="67" t="s">
        <v>105</v>
      </c>
      <c r="H92" s="67" t="s">
        <v>106</v>
      </c>
      <c r="I92" s="67" t="s">
        <v>107</v>
      </c>
      <c r="J92" s="67" t="s">
        <v>108</v>
      </c>
      <c r="K92" s="67" t="s">
        <v>88</v>
      </c>
      <c r="L92" s="68" t="s">
        <v>109</v>
      </c>
      <c r="M92" s="65"/>
      <c r="N92" s="25" t="s">
        <v>1</v>
      </c>
      <c r="O92" s="26" t="s">
        <v>34</v>
      </c>
      <c r="P92" s="26" t="s">
        <v>110</v>
      </c>
      <c r="Q92" s="26" t="s">
        <v>111</v>
      </c>
      <c r="R92" s="26" t="s">
        <v>112</v>
      </c>
      <c r="S92" s="26" t="s">
        <v>113</v>
      </c>
      <c r="T92" s="26" t="s">
        <v>114</v>
      </c>
      <c r="U92" s="26" t="s">
        <v>115</v>
      </c>
      <c r="V92" s="26" t="s">
        <v>116</v>
      </c>
      <c r="W92" s="26" t="s">
        <v>117</v>
      </c>
      <c r="X92" s="26" t="s">
        <v>118</v>
      </c>
      <c r="Y92" s="27" t="s">
        <v>119</v>
      </c>
    </row>
    <row r="93" spans="2:63" s="117" customFormat="1" ht="22.9" customHeight="1">
      <c r="B93" s="8"/>
      <c r="C93" s="32" t="s">
        <v>120</v>
      </c>
      <c r="K93" s="69">
        <f>BK93</f>
        <v>0</v>
      </c>
      <c r="M93" s="8"/>
      <c r="N93" s="28"/>
      <c r="O93" s="29"/>
      <c r="P93" s="29"/>
      <c r="Q93" s="70">
        <f>Q94+Q143</f>
        <v>0</v>
      </c>
      <c r="R93" s="70">
        <f>R94+R143</f>
        <v>0</v>
      </c>
      <c r="S93" s="29"/>
      <c r="T93" s="71">
        <f>T94+T143</f>
        <v>1598.3826850000003</v>
      </c>
      <c r="U93" s="29"/>
      <c r="V93" s="71">
        <f>V94+V143</f>
        <v>22.217959999999998</v>
      </c>
      <c r="W93" s="29"/>
      <c r="X93" s="71">
        <f>X94+X143</f>
        <v>481.45</v>
      </c>
      <c r="Y93" s="30"/>
      <c r="AT93" s="120" t="s">
        <v>65</v>
      </c>
      <c r="AU93" s="120" t="s">
        <v>90</v>
      </c>
      <c r="BK93" s="153">
        <f>BK94+BK143</f>
        <v>0</v>
      </c>
    </row>
    <row r="94" spans="2:63" s="73" customFormat="1" ht="25.9" customHeight="1">
      <c r="B94" s="72"/>
      <c r="D94" s="74" t="s">
        <v>65</v>
      </c>
      <c r="E94" s="75" t="s">
        <v>121</v>
      </c>
      <c r="F94" s="75" t="s">
        <v>122</v>
      </c>
      <c r="K94" s="76">
        <f>BK94</f>
        <v>0</v>
      </c>
      <c r="M94" s="72"/>
      <c r="N94" s="77"/>
      <c r="O94" s="78"/>
      <c r="P94" s="78"/>
      <c r="Q94" s="79">
        <f>Q95+Q104+Q117+Q120+Q130+Q138</f>
        <v>0</v>
      </c>
      <c r="R94" s="79">
        <f>R95+R104+R117+R120+R130+R138</f>
        <v>0</v>
      </c>
      <c r="S94" s="78"/>
      <c r="T94" s="80">
        <f>T95+T104+T117+T120+T130+T138</f>
        <v>1598.3826850000003</v>
      </c>
      <c r="U94" s="78"/>
      <c r="V94" s="80">
        <f>V95+V104+V117+V120+V130+V138</f>
        <v>22.217959999999998</v>
      </c>
      <c r="W94" s="78"/>
      <c r="X94" s="80">
        <f>X95+X104+X117+X120+X130+X138</f>
        <v>481.45</v>
      </c>
      <c r="Y94" s="81"/>
      <c r="AR94" s="74" t="s">
        <v>72</v>
      </c>
      <c r="AT94" s="154" t="s">
        <v>65</v>
      </c>
      <c r="AU94" s="154" t="s">
        <v>66</v>
      </c>
      <c r="AY94" s="74" t="s">
        <v>123</v>
      </c>
      <c r="BK94" s="155">
        <f>BK95+BK104+BK117+BK120+BK130+BK138</f>
        <v>0</v>
      </c>
    </row>
    <row r="95" spans="2:63" s="73" customFormat="1" ht="22.9" customHeight="1">
      <c r="B95" s="72"/>
      <c r="D95" s="74" t="s">
        <v>65</v>
      </c>
      <c r="E95" s="82" t="s">
        <v>72</v>
      </c>
      <c r="F95" s="82" t="s">
        <v>124</v>
      </c>
      <c r="K95" s="83">
        <f>BK95</f>
        <v>0</v>
      </c>
      <c r="M95" s="72"/>
      <c r="N95" s="77"/>
      <c r="O95" s="78"/>
      <c r="P95" s="78"/>
      <c r="Q95" s="79">
        <f>SUM(Q96:Q103)</f>
        <v>0</v>
      </c>
      <c r="R95" s="79">
        <f>SUM(R96:R103)</f>
        <v>0</v>
      </c>
      <c r="S95" s="78"/>
      <c r="T95" s="80">
        <f>SUM(T96:T103)</f>
        <v>860.7640000000001</v>
      </c>
      <c r="U95" s="78"/>
      <c r="V95" s="80">
        <f>SUM(V96:V103)</f>
        <v>0.0456</v>
      </c>
      <c r="W95" s="78"/>
      <c r="X95" s="80">
        <f>SUM(X96:X103)</f>
        <v>481.45</v>
      </c>
      <c r="Y95" s="81"/>
      <c r="AR95" s="74" t="s">
        <v>72</v>
      </c>
      <c r="AT95" s="154" t="s">
        <v>65</v>
      </c>
      <c r="AU95" s="154" t="s">
        <v>72</v>
      </c>
      <c r="AY95" s="74" t="s">
        <v>123</v>
      </c>
      <c r="BK95" s="155">
        <f>SUM(BK96:BK103)</f>
        <v>0</v>
      </c>
    </row>
    <row r="96" spans="2:65" s="117" customFormat="1" ht="22.5" customHeight="1">
      <c r="B96" s="8"/>
      <c r="C96" s="84" t="s">
        <v>72</v>
      </c>
      <c r="D96" s="84" t="s">
        <v>125</v>
      </c>
      <c r="E96" s="85" t="s">
        <v>126</v>
      </c>
      <c r="F96" s="86" t="s">
        <v>127</v>
      </c>
      <c r="G96" s="87" t="s">
        <v>128</v>
      </c>
      <c r="H96" s="88">
        <v>570</v>
      </c>
      <c r="I96" s="142"/>
      <c r="J96" s="142"/>
      <c r="K96" s="89">
        <f>ROUND(P96*H96,2)</f>
        <v>0</v>
      </c>
      <c r="L96" s="86" t="s">
        <v>129</v>
      </c>
      <c r="M96" s="8"/>
      <c r="N96" s="115" t="s">
        <v>1</v>
      </c>
      <c r="O96" s="90" t="s">
        <v>35</v>
      </c>
      <c r="P96" s="91">
        <f>I96+J96</f>
        <v>0</v>
      </c>
      <c r="Q96" s="91">
        <f>ROUND(I96*H96,2)</f>
        <v>0</v>
      </c>
      <c r="R96" s="91">
        <f>ROUND(J96*H96,2)</f>
        <v>0</v>
      </c>
      <c r="S96" s="92">
        <v>1.373</v>
      </c>
      <c r="T96" s="92">
        <f>S96*H96</f>
        <v>782.61</v>
      </c>
      <c r="U96" s="92">
        <v>0</v>
      </c>
      <c r="V96" s="92">
        <f>U96*H96</f>
        <v>0</v>
      </c>
      <c r="W96" s="92">
        <v>0.58</v>
      </c>
      <c r="X96" s="92">
        <f>W96*H96</f>
        <v>330.59999999999997</v>
      </c>
      <c r="Y96" s="93" t="s">
        <v>1</v>
      </c>
      <c r="AR96" s="120" t="s">
        <v>130</v>
      </c>
      <c r="AT96" s="120" t="s">
        <v>125</v>
      </c>
      <c r="AU96" s="120" t="s">
        <v>74</v>
      </c>
      <c r="AY96" s="120" t="s">
        <v>123</v>
      </c>
      <c r="BE96" s="156">
        <f>IF(O96="základní",K96,0)</f>
        <v>0</v>
      </c>
      <c r="BF96" s="156">
        <f>IF(O96="snížená",K96,0)</f>
        <v>0</v>
      </c>
      <c r="BG96" s="156">
        <f>IF(O96="zákl. přenesená",K96,0)</f>
        <v>0</v>
      </c>
      <c r="BH96" s="156">
        <f>IF(O96="sníž. přenesená",K96,0)</f>
        <v>0</v>
      </c>
      <c r="BI96" s="156">
        <f>IF(O96="nulová",K96,0)</f>
        <v>0</v>
      </c>
      <c r="BJ96" s="120" t="s">
        <v>72</v>
      </c>
      <c r="BK96" s="156">
        <f>ROUND(P96*H96,2)</f>
        <v>0</v>
      </c>
      <c r="BL96" s="120" t="s">
        <v>130</v>
      </c>
      <c r="BM96" s="120" t="s">
        <v>342</v>
      </c>
    </row>
    <row r="97" spans="2:51" s="95" customFormat="1" ht="12">
      <c r="B97" s="94"/>
      <c r="D97" s="96" t="s">
        <v>132</v>
      </c>
      <c r="E97" s="97" t="s">
        <v>1</v>
      </c>
      <c r="F97" s="98" t="s">
        <v>343</v>
      </c>
      <c r="H97" s="99">
        <v>570</v>
      </c>
      <c r="M97" s="94"/>
      <c r="N97" s="100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AT97" s="97" t="s">
        <v>132</v>
      </c>
      <c r="AU97" s="97" t="s">
        <v>74</v>
      </c>
      <c r="AV97" s="95" t="s">
        <v>74</v>
      </c>
      <c r="AW97" s="95" t="s">
        <v>5</v>
      </c>
      <c r="AX97" s="95" t="s">
        <v>72</v>
      </c>
      <c r="AY97" s="97" t="s">
        <v>123</v>
      </c>
    </row>
    <row r="98" spans="2:65" s="117" customFormat="1" ht="22.5" customHeight="1">
      <c r="B98" s="8"/>
      <c r="C98" s="84" t="s">
        <v>74</v>
      </c>
      <c r="D98" s="84" t="s">
        <v>125</v>
      </c>
      <c r="E98" s="85" t="s">
        <v>134</v>
      </c>
      <c r="F98" s="86" t="s">
        <v>135</v>
      </c>
      <c r="G98" s="87" t="s">
        <v>128</v>
      </c>
      <c r="H98" s="88">
        <v>570</v>
      </c>
      <c r="I98" s="142"/>
      <c r="J98" s="142"/>
      <c r="K98" s="89">
        <f>ROUND(P98*H98,2)</f>
        <v>0</v>
      </c>
      <c r="L98" s="86" t="s">
        <v>129</v>
      </c>
      <c r="M98" s="8"/>
      <c r="N98" s="115" t="s">
        <v>1</v>
      </c>
      <c r="O98" s="90" t="s">
        <v>35</v>
      </c>
      <c r="P98" s="91">
        <f>I98+J98</f>
        <v>0</v>
      </c>
      <c r="Q98" s="91">
        <f>ROUND(I98*H98,2)</f>
        <v>0</v>
      </c>
      <c r="R98" s="91">
        <f>ROUND(J98*H98,2)</f>
        <v>0</v>
      </c>
      <c r="S98" s="92">
        <v>0.094</v>
      </c>
      <c r="T98" s="92">
        <f>S98*H98</f>
        <v>53.58</v>
      </c>
      <c r="U98" s="92">
        <v>8E-05</v>
      </c>
      <c r="V98" s="92">
        <f>U98*H98</f>
        <v>0.0456</v>
      </c>
      <c r="W98" s="92">
        <v>0.256</v>
      </c>
      <c r="X98" s="92">
        <f>W98*H98</f>
        <v>145.92000000000002</v>
      </c>
      <c r="Y98" s="93" t="s">
        <v>1</v>
      </c>
      <c r="AR98" s="120" t="s">
        <v>130</v>
      </c>
      <c r="AT98" s="120" t="s">
        <v>125</v>
      </c>
      <c r="AU98" s="120" t="s">
        <v>74</v>
      </c>
      <c r="AY98" s="120" t="s">
        <v>123</v>
      </c>
      <c r="BE98" s="156">
        <f>IF(O98="základní",K98,0)</f>
        <v>0</v>
      </c>
      <c r="BF98" s="156">
        <f>IF(O98="snížená",K98,0)</f>
        <v>0</v>
      </c>
      <c r="BG98" s="156">
        <f>IF(O98="zákl. přenesená",K98,0)</f>
        <v>0</v>
      </c>
      <c r="BH98" s="156">
        <f>IF(O98="sníž. přenesená",K98,0)</f>
        <v>0</v>
      </c>
      <c r="BI98" s="156">
        <f>IF(O98="nulová",K98,0)</f>
        <v>0</v>
      </c>
      <c r="BJ98" s="120" t="s">
        <v>72</v>
      </c>
      <c r="BK98" s="156">
        <f>ROUND(P98*H98,2)</f>
        <v>0</v>
      </c>
      <c r="BL98" s="120" t="s">
        <v>130</v>
      </c>
      <c r="BM98" s="120" t="s">
        <v>344</v>
      </c>
    </row>
    <row r="99" spans="2:51" s="95" customFormat="1" ht="12">
      <c r="B99" s="94"/>
      <c r="D99" s="96" t="s">
        <v>132</v>
      </c>
      <c r="E99" s="97" t="s">
        <v>1</v>
      </c>
      <c r="F99" s="98" t="s">
        <v>343</v>
      </c>
      <c r="H99" s="99">
        <v>570</v>
      </c>
      <c r="M99" s="94"/>
      <c r="N99" s="100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AT99" s="97" t="s">
        <v>132</v>
      </c>
      <c r="AU99" s="97" t="s">
        <v>74</v>
      </c>
      <c r="AV99" s="95" t="s">
        <v>74</v>
      </c>
      <c r="AW99" s="95" t="s">
        <v>5</v>
      </c>
      <c r="AX99" s="95" t="s">
        <v>72</v>
      </c>
      <c r="AY99" s="97" t="s">
        <v>123</v>
      </c>
    </row>
    <row r="100" spans="2:65" s="117" customFormat="1" ht="22.5" customHeight="1">
      <c r="B100" s="8"/>
      <c r="C100" s="84" t="s">
        <v>137</v>
      </c>
      <c r="D100" s="84" t="s">
        <v>125</v>
      </c>
      <c r="E100" s="85" t="s">
        <v>138</v>
      </c>
      <c r="F100" s="86" t="s">
        <v>139</v>
      </c>
      <c r="G100" s="87" t="s">
        <v>140</v>
      </c>
      <c r="H100" s="88">
        <v>17</v>
      </c>
      <c r="I100" s="142"/>
      <c r="J100" s="142"/>
      <c r="K100" s="89">
        <f>ROUND(P100*H100,2)</f>
        <v>0</v>
      </c>
      <c r="L100" s="86" t="s">
        <v>129</v>
      </c>
      <c r="M100" s="8"/>
      <c r="N100" s="115" t="s">
        <v>1</v>
      </c>
      <c r="O100" s="90" t="s">
        <v>35</v>
      </c>
      <c r="P100" s="91">
        <f>I100+J100</f>
        <v>0</v>
      </c>
      <c r="Q100" s="91">
        <f>ROUND(I100*H100,2)</f>
        <v>0</v>
      </c>
      <c r="R100" s="91">
        <f>ROUND(J100*H100,2)</f>
        <v>0</v>
      </c>
      <c r="S100" s="92">
        <v>0.272</v>
      </c>
      <c r="T100" s="92">
        <f>S100*H100</f>
        <v>4.6240000000000006</v>
      </c>
      <c r="U100" s="92">
        <v>0</v>
      </c>
      <c r="V100" s="92">
        <f>U100*H100</f>
        <v>0</v>
      </c>
      <c r="W100" s="92">
        <v>0.29</v>
      </c>
      <c r="X100" s="92">
        <f>W100*H100</f>
        <v>4.93</v>
      </c>
      <c r="Y100" s="93" t="s">
        <v>1</v>
      </c>
      <c r="AR100" s="120" t="s">
        <v>130</v>
      </c>
      <c r="AT100" s="120" t="s">
        <v>125</v>
      </c>
      <c r="AU100" s="120" t="s">
        <v>74</v>
      </c>
      <c r="AY100" s="120" t="s">
        <v>123</v>
      </c>
      <c r="BE100" s="156">
        <f>IF(O100="základní",K100,0)</f>
        <v>0</v>
      </c>
      <c r="BF100" s="156">
        <f>IF(O100="snížená",K100,0)</f>
        <v>0</v>
      </c>
      <c r="BG100" s="156">
        <f>IF(O100="zákl. přenesená",K100,0)</f>
        <v>0</v>
      </c>
      <c r="BH100" s="156">
        <f>IF(O100="sníž. přenesená",K100,0)</f>
        <v>0</v>
      </c>
      <c r="BI100" s="156">
        <f>IF(O100="nulová",K100,0)</f>
        <v>0</v>
      </c>
      <c r="BJ100" s="120" t="s">
        <v>72</v>
      </c>
      <c r="BK100" s="156">
        <f>ROUND(P100*H100,2)</f>
        <v>0</v>
      </c>
      <c r="BL100" s="120" t="s">
        <v>130</v>
      </c>
      <c r="BM100" s="120" t="s">
        <v>345</v>
      </c>
    </row>
    <row r="101" spans="2:51" s="95" customFormat="1" ht="12">
      <c r="B101" s="94"/>
      <c r="D101" s="96" t="s">
        <v>132</v>
      </c>
      <c r="E101" s="97" t="s">
        <v>1</v>
      </c>
      <c r="F101" s="98" t="s">
        <v>346</v>
      </c>
      <c r="H101" s="99">
        <v>17</v>
      </c>
      <c r="M101" s="94"/>
      <c r="N101" s="100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AT101" s="97" t="s">
        <v>132</v>
      </c>
      <c r="AU101" s="97" t="s">
        <v>74</v>
      </c>
      <c r="AV101" s="95" t="s">
        <v>74</v>
      </c>
      <c r="AW101" s="95" t="s">
        <v>5</v>
      </c>
      <c r="AX101" s="95" t="s">
        <v>72</v>
      </c>
      <c r="AY101" s="97" t="s">
        <v>123</v>
      </c>
    </row>
    <row r="102" spans="2:65" s="117" customFormat="1" ht="16.5" customHeight="1">
      <c r="B102" s="8"/>
      <c r="C102" s="84" t="s">
        <v>130</v>
      </c>
      <c r="D102" s="84" t="s">
        <v>125</v>
      </c>
      <c r="E102" s="85" t="s">
        <v>143</v>
      </c>
      <c r="F102" s="86" t="s">
        <v>144</v>
      </c>
      <c r="G102" s="87" t="s">
        <v>128</v>
      </c>
      <c r="H102" s="88">
        <v>570</v>
      </c>
      <c r="I102" s="142"/>
      <c r="J102" s="142"/>
      <c r="K102" s="89">
        <f>ROUND(P102*H102,2)</f>
        <v>0</v>
      </c>
      <c r="L102" s="86" t="s">
        <v>129</v>
      </c>
      <c r="M102" s="8"/>
      <c r="N102" s="115" t="s">
        <v>1</v>
      </c>
      <c r="O102" s="90" t="s">
        <v>35</v>
      </c>
      <c r="P102" s="91">
        <f>I102+J102</f>
        <v>0</v>
      </c>
      <c r="Q102" s="91">
        <f>ROUND(I102*H102,2)</f>
        <v>0</v>
      </c>
      <c r="R102" s="91">
        <f>ROUND(J102*H102,2)</f>
        <v>0</v>
      </c>
      <c r="S102" s="92">
        <v>0.035</v>
      </c>
      <c r="T102" s="92">
        <f>S102*H102</f>
        <v>19.950000000000003</v>
      </c>
      <c r="U102" s="92">
        <v>0</v>
      </c>
      <c r="V102" s="92">
        <f>U102*H102</f>
        <v>0</v>
      </c>
      <c r="W102" s="92">
        <v>0</v>
      </c>
      <c r="X102" s="92">
        <f>W102*H102</f>
        <v>0</v>
      </c>
      <c r="Y102" s="93" t="s">
        <v>1</v>
      </c>
      <c r="AR102" s="120" t="s">
        <v>130</v>
      </c>
      <c r="AT102" s="120" t="s">
        <v>125</v>
      </c>
      <c r="AU102" s="120" t="s">
        <v>74</v>
      </c>
      <c r="AY102" s="120" t="s">
        <v>123</v>
      </c>
      <c r="BE102" s="156">
        <f>IF(O102="základní",K102,0)</f>
        <v>0</v>
      </c>
      <c r="BF102" s="156">
        <f>IF(O102="snížená",K102,0)</f>
        <v>0</v>
      </c>
      <c r="BG102" s="156">
        <f>IF(O102="zákl. přenesená",K102,0)</f>
        <v>0</v>
      </c>
      <c r="BH102" s="156">
        <f>IF(O102="sníž. přenesená",K102,0)</f>
        <v>0</v>
      </c>
      <c r="BI102" s="156">
        <f>IF(O102="nulová",K102,0)</f>
        <v>0</v>
      </c>
      <c r="BJ102" s="120" t="s">
        <v>72</v>
      </c>
      <c r="BK102" s="156">
        <f>ROUND(P102*H102,2)</f>
        <v>0</v>
      </c>
      <c r="BL102" s="120" t="s">
        <v>130</v>
      </c>
      <c r="BM102" s="120" t="s">
        <v>347</v>
      </c>
    </row>
    <row r="103" spans="2:51" s="95" customFormat="1" ht="12">
      <c r="B103" s="94"/>
      <c r="D103" s="96" t="s">
        <v>132</v>
      </c>
      <c r="E103" s="97" t="s">
        <v>1</v>
      </c>
      <c r="F103" s="98" t="s">
        <v>343</v>
      </c>
      <c r="H103" s="99">
        <v>570</v>
      </c>
      <c r="M103" s="94"/>
      <c r="N103" s="100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AT103" s="97" t="s">
        <v>132</v>
      </c>
      <c r="AU103" s="97" t="s">
        <v>74</v>
      </c>
      <c r="AV103" s="95" t="s">
        <v>74</v>
      </c>
      <c r="AW103" s="95" t="s">
        <v>5</v>
      </c>
      <c r="AX103" s="95" t="s">
        <v>72</v>
      </c>
      <c r="AY103" s="97" t="s">
        <v>123</v>
      </c>
    </row>
    <row r="104" spans="2:63" s="73" customFormat="1" ht="22.9" customHeight="1">
      <c r="B104" s="72"/>
      <c r="D104" s="74" t="s">
        <v>65</v>
      </c>
      <c r="E104" s="82" t="s">
        <v>146</v>
      </c>
      <c r="F104" s="82" t="s">
        <v>147</v>
      </c>
      <c r="K104" s="83">
        <f>BK104</f>
        <v>0</v>
      </c>
      <c r="M104" s="72"/>
      <c r="N104" s="77"/>
      <c r="O104" s="78"/>
      <c r="P104" s="78"/>
      <c r="Q104" s="79">
        <f>SUM(Q105:Q116)</f>
        <v>0</v>
      </c>
      <c r="R104" s="79">
        <f>SUM(R105:R116)</f>
        <v>0</v>
      </c>
      <c r="S104" s="78"/>
      <c r="T104" s="80">
        <f>SUM(T105:T116)</f>
        <v>119.13</v>
      </c>
      <c r="U104" s="78"/>
      <c r="V104" s="80">
        <f>SUM(V105:V116)</f>
        <v>0</v>
      </c>
      <c r="W104" s="78"/>
      <c r="X104" s="80">
        <f>SUM(X105:X116)</f>
        <v>0</v>
      </c>
      <c r="Y104" s="81"/>
      <c r="AR104" s="74" t="s">
        <v>72</v>
      </c>
      <c r="AT104" s="154" t="s">
        <v>65</v>
      </c>
      <c r="AU104" s="154" t="s">
        <v>72</v>
      </c>
      <c r="AY104" s="74" t="s">
        <v>123</v>
      </c>
      <c r="BK104" s="155">
        <f>SUM(BK105:BK116)</f>
        <v>0</v>
      </c>
    </row>
    <row r="105" spans="2:65" s="117" customFormat="1" ht="16.5" customHeight="1">
      <c r="B105" s="8"/>
      <c r="C105" s="84" t="s">
        <v>146</v>
      </c>
      <c r="D105" s="84" t="s">
        <v>125</v>
      </c>
      <c r="E105" s="85" t="s">
        <v>148</v>
      </c>
      <c r="F105" s="86" t="s">
        <v>149</v>
      </c>
      <c r="G105" s="87" t="s">
        <v>128</v>
      </c>
      <c r="H105" s="88">
        <v>570</v>
      </c>
      <c r="I105" s="142"/>
      <c r="J105" s="142"/>
      <c r="K105" s="89">
        <f>ROUND(P105*H105,2)</f>
        <v>0</v>
      </c>
      <c r="L105" s="86" t="s">
        <v>129</v>
      </c>
      <c r="M105" s="8"/>
      <c r="N105" s="115" t="s">
        <v>1</v>
      </c>
      <c r="O105" s="90" t="s">
        <v>35</v>
      </c>
      <c r="P105" s="91">
        <f>I105+J105</f>
        <v>0</v>
      </c>
      <c r="Q105" s="91">
        <f>ROUND(I105*H105,2)</f>
        <v>0</v>
      </c>
      <c r="R105" s="91">
        <f>ROUND(J105*H105,2)</f>
        <v>0</v>
      </c>
      <c r="S105" s="92">
        <v>0.026</v>
      </c>
      <c r="T105" s="92">
        <f>S105*H105</f>
        <v>14.819999999999999</v>
      </c>
      <c r="U105" s="92">
        <v>0</v>
      </c>
      <c r="V105" s="92">
        <f>U105*H105</f>
        <v>0</v>
      </c>
      <c r="W105" s="92">
        <v>0</v>
      </c>
      <c r="X105" s="92">
        <f>W105*H105</f>
        <v>0</v>
      </c>
      <c r="Y105" s="93" t="s">
        <v>1</v>
      </c>
      <c r="AR105" s="120" t="s">
        <v>130</v>
      </c>
      <c r="AT105" s="120" t="s">
        <v>125</v>
      </c>
      <c r="AU105" s="120" t="s">
        <v>74</v>
      </c>
      <c r="AY105" s="120" t="s">
        <v>123</v>
      </c>
      <c r="BE105" s="156">
        <f>IF(O105="základní",K105,0)</f>
        <v>0</v>
      </c>
      <c r="BF105" s="156">
        <f>IF(O105="snížená",K105,0)</f>
        <v>0</v>
      </c>
      <c r="BG105" s="156">
        <f>IF(O105="zákl. přenesená",K105,0)</f>
        <v>0</v>
      </c>
      <c r="BH105" s="156">
        <f>IF(O105="sníž. přenesená",K105,0)</f>
        <v>0</v>
      </c>
      <c r="BI105" s="156">
        <f>IF(O105="nulová",K105,0)</f>
        <v>0</v>
      </c>
      <c r="BJ105" s="120" t="s">
        <v>72</v>
      </c>
      <c r="BK105" s="156">
        <f>ROUND(P105*H105,2)</f>
        <v>0</v>
      </c>
      <c r="BL105" s="120" t="s">
        <v>130</v>
      </c>
      <c r="BM105" s="120" t="s">
        <v>348</v>
      </c>
    </row>
    <row r="106" spans="2:51" s="95" customFormat="1" ht="12">
      <c r="B106" s="94"/>
      <c r="D106" s="96" t="s">
        <v>132</v>
      </c>
      <c r="E106" s="97" t="s">
        <v>1</v>
      </c>
      <c r="F106" s="98" t="s">
        <v>343</v>
      </c>
      <c r="H106" s="99">
        <v>570</v>
      </c>
      <c r="M106" s="94"/>
      <c r="N106" s="100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2"/>
      <c r="AT106" s="97" t="s">
        <v>132</v>
      </c>
      <c r="AU106" s="97" t="s">
        <v>74</v>
      </c>
      <c r="AV106" s="95" t="s">
        <v>74</v>
      </c>
      <c r="AW106" s="95" t="s">
        <v>5</v>
      </c>
      <c r="AX106" s="95" t="s">
        <v>72</v>
      </c>
      <c r="AY106" s="97" t="s">
        <v>123</v>
      </c>
    </row>
    <row r="107" spans="2:65" s="117" customFormat="1" ht="22.5" customHeight="1">
      <c r="B107" s="8"/>
      <c r="C107" s="84" t="s">
        <v>151</v>
      </c>
      <c r="D107" s="84" t="s">
        <v>125</v>
      </c>
      <c r="E107" s="85" t="s">
        <v>152</v>
      </c>
      <c r="F107" s="86" t="s">
        <v>153</v>
      </c>
      <c r="G107" s="87" t="s">
        <v>128</v>
      </c>
      <c r="H107" s="88">
        <v>570</v>
      </c>
      <c r="I107" s="142"/>
      <c r="J107" s="142"/>
      <c r="K107" s="89">
        <f>ROUND(P107*H107,2)</f>
        <v>0</v>
      </c>
      <c r="L107" s="86" t="s">
        <v>129</v>
      </c>
      <c r="M107" s="8"/>
      <c r="N107" s="115" t="s">
        <v>1</v>
      </c>
      <c r="O107" s="90" t="s">
        <v>35</v>
      </c>
      <c r="P107" s="91">
        <f>I107+J107</f>
        <v>0</v>
      </c>
      <c r="Q107" s="91">
        <f>ROUND(I107*H107,2)</f>
        <v>0</v>
      </c>
      <c r="R107" s="91">
        <f>ROUND(J107*H107,2)</f>
        <v>0</v>
      </c>
      <c r="S107" s="92">
        <v>0.027</v>
      </c>
      <c r="T107" s="92">
        <f>S107*H107</f>
        <v>15.39</v>
      </c>
      <c r="U107" s="92">
        <v>0</v>
      </c>
      <c r="V107" s="92">
        <f>U107*H107</f>
        <v>0</v>
      </c>
      <c r="W107" s="92">
        <v>0</v>
      </c>
      <c r="X107" s="92">
        <f>W107*H107</f>
        <v>0</v>
      </c>
      <c r="Y107" s="93" t="s">
        <v>1</v>
      </c>
      <c r="AR107" s="120" t="s">
        <v>130</v>
      </c>
      <c r="AT107" s="120" t="s">
        <v>125</v>
      </c>
      <c r="AU107" s="120" t="s">
        <v>74</v>
      </c>
      <c r="AY107" s="120" t="s">
        <v>123</v>
      </c>
      <c r="BE107" s="156">
        <f>IF(O107="základní",K107,0)</f>
        <v>0</v>
      </c>
      <c r="BF107" s="156">
        <f>IF(O107="snížená",K107,0)</f>
        <v>0</v>
      </c>
      <c r="BG107" s="156">
        <f>IF(O107="zákl. přenesená",K107,0)</f>
        <v>0</v>
      </c>
      <c r="BH107" s="156">
        <f>IF(O107="sníž. přenesená",K107,0)</f>
        <v>0</v>
      </c>
      <c r="BI107" s="156">
        <f>IF(O107="nulová",K107,0)</f>
        <v>0</v>
      </c>
      <c r="BJ107" s="120" t="s">
        <v>72</v>
      </c>
      <c r="BK107" s="156">
        <f>ROUND(P107*H107,2)</f>
        <v>0</v>
      </c>
      <c r="BL107" s="120" t="s">
        <v>130</v>
      </c>
      <c r="BM107" s="120" t="s">
        <v>349</v>
      </c>
    </row>
    <row r="108" spans="2:51" s="95" customFormat="1" ht="12">
      <c r="B108" s="94"/>
      <c r="D108" s="96" t="s">
        <v>132</v>
      </c>
      <c r="E108" s="97" t="s">
        <v>1</v>
      </c>
      <c r="F108" s="98" t="s">
        <v>343</v>
      </c>
      <c r="H108" s="99">
        <v>570</v>
      </c>
      <c r="M108" s="94"/>
      <c r="N108" s="100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AT108" s="97" t="s">
        <v>132</v>
      </c>
      <c r="AU108" s="97" t="s">
        <v>74</v>
      </c>
      <c r="AV108" s="95" t="s">
        <v>74</v>
      </c>
      <c r="AW108" s="95" t="s">
        <v>5</v>
      </c>
      <c r="AX108" s="95" t="s">
        <v>72</v>
      </c>
      <c r="AY108" s="97" t="s">
        <v>123</v>
      </c>
    </row>
    <row r="109" spans="2:65" s="117" customFormat="1" ht="16.5" customHeight="1">
      <c r="B109" s="8"/>
      <c r="C109" s="84" t="s">
        <v>155</v>
      </c>
      <c r="D109" s="84" t="s">
        <v>125</v>
      </c>
      <c r="E109" s="85" t="s">
        <v>156</v>
      </c>
      <c r="F109" s="86" t="s">
        <v>157</v>
      </c>
      <c r="G109" s="87" t="s">
        <v>128</v>
      </c>
      <c r="H109" s="88">
        <v>570</v>
      </c>
      <c r="I109" s="142"/>
      <c r="J109" s="142"/>
      <c r="K109" s="89">
        <f>ROUND(P109*H109,2)</f>
        <v>0</v>
      </c>
      <c r="L109" s="86" t="s">
        <v>129</v>
      </c>
      <c r="M109" s="8"/>
      <c r="N109" s="115" t="s">
        <v>1</v>
      </c>
      <c r="O109" s="90" t="s">
        <v>35</v>
      </c>
      <c r="P109" s="91">
        <f>I109+J109</f>
        <v>0</v>
      </c>
      <c r="Q109" s="91">
        <f>ROUND(I109*H109,2)</f>
        <v>0</v>
      </c>
      <c r="R109" s="91">
        <f>ROUND(J109*H109,2)</f>
        <v>0</v>
      </c>
      <c r="S109" s="92">
        <v>0.008</v>
      </c>
      <c r="T109" s="92">
        <f>S109*H109</f>
        <v>4.5600000000000005</v>
      </c>
      <c r="U109" s="92">
        <v>0</v>
      </c>
      <c r="V109" s="92">
        <f>U109*H109</f>
        <v>0</v>
      </c>
      <c r="W109" s="92">
        <v>0</v>
      </c>
      <c r="X109" s="92">
        <f>W109*H109</f>
        <v>0</v>
      </c>
      <c r="Y109" s="93" t="s">
        <v>1</v>
      </c>
      <c r="AR109" s="120" t="s">
        <v>130</v>
      </c>
      <c r="AT109" s="120" t="s">
        <v>125</v>
      </c>
      <c r="AU109" s="120" t="s">
        <v>74</v>
      </c>
      <c r="AY109" s="120" t="s">
        <v>123</v>
      </c>
      <c r="BE109" s="156">
        <f>IF(O109="základní",K109,0)</f>
        <v>0</v>
      </c>
      <c r="BF109" s="156">
        <f>IF(O109="snížená",K109,0)</f>
        <v>0</v>
      </c>
      <c r="BG109" s="156">
        <f>IF(O109="zákl. přenesená",K109,0)</f>
        <v>0</v>
      </c>
      <c r="BH109" s="156">
        <f>IF(O109="sníž. přenesená",K109,0)</f>
        <v>0</v>
      </c>
      <c r="BI109" s="156">
        <f>IF(O109="nulová",K109,0)</f>
        <v>0</v>
      </c>
      <c r="BJ109" s="120" t="s">
        <v>72</v>
      </c>
      <c r="BK109" s="156">
        <f>ROUND(P109*H109,2)</f>
        <v>0</v>
      </c>
      <c r="BL109" s="120" t="s">
        <v>130</v>
      </c>
      <c r="BM109" s="120" t="s">
        <v>350</v>
      </c>
    </row>
    <row r="110" spans="2:51" s="95" customFormat="1" ht="12">
      <c r="B110" s="94"/>
      <c r="D110" s="96" t="s">
        <v>132</v>
      </c>
      <c r="E110" s="97" t="s">
        <v>1</v>
      </c>
      <c r="F110" s="98" t="s">
        <v>343</v>
      </c>
      <c r="H110" s="99">
        <v>570</v>
      </c>
      <c r="M110" s="94"/>
      <c r="N110" s="100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AT110" s="97" t="s">
        <v>132</v>
      </c>
      <c r="AU110" s="97" t="s">
        <v>74</v>
      </c>
      <c r="AV110" s="95" t="s">
        <v>74</v>
      </c>
      <c r="AW110" s="95" t="s">
        <v>5</v>
      </c>
      <c r="AX110" s="95" t="s">
        <v>72</v>
      </c>
      <c r="AY110" s="97" t="s">
        <v>123</v>
      </c>
    </row>
    <row r="111" spans="2:65" s="117" customFormat="1" ht="16.5" customHeight="1">
      <c r="B111" s="8"/>
      <c r="C111" s="84" t="s">
        <v>159</v>
      </c>
      <c r="D111" s="84" t="s">
        <v>125</v>
      </c>
      <c r="E111" s="85" t="s">
        <v>160</v>
      </c>
      <c r="F111" s="86" t="s">
        <v>161</v>
      </c>
      <c r="G111" s="87" t="s">
        <v>128</v>
      </c>
      <c r="H111" s="88">
        <v>570</v>
      </c>
      <c r="I111" s="142"/>
      <c r="J111" s="142"/>
      <c r="K111" s="89">
        <f>ROUND(P111*H111,2)</f>
        <v>0</v>
      </c>
      <c r="L111" s="86" t="s">
        <v>129</v>
      </c>
      <c r="M111" s="8"/>
      <c r="N111" s="115" t="s">
        <v>1</v>
      </c>
      <c r="O111" s="90" t="s">
        <v>35</v>
      </c>
      <c r="P111" s="91">
        <f>I111+J111</f>
        <v>0</v>
      </c>
      <c r="Q111" s="91">
        <f>ROUND(I111*H111,2)</f>
        <v>0</v>
      </c>
      <c r="R111" s="91">
        <f>ROUND(J111*H111,2)</f>
        <v>0</v>
      </c>
      <c r="S111" s="92">
        <v>0.002</v>
      </c>
      <c r="T111" s="92">
        <f>S111*H111</f>
        <v>1.1400000000000001</v>
      </c>
      <c r="U111" s="92">
        <v>0</v>
      </c>
      <c r="V111" s="92">
        <f>U111*H111</f>
        <v>0</v>
      </c>
      <c r="W111" s="92">
        <v>0</v>
      </c>
      <c r="X111" s="92">
        <f>W111*H111</f>
        <v>0</v>
      </c>
      <c r="Y111" s="93" t="s">
        <v>1</v>
      </c>
      <c r="AR111" s="120" t="s">
        <v>130</v>
      </c>
      <c r="AT111" s="120" t="s">
        <v>125</v>
      </c>
      <c r="AU111" s="120" t="s">
        <v>74</v>
      </c>
      <c r="AY111" s="120" t="s">
        <v>123</v>
      </c>
      <c r="BE111" s="156">
        <f>IF(O111="základní",K111,0)</f>
        <v>0</v>
      </c>
      <c r="BF111" s="156">
        <f>IF(O111="snížená",K111,0)</f>
        <v>0</v>
      </c>
      <c r="BG111" s="156">
        <f>IF(O111="zákl. přenesená",K111,0)</f>
        <v>0</v>
      </c>
      <c r="BH111" s="156">
        <f>IF(O111="sníž. přenesená",K111,0)</f>
        <v>0</v>
      </c>
      <c r="BI111" s="156">
        <f>IF(O111="nulová",K111,0)</f>
        <v>0</v>
      </c>
      <c r="BJ111" s="120" t="s">
        <v>72</v>
      </c>
      <c r="BK111" s="156">
        <f>ROUND(P111*H111,2)</f>
        <v>0</v>
      </c>
      <c r="BL111" s="120" t="s">
        <v>130</v>
      </c>
      <c r="BM111" s="120" t="s">
        <v>351</v>
      </c>
    </row>
    <row r="112" spans="2:51" s="95" customFormat="1" ht="12">
      <c r="B112" s="94"/>
      <c r="D112" s="96" t="s">
        <v>132</v>
      </c>
      <c r="E112" s="97" t="s">
        <v>1</v>
      </c>
      <c r="F112" s="98" t="s">
        <v>343</v>
      </c>
      <c r="H112" s="99">
        <v>570</v>
      </c>
      <c r="M112" s="94"/>
      <c r="N112" s="100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2"/>
      <c r="AT112" s="97" t="s">
        <v>132</v>
      </c>
      <c r="AU112" s="97" t="s">
        <v>74</v>
      </c>
      <c r="AV112" s="95" t="s">
        <v>74</v>
      </c>
      <c r="AW112" s="95" t="s">
        <v>5</v>
      </c>
      <c r="AX112" s="95" t="s">
        <v>72</v>
      </c>
      <c r="AY112" s="97" t="s">
        <v>123</v>
      </c>
    </row>
    <row r="113" spans="2:65" s="117" customFormat="1" ht="22.5" customHeight="1">
      <c r="B113" s="8"/>
      <c r="C113" s="84" t="s">
        <v>163</v>
      </c>
      <c r="D113" s="84" t="s">
        <v>125</v>
      </c>
      <c r="E113" s="85" t="s">
        <v>164</v>
      </c>
      <c r="F113" s="86" t="s">
        <v>165</v>
      </c>
      <c r="G113" s="87" t="s">
        <v>128</v>
      </c>
      <c r="H113" s="88">
        <v>570</v>
      </c>
      <c r="I113" s="142"/>
      <c r="J113" s="142"/>
      <c r="K113" s="89">
        <f>ROUND(P113*H113,2)</f>
        <v>0</v>
      </c>
      <c r="L113" s="86" t="s">
        <v>129</v>
      </c>
      <c r="M113" s="8"/>
      <c r="N113" s="115" t="s">
        <v>1</v>
      </c>
      <c r="O113" s="90" t="s">
        <v>35</v>
      </c>
      <c r="P113" s="91">
        <f>I113+J113</f>
        <v>0</v>
      </c>
      <c r="Q113" s="91">
        <f>ROUND(I113*H113,2)</f>
        <v>0</v>
      </c>
      <c r="R113" s="91">
        <f>ROUND(J113*H113,2)</f>
        <v>0</v>
      </c>
      <c r="S113" s="92">
        <v>0.066</v>
      </c>
      <c r="T113" s="92">
        <f>S113*H113</f>
        <v>37.620000000000005</v>
      </c>
      <c r="U113" s="92">
        <v>0</v>
      </c>
      <c r="V113" s="92">
        <f>U113*H113</f>
        <v>0</v>
      </c>
      <c r="W113" s="92">
        <v>0</v>
      </c>
      <c r="X113" s="92">
        <f>W113*H113</f>
        <v>0</v>
      </c>
      <c r="Y113" s="93" t="s">
        <v>1</v>
      </c>
      <c r="AR113" s="120" t="s">
        <v>130</v>
      </c>
      <c r="AT113" s="120" t="s">
        <v>125</v>
      </c>
      <c r="AU113" s="120" t="s">
        <v>74</v>
      </c>
      <c r="AY113" s="120" t="s">
        <v>123</v>
      </c>
      <c r="BE113" s="156">
        <f>IF(O113="základní",K113,0)</f>
        <v>0</v>
      </c>
      <c r="BF113" s="156">
        <f>IF(O113="snížená",K113,0)</f>
        <v>0</v>
      </c>
      <c r="BG113" s="156">
        <f>IF(O113="zákl. přenesená",K113,0)</f>
        <v>0</v>
      </c>
      <c r="BH113" s="156">
        <f>IF(O113="sníž. přenesená",K113,0)</f>
        <v>0</v>
      </c>
      <c r="BI113" s="156">
        <f>IF(O113="nulová",K113,0)</f>
        <v>0</v>
      </c>
      <c r="BJ113" s="120" t="s">
        <v>72</v>
      </c>
      <c r="BK113" s="156">
        <f>ROUND(P113*H113,2)</f>
        <v>0</v>
      </c>
      <c r="BL113" s="120" t="s">
        <v>130</v>
      </c>
      <c r="BM113" s="120" t="s">
        <v>352</v>
      </c>
    </row>
    <row r="114" spans="2:51" s="95" customFormat="1" ht="12">
      <c r="B114" s="94"/>
      <c r="D114" s="96" t="s">
        <v>132</v>
      </c>
      <c r="E114" s="97" t="s">
        <v>1</v>
      </c>
      <c r="F114" s="98" t="s">
        <v>343</v>
      </c>
      <c r="H114" s="99">
        <v>570</v>
      </c>
      <c r="M114" s="94"/>
      <c r="N114" s="100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2"/>
      <c r="AT114" s="97" t="s">
        <v>132</v>
      </c>
      <c r="AU114" s="97" t="s">
        <v>74</v>
      </c>
      <c r="AV114" s="95" t="s">
        <v>74</v>
      </c>
      <c r="AW114" s="95" t="s">
        <v>5</v>
      </c>
      <c r="AX114" s="95" t="s">
        <v>72</v>
      </c>
      <c r="AY114" s="97" t="s">
        <v>123</v>
      </c>
    </row>
    <row r="115" spans="2:65" s="117" customFormat="1" ht="22.5" customHeight="1">
      <c r="B115" s="8"/>
      <c r="C115" s="84" t="s">
        <v>167</v>
      </c>
      <c r="D115" s="84" t="s">
        <v>125</v>
      </c>
      <c r="E115" s="85" t="s">
        <v>168</v>
      </c>
      <c r="F115" s="86" t="s">
        <v>169</v>
      </c>
      <c r="G115" s="87" t="s">
        <v>128</v>
      </c>
      <c r="H115" s="88">
        <v>570</v>
      </c>
      <c r="I115" s="142"/>
      <c r="J115" s="142"/>
      <c r="K115" s="89">
        <f>ROUND(P115*H115,2)</f>
        <v>0</v>
      </c>
      <c r="L115" s="86" t="s">
        <v>129</v>
      </c>
      <c r="M115" s="8"/>
      <c r="N115" s="115" t="s">
        <v>1</v>
      </c>
      <c r="O115" s="90" t="s">
        <v>35</v>
      </c>
      <c r="P115" s="91">
        <f>I115+J115</f>
        <v>0</v>
      </c>
      <c r="Q115" s="91">
        <f>ROUND(I115*H115,2)</f>
        <v>0</v>
      </c>
      <c r="R115" s="91">
        <f>ROUND(J115*H115,2)</f>
        <v>0</v>
      </c>
      <c r="S115" s="92">
        <v>0.08</v>
      </c>
      <c r="T115" s="92">
        <f>S115*H115</f>
        <v>45.6</v>
      </c>
      <c r="U115" s="92">
        <v>0</v>
      </c>
      <c r="V115" s="92">
        <f>U115*H115</f>
        <v>0</v>
      </c>
      <c r="W115" s="92">
        <v>0</v>
      </c>
      <c r="X115" s="92">
        <f>W115*H115</f>
        <v>0</v>
      </c>
      <c r="Y115" s="93" t="s">
        <v>1</v>
      </c>
      <c r="AR115" s="120" t="s">
        <v>130</v>
      </c>
      <c r="AT115" s="120" t="s">
        <v>125</v>
      </c>
      <c r="AU115" s="120" t="s">
        <v>74</v>
      </c>
      <c r="AY115" s="120" t="s">
        <v>123</v>
      </c>
      <c r="BE115" s="156">
        <f>IF(O115="základní",K115,0)</f>
        <v>0</v>
      </c>
      <c r="BF115" s="156">
        <f>IF(O115="snížená",K115,0)</f>
        <v>0</v>
      </c>
      <c r="BG115" s="156">
        <f>IF(O115="zákl. přenesená",K115,0)</f>
        <v>0</v>
      </c>
      <c r="BH115" s="156">
        <f>IF(O115="sníž. přenesená",K115,0)</f>
        <v>0</v>
      </c>
      <c r="BI115" s="156">
        <f>IF(O115="nulová",K115,0)</f>
        <v>0</v>
      </c>
      <c r="BJ115" s="120" t="s">
        <v>72</v>
      </c>
      <c r="BK115" s="156">
        <f>ROUND(P115*H115,2)</f>
        <v>0</v>
      </c>
      <c r="BL115" s="120" t="s">
        <v>130</v>
      </c>
      <c r="BM115" s="120" t="s">
        <v>353</v>
      </c>
    </row>
    <row r="116" spans="2:51" s="95" customFormat="1" ht="12">
      <c r="B116" s="94"/>
      <c r="D116" s="96" t="s">
        <v>132</v>
      </c>
      <c r="E116" s="97" t="s">
        <v>1</v>
      </c>
      <c r="F116" s="98" t="s">
        <v>343</v>
      </c>
      <c r="H116" s="99">
        <v>570</v>
      </c>
      <c r="M116" s="94"/>
      <c r="N116" s="100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2"/>
      <c r="AT116" s="97" t="s">
        <v>132</v>
      </c>
      <c r="AU116" s="97" t="s">
        <v>74</v>
      </c>
      <c r="AV116" s="95" t="s">
        <v>74</v>
      </c>
      <c r="AW116" s="95" t="s">
        <v>5</v>
      </c>
      <c r="AX116" s="95" t="s">
        <v>72</v>
      </c>
      <c r="AY116" s="97" t="s">
        <v>123</v>
      </c>
    </row>
    <row r="117" spans="2:63" s="73" customFormat="1" ht="22.9" customHeight="1">
      <c r="B117" s="72"/>
      <c r="D117" s="74" t="s">
        <v>65</v>
      </c>
      <c r="E117" s="82" t="s">
        <v>159</v>
      </c>
      <c r="F117" s="82" t="s">
        <v>171</v>
      </c>
      <c r="K117" s="83">
        <f>BK117</f>
        <v>0</v>
      </c>
      <c r="M117" s="72"/>
      <c r="N117" s="77"/>
      <c r="O117" s="78"/>
      <c r="P117" s="78"/>
      <c r="Q117" s="79">
        <f>SUM(Q118:Q119)</f>
        <v>0</v>
      </c>
      <c r="R117" s="79">
        <f>SUM(R118:R119)</f>
        <v>0</v>
      </c>
      <c r="S117" s="78"/>
      <c r="T117" s="80">
        <f>SUM(T118:T119)</f>
        <v>17.061</v>
      </c>
      <c r="U117" s="78"/>
      <c r="V117" s="80">
        <f>SUM(V118:V119)</f>
        <v>3.4218800000000003</v>
      </c>
      <c r="W117" s="78"/>
      <c r="X117" s="80">
        <f>SUM(X118:X119)</f>
        <v>0</v>
      </c>
      <c r="Y117" s="81"/>
      <c r="AR117" s="74" t="s">
        <v>72</v>
      </c>
      <c r="AT117" s="154" t="s">
        <v>65</v>
      </c>
      <c r="AU117" s="154" t="s">
        <v>72</v>
      </c>
      <c r="AY117" s="74" t="s">
        <v>123</v>
      </c>
      <c r="BK117" s="155">
        <f>SUM(BK118:BK119)</f>
        <v>0</v>
      </c>
    </row>
    <row r="118" spans="2:65" s="117" customFormat="1" ht="22.5" customHeight="1">
      <c r="B118" s="8"/>
      <c r="C118" s="84" t="s">
        <v>172</v>
      </c>
      <c r="D118" s="84" t="s">
        <v>125</v>
      </c>
      <c r="E118" s="85" t="s">
        <v>173</v>
      </c>
      <c r="F118" s="86" t="s">
        <v>174</v>
      </c>
      <c r="G118" s="87" t="s">
        <v>175</v>
      </c>
      <c r="H118" s="88">
        <v>11</v>
      </c>
      <c r="I118" s="142"/>
      <c r="J118" s="142"/>
      <c r="K118" s="89">
        <f>ROUND(P118*H118,2)</f>
        <v>0</v>
      </c>
      <c r="L118" s="86" t="s">
        <v>129</v>
      </c>
      <c r="M118" s="8"/>
      <c r="N118" s="115" t="s">
        <v>1</v>
      </c>
      <c r="O118" s="90" t="s">
        <v>35</v>
      </c>
      <c r="P118" s="91">
        <f>I118+J118</f>
        <v>0</v>
      </c>
      <c r="Q118" s="91">
        <f>ROUND(I118*H118,2)</f>
        <v>0</v>
      </c>
      <c r="R118" s="91">
        <f>ROUND(J118*H118,2)</f>
        <v>0</v>
      </c>
      <c r="S118" s="92">
        <v>1.551</v>
      </c>
      <c r="T118" s="92">
        <f>S118*H118</f>
        <v>17.061</v>
      </c>
      <c r="U118" s="92">
        <v>0.31108</v>
      </c>
      <c r="V118" s="92">
        <f>U118*H118</f>
        <v>3.4218800000000003</v>
      </c>
      <c r="W118" s="92">
        <v>0</v>
      </c>
      <c r="X118" s="92">
        <f>W118*H118</f>
        <v>0</v>
      </c>
      <c r="Y118" s="93" t="s">
        <v>1</v>
      </c>
      <c r="AR118" s="120" t="s">
        <v>130</v>
      </c>
      <c r="AT118" s="120" t="s">
        <v>125</v>
      </c>
      <c r="AU118" s="120" t="s">
        <v>74</v>
      </c>
      <c r="AY118" s="120" t="s">
        <v>123</v>
      </c>
      <c r="BE118" s="156">
        <f>IF(O118="základní",K118,0)</f>
        <v>0</v>
      </c>
      <c r="BF118" s="156">
        <f>IF(O118="snížená",K118,0)</f>
        <v>0</v>
      </c>
      <c r="BG118" s="156">
        <f>IF(O118="zákl. přenesená",K118,0)</f>
        <v>0</v>
      </c>
      <c r="BH118" s="156">
        <f>IF(O118="sníž. přenesená",K118,0)</f>
        <v>0</v>
      </c>
      <c r="BI118" s="156">
        <f>IF(O118="nulová",K118,0)</f>
        <v>0</v>
      </c>
      <c r="BJ118" s="120" t="s">
        <v>72</v>
      </c>
      <c r="BK118" s="156">
        <f>ROUND(P118*H118,2)</f>
        <v>0</v>
      </c>
      <c r="BL118" s="120" t="s">
        <v>130</v>
      </c>
      <c r="BM118" s="120" t="s">
        <v>354</v>
      </c>
    </row>
    <row r="119" spans="2:51" s="95" customFormat="1" ht="12">
      <c r="B119" s="94"/>
      <c r="D119" s="96" t="s">
        <v>132</v>
      </c>
      <c r="E119" s="97" t="s">
        <v>1</v>
      </c>
      <c r="F119" s="98" t="s">
        <v>172</v>
      </c>
      <c r="H119" s="99">
        <v>11</v>
      </c>
      <c r="M119" s="94"/>
      <c r="N119" s="100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2"/>
      <c r="AT119" s="97" t="s">
        <v>132</v>
      </c>
      <c r="AU119" s="97" t="s">
        <v>74</v>
      </c>
      <c r="AV119" s="95" t="s">
        <v>74</v>
      </c>
      <c r="AW119" s="95" t="s">
        <v>5</v>
      </c>
      <c r="AX119" s="95" t="s">
        <v>72</v>
      </c>
      <c r="AY119" s="97" t="s">
        <v>123</v>
      </c>
    </row>
    <row r="120" spans="2:63" s="73" customFormat="1" ht="22.9" customHeight="1">
      <c r="B120" s="72"/>
      <c r="D120" s="74" t="s">
        <v>65</v>
      </c>
      <c r="E120" s="82" t="s">
        <v>163</v>
      </c>
      <c r="F120" s="82" t="s">
        <v>177</v>
      </c>
      <c r="K120" s="83">
        <f>BK120</f>
        <v>0</v>
      </c>
      <c r="M120" s="72"/>
      <c r="N120" s="77"/>
      <c r="O120" s="78"/>
      <c r="P120" s="78"/>
      <c r="Q120" s="79">
        <f>SUM(Q121:Q129)</f>
        <v>0</v>
      </c>
      <c r="R120" s="79">
        <f>SUM(R121:R129)</f>
        <v>0</v>
      </c>
      <c r="S120" s="78"/>
      <c r="T120" s="80">
        <f>SUM(T121:T129)</f>
        <v>45.278</v>
      </c>
      <c r="U120" s="78"/>
      <c r="V120" s="80">
        <f>SUM(V121:V129)</f>
        <v>18.75048</v>
      </c>
      <c r="W120" s="78"/>
      <c r="X120" s="80">
        <f>SUM(X121:X129)</f>
        <v>0</v>
      </c>
      <c r="Y120" s="81"/>
      <c r="AR120" s="74" t="s">
        <v>72</v>
      </c>
      <c r="AT120" s="154" t="s">
        <v>65</v>
      </c>
      <c r="AU120" s="154" t="s">
        <v>72</v>
      </c>
      <c r="AY120" s="74" t="s">
        <v>123</v>
      </c>
      <c r="BK120" s="155">
        <f>SUM(BK121:BK129)</f>
        <v>0</v>
      </c>
    </row>
    <row r="121" spans="2:65" s="117" customFormat="1" ht="22.5" customHeight="1">
      <c r="B121" s="8"/>
      <c r="C121" s="84" t="s">
        <v>178</v>
      </c>
      <c r="D121" s="84" t="s">
        <v>125</v>
      </c>
      <c r="E121" s="85" t="s">
        <v>179</v>
      </c>
      <c r="F121" s="86" t="s">
        <v>180</v>
      </c>
      <c r="G121" s="87" t="s">
        <v>140</v>
      </c>
      <c r="H121" s="88">
        <v>170</v>
      </c>
      <c r="I121" s="142"/>
      <c r="J121" s="142"/>
      <c r="K121" s="89">
        <f>ROUND(P121*H121,2)</f>
        <v>0</v>
      </c>
      <c r="L121" s="86" t="s">
        <v>181</v>
      </c>
      <c r="M121" s="8"/>
      <c r="N121" s="115" t="s">
        <v>1</v>
      </c>
      <c r="O121" s="90" t="s">
        <v>35</v>
      </c>
      <c r="P121" s="91">
        <f>I121+J121</f>
        <v>0</v>
      </c>
      <c r="Q121" s="91">
        <f>ROUND(I121*H121,2)</f>
        <v>0</v>
      </c>
      <c r="R121" s="91">
        <f>ROUND(J121*H121,2)</f>
        <v>0</v>
      </c>
      <c r="S121" s="92">
        <v>0.136</v>
      </c>
      <c r="T121" s="92">
        <f>S121*H121</f>
        <v>23.12</v>
      </c>
      <c r="U121" s="92">
        <v>0.08088</v>
      </c>
      <c r="V121" s="92">
        <f>U121*H121</f>
        <v>13.7496</v>
      </c>
      <c r="W121" s="92">
        <v>0</v>
      </c>
      <c r="X121" s="92">
        <f>W121*H121</f>
        <v>0</v>
      </c>
      <c r="Y121" s="93" t="s">
        <v>1</v>
      </c>
      <c r="AR121" s="120" t="s">
        <v>130</v>
      </c>
      <c r="AT121" s="120" t="s">
        <v>125</v>
      </c>
      <c r="AU121" s="120" t="s">
        <v>74</v>
      </c>
      <c r="AY121" s="120" t="s">
        <v>123</v>
      </c>
      <c r="BE121" s="156">
        <f>IF(O121="základní",K121,0)</f>
        <v>0</v>
      </c>
      <c r="BF121" s="156">
        <f>IF(O121="snížená",K121,0)</f>
        <v>0</v>
      </c>
      <c r="BG121" s="156">
        <f>IF(O121="zákl. přenesená",K121,0)</f>
        <v>0</v>
      </c>
      <c r="BH121" s="156">
        <f>IF(O121="sníž. přenesená",K121,0)</f>
        <v>0</v>
      </c>
      <c r="BI121" s="156">
        <f>IF(O121="nulová",K121,0)</f>
        <v>0</v>
      </c>
      <c r="BJ121" s="120" t="s">
        <v>72</v>
      </c>
      <c r="BK121" s="156">
        <f>ROUND(P121*H121,2)</f>
        <v>0</v>
      </c>
      <c r="BL121" s="120" t="s">
        <v>130</v>
      </c>
      <c r="BM121" s="120" t="s">
        <v>355</v>
      </c>
    </row>
    <row r="122" spans="2:51" s="95" customFormat="1" ht="12">
      <c r="B122" s="94"/>
      <c r="D122" s="96" t="s">
        <v>132</v>
      </c>
      <c r="E122" s="97" t="s">
        <v>1</v>
      </c>
      <c r="F122" s="98" t="s">
        <v>356</v>
      </c>
      <c r="H122" s="99">
        <v>170</v>
      </c>
      <c r="M122" s="94"/>
      <c r="N122" s="100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2"/>
      <c r="AT122" s="97" t="s">
        <v>132</v>
      </c>
      <c r="AU122" s="97" t="s">
        <v>74</v>
      </c>
      <c r="AV122" s="95" t="s">
        <v>74</v>
      </c>
      <c r="AW122" s="95" t="s">
        <v>5</v>
      </c>
      <c r="AX122" s="95" t="s">
        <v>72</v>
      </c>
      <c r="AY122" s="97" t="s">
        <v>123</v>
      </c>
    </row>
    <row r="123" spans="2:65" s="117" customFormat="1" ht="22.5" customHeight="1">
      <c r="B123" s="8"/>
      <c r="C123" s="84" t="s">
        <v>184</v>
      </c>
      <c r="D123" s="84" t="s">
        <v>125</v>
      </c>
      <c r="E123" s="85" t="s">
        <v>185</v>
      </c>
      <c r="F123" s="86" t="s">
        <v>186</v>
      </c>
      <c r="G123" s="87" t="s">
        <v>140</v>
      </c>
      <c r="H123" s="88">
        <v>17</v>
      </c>
      <c r="I123" s="142"/>
      <c r="J123" s="142"/>
      <c r="K123" s="89">
        <f>ROUND(P123*H123,2)</f>
        <v>0</v>
      </c>
      <c r="L123" s="86" t="s">
        <v>181</v>
      </c>
      <c r="M123" s="8"/>
      <c r="N123" s="115" t="s">
        <v>1</v>
      </c>
      <c r="O123" s="90" t="s">
        <v>35</v>
      </c>
      <c r="P123" s="91">
        <f>I123+J123</f>
        <v>0</v>
      </c>
      <c r="Q123" s="91">
        <f>ROUND(I123*H123,2)</f>
        <v>0</v>
      </c>
      <c r="R123" s="91">
        <f>ROUND(J123*H123,2)</f>
        <v>0</v>
      </c>
      <c r="S123" s="92">
        <v>0.309</v>
      </c>
      <c r="T123" s="92">
        <f>S123*H123</f>
        <v>5.253</v>
      </c>
      <c r="U123" s="92">
        <v>0.16849</v>
      </c>
      <c r="V123" s="92">
        <f>U123*H123</f>
        <v>2.86433</v>
      </c>
      <c r="W123" s="92">
        <v>0</v>
      </c>
      <c r="X123" s="92">
        <f>W123*H123</f>
        <v>0</v>
      </c>
      <c r="Y123" s="93" t="s">
        <v>1</v>
      </c>
      <c r="AR123" s="120" t="s">
        <v>130</v>
      </c>
      <c r="AT123" s="120" t="s">
        <v>125</v>
      </c>
      <c r="AU123" s="120" t="s">
        <v>74</v>
      </c>
      <c r="AY123" s="120" t="s">
        <v>123</v>
      </c>
      <c r="BE123" s="156">
        <f>IF(O123="základní",K123,0)</f>
        <v>0</v>
      </c>
      <c r="BF123" s="156">
        <f>IF(O123="snížená",K123,0)</f>
        <v>0</v>
      </c>
      <c r="BG123" s="156">
        <f>IF(O123="zákl. přenesená",K123,0)</f>
        <v>0</v>
      </c>
      <c r="BH123" s="156">
        <f>IF(O123="sníž. přenesená",K123,0)</f>
        <v>0</v>
      </c>
      <c r="BI123" s="156">
        <f>IF(O123="nulová",K123,0)</f>
        <v>0</v>
      </c>
      <c r="BJ123" s="120" t="s">
        <v>72</v>
      </c>
      <c r="BK123" s="156">
        <f>ROUND(P123*H123,2)</f>
        <v>0</v>
      </c>
      <c r="BL123" s="120" t="s">
        <v>130</v>
      </c>
      <c r="BM123" s="120" t="s">
        <v>357</v>
      </c>
    </row>
    <row r="124" spans="2:51" s="95" customFormat="1" ht="12">
      <c r="B124" s="94"/>
      <c r="D124" s="96" t="s">
        <v>132</v>
      </c>
      <c r="E124" s="97" t="s">
        <v>1</v>
      </c>
      <c r="F124" s="98" t="s">
        <v>346</v>
      </c>
      <c r="H124" s="99">
        <v>17</v>
      </c>
      <c r="M124" s="94"/>
      <c r="N124" s="100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2"/>
      <c r="AT124" s="97" t="s">
        <v>132</v>
      </c>
      <c r="AU124" s="97" t="s">
        <v>74</v>
      </c>
      <c r="AV124" s="95" t="s">
        <v>74</v>
      </c>
      <c r="AW124" s="95" t="s">
        <v>5</v>
      </c>
      <c r="AX124" s="95" t="s">
        <v>72</v>
      </c>
      <c r="AY124" s="97" t="s">
        <v>123</v>
      </c>
    </row>
    <row r="125" spans="2:65" s="117" customFormat="1" ht="16.5" customHeight="1">
      <c r="B125" s="8"/>
      <c r="C125" s="103" t="s">
        <v>188</v>
      </c>
      <c r="D125" s="103" t="s">
        <v>189</v>
      </c>
      <c r="E125" s="104" t="s">
        <v>190</v>
      </c>
      <c r="F125" s="105" t="s">
        <v>191</v>
      </c>
      <c r="G125" s="106" t="s">
        <v>140</v>
      </c>
      <c r="H125" s="107">
        <v>17</v>
      </c>
      <c r="I125" s="143"/>
      <c r="J125" s="158"/>
      <c r="K125" s="108">
        <f>ROUND(P125*H125,2)</f>
        <v>0</v>
      </c>
      <c r="L125" s="105" t="s">
        <v>181</v>
      </c>
      <c r="M125" s="157"/>
      <c r="N125" s="109" t="s">
        <v>1</v>
      </c>
      <c r="O125" s="90" t="s">
        <v>35</v>
      </c>
      <c r="P125" s="91">
        <f>I125+J125</f>
        <v>0</v>
      </c>
      <c r="Q125" s="91">
        <f>ROUND(I125*H125,2)</f>
        <v>0</v>
      </c>
      <c r="R125" s="91">
        <f>ROUND(J125*H125,2)</f>
        <v>0</v>
      </c>
      <c r="S125" s="92">
        <v>0</v>
      </c>
      <c r="T125" s="92">
        <f>S125*H125</f>
        <v>0</v>
      </c>
      <c r="U125" s="92">
        <v>0.125</v>
      </c>
      <c r="V125" s="92">
        <f>U125*H125</f>
        <v>2.125</v>
      </c>
      <c r="W125" s="92">
        <v>0</v>
      </c>
      <c r="X125" s="92">
        <f>W125*H125</f>
        <v>0</v>
      </c>
      <c r="Y125" s="93" t="s">
        <v>1</v>
      </c>
      <c r="AR125" s="120" t="s">
        <v>159</v>
      </c>
      <c r="AT125" s="120" t="s">
        <v>189</v>
      </c>
      <c r="AU125" s="120" t="s">
        <v>74</v>
      </c>
      <c r="AY125" s="120" t="s">
        <v>123</v>
      </c>
      <c r="BE125" s="156">
        <f>IF(O125="základní",K125,0)</f>
        <v>0</v>
      </c>
      <c r="BF125" s="156">
        <f>IF(O125="snížená",K125,0)</f>
        <v>0</v>
      </c>
      <c r="BG125" s="156">
        <f>IF(O125="zákl. přenesená",K125,0)</f>
        <v>0</v>
      </c>
      <c r="BH125" s="156">
        <f>IF(O125="sníž. přenesená",K125,0)</f>
        <v>0</v>
      </c>
      <c r="BI125" s="156">
        <f>IF(O125="nulová",K125,0)</f>
        <v>0</v>
      </c>
      <c r="BJ125" s="120" t="s">
        <v>72</v>
      </c>
      <c r="BK125" s="156">
        <f>ROUND(P125*H125,2)</f>
        <v>0</v>
      </c>
      <c r="BL125" s="120" t="s">
        <v>130</v>
      </c>
      <c r="BM125" s="120" t="s">
        <v>358</v>
      </c>
    </row>
    <row r="126" spans="2:65" s="117" customFormat="1" ht="16.5" customHeight="1">
      <c r="B126" s="8"/>
      <c r="C126" s="84" t="s">
        <v>193</v>
      </c>
      <c r="D126" s="84" t="s">
        <v>125</v>
      </c>
      <c r="E126" s="85" t="s">
        <v>194</v>
      </c>
      <c r="F126" s="86" t="s">
        <v>195</v>
      </c>
      <c r="G126" s="87" t="s">
        <v>140</v>
      </c>
      <c r="H126" s="88">
        <v>105</v>
      </c>
      <c r="I126" s="142"/>
      <c r="J126" s="142"/>
      <c r="K126" s="89">
        <f>ROUND(P126*H126,2)</f>
        <v>0</v>
      </c>
      <c r="L126" s="86" t="s">
        <v>1</v>
      </c>
      <c r="M126" s="8"/>
      <c r="N126" s="115" t="s">
        <v>1</v>
      </c>
      <c r="O126" s="90" t="s">
        <v>35</v>
      </c>
      <c r="P126" s="91">
        <f>I126+J126</f>
        <v>0</v>
      </c>
      <c r="Q126" s="91">
        <f>ROUND(I126*H126,2)</f>
        <v>0</v>
      </c>
      <c r="R126" s="91">
        <f>ROUND(J126*H126,2)</f>
        <v>0</v>
      </c>
      <c r="S126" s="92">
        <v>0.088</v>
      </c>
      <c r="T126" s="92">
        <f>S126*H126</f>
        <v>9.24</v>
      </c>
      <c r="U126" s="92">
        <v>0</v>
      </c>
      <c r="V126" s="92">
        <f>U126*H126</f>
        <v>0</v>
      </c>
      <c r="W126" s="92">
        <v>0</v>
      </c>
      <c r="X126" s="92">
        <f>W126*H126</f>
        <v>0</v>
      </c>
      <c r="Y126" s="93" t="s">
        <v>1</v>
      </c>
      <c r="AR126" s="120" t="s">
        <v>130</v>
      </c>
      <c r="AT126" s="120" t="s">
        <v>125</v>
      </c>
      <c r="AU126" s="120" t="s">
        <v>74</v>
      </c>
      <c r="AY126" s="120" t="s">
        <v>123</v>
      </c>
      <c r="BE126" s="156">
        <f>IF(O126="základní",K126,0)</f>
        <v>0</v>
      </c>
      <c r="BF126" s="156">
        <f>IF(O126="snížená",K126,0)</f>
        <v>0</v>
      </c>
      <c r="BG126" s="156">
        <f>IF(O126="zákl. přenesená",K126,0)</f>
        <v>0</v>
      </c>
      <c r="BH126" s="156">
        <f>IF(O126="sníž. přenesená",K126,0)</f>
        <v>0</v>
      </c>
      <c r="BI126" s="156">
        <f>IF(O126="nulová",K126,0)</f>
        <v>0</v>
      </c>
      <c r="BJ126" s="120" t="s">
        <v>72</v>
      </c>
      <c r="BK126" s="156">
        <f>ROUND(P126*H126,2)</f>
        <v>0</v>
      </c>
      <c r="BL126" s="120" t="s">
        <v>130</v>
      </c>
      <c r="BM126" s="120" t="s">
        <v>359</v>
      </c>
    </row>
    <row r="127" spans="2:51" s="95" customFormat="1" ht="12">
      <c r="B127" s="94"/>
      <c r="D127" s="96" t="s">
        <v>132</v>
      </c>
      <c r="E127" s="97" t="s">
        <v>1</v>
      </c>
      <c r="F127" s="98" t="s">
        <v>360</v>
      </c>
      <c r="H127" s="99">
        <v>105</v>
      </c>
      <c r="M127" s="94"/>
      <c r="N127" s="100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2"/>
      <c r="AT127" s="97" t="s">
        <v>132</v>
      </c>
      <c r="AU127" s="97" t="s">
        <v>74</v>
      </c>
      <c r="AV127" s="95" t="s">
        <v>74</v>
      </c>
      <c r="AW127" s="95" t="s">
        <v>5</v>
      </c>
      <c r="AX127" s="95" t="s">
        <v>72</v>
      </c>
      <c r="AY127" s="97" t="s">
        <v>123</v>
      </c>
    </row>
    <row r="128" spans="2:65" s="117" customFormat="1" ht="16.5" customHeight="1">
      <c r="B128" s="8"/>
      <c r="C128" s="84" t="s">
        <v>198</v>
      </c>
      <c r="D128" s="84" t="s">
        <v>125</v>
      </c>
      <c r="E128" s="85" t="s">
        <v>199</v>
      </c>
      <c r="F128" s="86" t="s">
        <v>200</v>
      </c>
      <c r="G128" s="87" t="s">
        <v>140</v>
      </c>
      <c r="H128" s="88">
        <v>105</v>
      </c>
      <c r="I128" s="142"/>
      <c r="J128" s="142"/>
      <c r="K128" s="89">
        <f>ROUND(P128*H128,2)</f>
        <v>0</v>
      </c>
      <c r="L128" s="86" t="s">
        <v>1</v>
      </c>
      <c r="M128" s="8"/>
      <c r="N128" s="115" t="s">
        <v>1</v>
      </c>
      <c r="O128" s="90" t="s">
        <v>35</v>
      </c>
      <c r="P128" s="91">
        <f>I128+J128</f>
        <v>0</v>
      </c>
      <c r="Q128" s="91">
        <f>ROUND(I128*H128,2)</f>
        <v>0</v>
      </c>
      <c r="R128" s="91">
        <f>ROUND(J128*H128,2)</f>
        <v>0</v>
      </c>
      <c r="S128" s="92">
        <v>0.073</v>
      </c>
      <c r="T128" s="92">
        <f>S128*H128</f>
        <v>7.664999999999999</v>
      </c>
      <c r="U128" s="92">
        <v>0.00011</v>
      </c>
      <c r="V128" s="92">
        <f>U128*H128</f>
        <v>0.011550000000000001</v>
      </c>
      <c r="W128" s="92">
        <v>0</v>
      </c>
      <c r="X128" s="92">
        <f>W128*H128</f>
        <v>0</v>
      </c>
      <c r="Y128" s="93" t="s">
        <v>1</v>
      </c>
      <c r="AR128" s="120" t="s">
        <v>130</v>
      </c>
      <c r="AT128" s="120" t="s">
        <v>125</v>
      </c>
      <c r="AU128" s="120" t="s">
        <v>74</v>
      </c>
      <c r="AY128" s="120" t="s">
        <v>123</v>
      </c>
      <c r="BE128" s="156">
        <f>IF(O128="základní",K128,0)</f>
        <v>0</v>
      </c>
      <c r="BF128" s="156">
        <f>IF(O128="snížená",K128,0)</f>
        <v>0</v>
      </c>
      <c r="BG128" s="156">
        <f>IF(O128="zákl. přenesená",K128,0)</f>
        <v>0</v>
      </c>
      <c r="BH128" s="156">
        <f>IF(O128="sníž. přenesená",K128,0)</f>
        <v>0</v>
      </c>
      <c r="BI128" s="156">
        <f>IF(O128="nulová",K128,0)</f>
        <v>0</v>
      </c>
      <c r="BJ128" s="120" t="s">
        <v>72</v>
      </c>
      <c r="BK128" s="156">
        <f>ROUND(P128*H128,2)</f>
        <v>0</v>
      </c>
      <c r="BL128" s="120" t="s">
        <v>130</v>
      </c>
      <c r="BM128" s="120" t="s">
        <v>361</v>
      </c>
    </row>
    <row r="129" spans="2:51" s="95" customFormat="1" ht="12">
      <c r="B129" s="94"/>
      <c r="D129" s="96" t="s">
        <v>132</v>
      </c>
      <c r="E129" s="97" t="s">
        <v>1</v>
      </c>
      <c r="F129" s="98" t="s">
        <v>360</v>
      </c>
      <c r="H129" s="99">
        <v>105</v>
      </c>
      <c r="M129" s="94"/>
      <c r="N129" s="100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2"/>
      <c r="AT129" s="97" t="s">
        <v>132</v>
      </c>
      <c r="AU129" s="97" t="s">
        <v>74</v>
      </c>
      <c r="AV129" s="95" t="s">
        <v>74</v>
      </c>
      <c r="AW129" s="95" t="s">
        <v>5</v>
      </c>
      <c r="AX129" s="95" t="s">
        <v>72</v>
      </c>
      <c r="AY129" s="97" t="s">
        <v>123</v>
      </c>
    </row>
    <row r="130" spans="2:63" s="73" customFormat="1" ht="22.9" customHeight="1">
      <c r="B130" s="72"/>
      <c r="D130" s="74" t="s">
        <v>65</v>
      </c>
      <c r="E130" s="82" t="s">
        <v>202</v>
      </c>
      <c r="F130" s="82" t="s">
        <v>203</v>
      </c>
      <c r="K130" s="83">
        <f>BK130</f>
        <v>0</v>
      </c>
      <c r="M130" s="72"/>
      <c r="N130" s="77"/>
      <c r="O130" s="78"/>
      <c r="P130" s="78"/>
      <c r="Q130" s="79">
        <f>SUM(Q131:Q137)</f>
        <v>0</v>
      </c>
      <c r="R130" s="79">
        <f>SUM(R131:R137)</f>
        <v>0</v>
      </c>
      <c r="S130" s="78"/>
      <c r="T130" s="80">
        <f>SUM(T131:T137)</f>
        <v>551.7417</v>
      </c>
      <c r="U130" s="78"/>
      <c r="V130" s="80">
        <f>SUM(V131:V137)</f>
        <v>0</v>
      </c>
      <c r="W130" s="78"/>
      <c r="X130" s="80">
        <f>SUM(X131:X137)</f>
        <v>0</v>
      </c>
      <c r="Y130" s="81"/>
      <c r="AR130" s="74" t="s">
        <v>72</v>
      </c>
      <c r="AT130" s="154" t="s">
        <v>65</v>
      </c>
      <c r="AU130" s="154" t="s">
        <v>72</v>
      </c>
      <c r="AY130" s="74" t="s">
        <v>123</v>
      </c>
      <c r="BK130" s="155">
        <f>SUM(BK131:BK137)</f>
        <v>0</v>
      </c>
    </row>
    <row r="131" spans="2:65" s="117" customFormat="1" ht="22.5" customHeight="1">
      <c r="B131" s="8"/>
      <c r="C131" s="84" t="s">
        <v>204</v>
      </c>
      <c r="D131" s="84" t="s">
        <v>125</v>
      </c>
      <c r="E131" s="85" t="s">
        <v>205</v>
      </c>
      <c r="F131" s="86" t="s">
        <v>206</v>
      </c>
      <c r="G131" s="87" t="s">
        <v>207</v>
      </c>
      <c r="H131" s="88">
        <v>481.45</v>
      </c>
      <c r="I131" s="142"/>
      <c r="J131" s="142"/>
      <c r="K131" s="89">
        <f>ROUND(P131*H131,2)</f>
        <v>0</v>
      </c>
      <c r="L131" s="86" t="s">
        <v>129</v>
      </c>
      <c r="M131" s="8"/>
      <c r="N131" s="115" t="s">
        <v>1</v>
      </c>
      <c r="O131" s="90" t="s">
        <v>35</v>
      </c>
      <c r="P131" s="91">
        <f>I131+J131</f>
        <v>0</v>
      </c>
      <c r="Q131" s="91">
        <f>ROUND(I131*H131,2)</f>
        <v>0</v>
      </c>
      <c r="R131" s="91">
        <f>ROUND(J131*H131,2)</f>
        <v>0</v>
      </c>
      <c r="S131" s="92">
        <v>0.5</v>
      </c>
      <c r="T131" s="92">
        <f>S131*H131</f>
        <v>240.725</v>
      </c>
      <c r="U131" s="92">
        <v>0</v>
      </c>
      <c r="V131" s="92">
        <f>U131*H131</f>
        <v>0</v>
      </c>
      <c r="W131" s="92">
        <v>0</v>
      </c>
      <c r="X131" s="92">
        <f>W131*H131</f>
        <v>0</v>
      </c>
      <c r="Y131" s="93" t="s">
        <v>1</v>
      </c>
      <c r="AR131" s="120" t="s">
        <v>130</v>
      </c>
      <c r="AT131" s="120" t="s">
        <v>125</v>
      </c>
      <c r="AU131" s="120" t="s">
        <v>74</v>
      </c>
      <c r="AY131" s="120" t="s">
        <v>123</v>
      </c>
      <c r="BE131" s="156">
        <f>IF(O131="základní",K131,0)</f>
        <v>0</v>
      </c>
      <c r="BF131" s="156">
        <f>IF(O131="snížená",K131,0)</f>
        <v>0</v>
      </c>
      <c r="BG131" s="156">
        <f>IF(O131="zákl. přenesená",K131,0)</f>
        <v>0</v>
      </c>
      <c r="BH131" s="156">
        <f>IF(O131="sníž. přenesená",K131,0)</f>
        <v>0</v>
      </c>
      <c r="BI131" s="156">
        <f>IF(O131="nulová",K131,0)</f>
        <v>0</v>
      </c>
      <c r="BJ131" s="120" t="s">
        <v>72</v>
      </c>
      <c r="BK131" s="156">
        <f>ROUND(P131*H131,2)</f>
        <v>0</v>
      </c>
      <c r="BL131" s="120" t="s">
        <v>130</v>
      </c>
      <c r="BM131" s="120" t="s">
        <v>362</v>
      </c>
    </row>
    <row r="132" spans="2:65" s="117" customFormat="1" ht="22.5" customHeight="1">
      <c r="B132" s="8"/>
      <c r="C132" s="84" t="s">
        <v>209</v>
      </c>
      <c r="D132" s="84" t="s">
        <v>125</v>
      </c>
      <c r="E132" s="85" t="s">
        <v>210</v>
      </c>
      <c r="F132" s="86" t="s">
        <v>211</v>
      </c>
      <c r="G132" s="87" t="s">
        <v>207</v>
      </c>
      <c r="H132" s="88">
        <v>481.45</v>
      </c>
      <c r="I132" s="142"/>
      <c r="J132" s="142"/>
      <c r="K132" s="89">
        <f>ROUND(P132*H132,2)</f>
        <v>0</v>
      </c>
      <c r="L132" s="86" t="s">
        <v>129</v>
      </c>
      <c r="M132" s="8"/>
      <c r="N132" s="115" t="s">
        <v>1</v>
      </c>
      <c r="O132" s="90" t="s">
        <v>35</v>
      </c>
      <c r="P132" s="91">
        <f>I132+J132</f>
        <v>0</v>
      </c>
      <c r="Q132" s="91">
        <f>ROUND(I132*H132,2)</f>
        <v>0</v>
      </c>
      <c r="R132" s="91">
        <f>ROUND(J132*H132,2)</f>
        <v>0</v>
      </c>
      <c r="S132" s="92">
        <v>0.008</v>
      </c>
      <c r="T132" s="92">
        <f>S132*H132</f>
        <v>3.8516</v>
      </c>
      <c r="U132" s="92">
        <v>0</v>
      </c>
      <c r="V132" s="92">
        <f>U132*H132</f>
        <v>0</v>
      </c>
      <c r="W132" s="92">
        <v>0</v>
      </c>
      <c r="X132" s="92">
        <f>W132*H132</f>
        <v>0</v>
      </c>
      <c r="Y132" s="93" t="s">
        <v>1</v>
      </c>
      <c r="AR132" s="120" t="s">
        <v>130</v>
      </c>
      <c r="AT132" s="120" t="s">
        <v>125</v>
      </c>
      <c r="AU132" s="120" t="s">
        <v>74</v>
      </c>
      <c r="AY132" s="120" t="s">
        <v>123</v>
      </c>
      <c r="BE132" s="156">
        <f>IF(O132="základní",K132,0)</f>
        <v>0</v>
      </c>
      <c r="BF132" s="156">
        <f>IF(O132="snížená",K132,0)</f>
        <v>0</v>
      </c>
      <c r="BG132" s="156">
        <f>IF(O132="zákl. přenesená",K132,0)</f>
        <v>0</v>
      </c>
      <c r="BH132" s="156">
        <f>IF(O132="sníž. přenesená",K132,0)</f>
        <v>0</v>
      </c>
      <c r="BI132" s="156">
        <f>IF(O132="nulová",K132,0)</f>
        <v>0</v>
      </c>
      <c r="BJ132" s="120" t="s">
        <v>72</v>
      </c>
      <c r="BK132" s="156">
        <f>ROUND(P132*H132,2)</f>
        <v>0</v>
      </c>
      <c r="BL132" s="120" t="s">
        <v>130</v>
      </c>
      <c r="BM132" s="120" t="s">
        <v>363</v>
      </c>
    </row>
    <row r="133" spans="2:65" s="117" customFormat="1" ht="16.5" customHeight="1">
      <c r="B133" s="8"/>
      <c r="C133" s="84" t="s">
        <v>213</v>
      </c>
      <c r="D133" s="84" t="s">
        <v>125</v>
      </c>
      <c r="E133" s="85" t="s">
        <v>214</v>
      </c>
      <c r="F133" s="86" t="s">
        <v>215</v>
      </c>
      <c r="G133" s="87" t="s">
        <v>207</v>
      </c>
      <c r="H133" s="88">
        <v>481.45</v>
      </c>
      <c r="I133" s="142"/>
      <c r="J133" s="142"/>
      <c r="K133" s="89">
        <f>ROUND(P133*H133,2)</f>
        <v>0</v>
      </c>
      <c r="L133" s="86" t="s">
        <v>129</v>
      </c>
      <c r="M133" s="8"/>
      <c r="N133" s="115" t="s">
        <v>1</v>
      </c>
      <c r="O133" s="90" t="s">
        <v>35</v>
      </c>
      <c r="P133" s="91">
        <f>I133+J133</f>
        <v>0</v>
      </c>
      <c r="Q133" s="91">
        <f>ROUND(I133*H133,2)</f>
        <v>0</v>
      </c>
      <c r="R133" s="91">
        <f>ROUND(J133*H133,2)</f>
        <v>0</v>
      </c>
      <c r="S133" s="92">
        <v>0.638</v>
      </c>
      <c r="T133" s="92">
        <f>S133*H133</f>
        <v>307.1651</v>
      </c>
      <c r="U133" s="92">
        <v>0</v>
      </c>
      <c r="V133" s="92">
        <f>U133*H133</f>
        <v>0</v>
      </c>
      <c r="W133" s="92">
        <v>0</v>
      </c>
      <c r="X133" s="92">
        <f>W133*H133</f>
        <v>0</v>
      </c>
      <c r="Y133" s="93" t="s">
        <v>1</v>
      </c>
      <c r="AR133" s="120" t="s">
        <v>130</v>
      </c>
      <c r="AT133" s="120" t="s">
        <v>125</v>
      </c>
      <c r="AU133" s="120" t="s">
        <v>74</v>
      </c>
      <c r="AY133" s="120" t="s">
        <v>123</v>
      </c>
      <c r="BE133" s="156">
        <f>IF(O133="základní",K133,0)</f>
        <v>0</v>
      </c>
      <c r="BF133" s="156">
        <f>IF(O133="snížená",K133,0)</f>
        <v>0</v>
      </c>
      <c r="BG133" s="156">
        <f>IF(O133="zákl. přenesená",K133,0)</f>
        <v>0</v>
      </c>
      <c r="BH133" s="156">
        <f>IF(O133="sníž. přenesená",K133,0)</f>
        <v>0</v>
      </c>
      <c r="BI133" s="156">
        <f>IF(O133="nulová",K133,0)</f>
        <v>0</v>
      </c>
      <c r="BJ133" s="120" t="s">
        <v>72</v>
      </c>
      <c r="BK133" s="156">
        <f>ROUND(P133*H133,2)</f>
        <v>0</v>
      </c>
      <c r="BL133" s="120" t="s">
        <v>130</v>
      </c>
      <c r="BM133" s="120" t="s">
        <v>364</v>
      </c>
    </row>
    <row r="134" spans="2:65" s="117" customFormat="1" ht="22.5" customHeight="1">
      <c r="B134" s="8"/>
      <c r="C134" s="84" t="s">
        <v>217</v>
      </c>
      <c r="D134" s="84" t="s">
        <v>125</v>
      </c>
      <c r="E134" s="85" t="s">
        <v>218</v>
      </c>
      <c r="F134" s="86" t="s">
        <v>219</v>
      </c>
      <c r="G134" s="87" t="s">
        <v>207</v>
      </c>
      <c r="H134" s="88">
        <v>146</v>
      </c>
      <c r="I134" s="142"/>
      <c r="J134" s="142"/>
      <c r="K134" s="89">
        <f>ROUND(P134*H134,2)</f>
        <v>0</v>
      </c>
      <c r="L134" s="86" t="s">
        <v>181</v>
      </c>
      <c r="M134" s="8"/>
      <c r="N134" s="115" t="s">
        <v>1</v>
      </c>
      <c r="O134" s="90" t="s">
        <v>35</v>
      </c>
      <c r="P134" s="91">
        <f>I134+J134</f>
        <v>0</v>
      </c>
      <c r="Q134" s="91">
        <f>ROUND(I134*H134,2)</f>
        <v>0</v>
      </c>
      <c r="R134" s="91">
        <f>ROUND(J134*H134,2)</f>
        <v>0</v>
      </c>
      <c r="S134" s="92">
        <v>0</v>
      </c>
      <c r="T134" s="92">
        <f>S134*H134</f>
        <v>0</v>
      </c>
      <c r="U134" s="92">
        <v>0</v>
      </c>
      <c r="V134" s="92">
        <f>U134*H134</f>
        <v>0</v>
      </c>
      <c r="W134" s="92">
        <v>0</v>
      </c>
      <c r="X134" s="92">
        <f>W134*H134</f>
        <v>0</v>
      </c>
      <c r="Y134" s="93" t="s">
        <v>1</v>
      </c>
      <c r="AR134" s="120" t="s">
        <v>130</v>
      </c>
      <c r="AT134" s="120" t="s">
        <v>125</v>
      </c>
      <c r="AU134" s="120" t="s">
        <v>74</v>
      </c>
      <c r="AY134" s="120" t="s">
        <v>123</v>
      </c>
      <c r="BE134" s="156">
        <f>IF(O134="základní",K134,0)</f>
        <v>0</v>
      </c>
      <c r="BF134" s="156">
        <f>IF(O134="snížená",K134,0)</f>
        <v>0</v>
      </c>
      <c r="BG134" s="156">
        <f>IF(O134="zákl. přenesená",K134,0)</f>
        <v>0</v>
      </c>
      <c r="BH134" s="156">
        <f>IF(O134="sníž. přenesená",K134,0)</f>
        <v>0</v>
      </c>
      <c r="BI134" s="156">
        <f>IF(O134="nulová",K134,0)</f>
        <v>0</v>
      </c>
      <c r="BJ134" s="120" t="s">
        <v>72</v>
      </c>
      <c r="BK134" s="156">
        <f>ROUND(P134*H134,2)</f>
        <v>0</v>
      </c>
      <c r="BL134" s="120" t="s">
        <v>130</v>
      </c>
      <c r="BM134" s="120" t="s">
        <v>365</v>
      </c>
    </row>
    <row r="135" spans="2:51" s="95" customFormat="1" ht="12">
      <c r="B135" s="94"/>
      <c r="D135" s="96" t="s">
        <v>132</v>
      </c>
      <c r="E135" s="97" t="s">
        <v>1</v>
      </c>
      <c r="F135" s="98" t="s">
        <v>366</v>
      </c>
      <c r="H135" s="99">
        <v>146</v>
      </c>
      <c r="M135" s="94"/>
      <c r="N135" s="100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2"/>
      <c r="AT135" s="97" t="s">
        <v>132</v>
      </c>
      <c r="AU135" s="97" t="s">
        <v>74</v>
      </c>
      <c r="AV135" s="95" t="s">
        <v>74</v>
      </c>
      <c r="AW135" s="95" t="s">
        <v>5</v>
      </c>
      <c r="AX135" s="95" t="s">
        <v>72</v>
      </c>
      <c r="AY135" s="97" t="s">
        <v>123</v>
      </c>
    </row>
    <row r="136" spans="2:65" s="117" customFormat="1" ht="16.5" customHeight="1">
      <c r="B136" s="8"/>
      <c r="C136" s="84" t="s">
        <v>222</v>
      </c>
      <c r="D136" s="84" t="s">
        <v>125</v>
      </c>
      <c r="E136" s="85" t="s">
        <v>223</v>
      </c>
      <c r="F136" s="86" t="s">
        <v>224</v>
      </c>
      <c r="G136" s="87" t="s">
        <v>207</v>
      </c>
      <c r="H136" s="88">
        <v>335</v>
      </c>
      <c r="I136" s="142"/>
      <c r="J136" s="142"/>
      <c r="K136" s="89">
        <f>ROUND(P136*H136,2)</f>
        <v>0</v>
      </c>
      <c r="L136" s="86" t="s">
        <v>129</v>
      </c>
      <c r="M136" s="8"/>
      <c r="N136" s="115" t="s">
        <v>1</v>
      </c>
      <c r="O136" s="90" t="s">
        <v>35</v>
      </c>
      <c r="P136" s="91">
        <f>I136+J136</f>
        <v>0</v>
      </c>
      <c r="Q136" s="91">
        <f>ROUND(I136*H136,2)</f>
        <v>0</v>
      </c>
      <c r="R136" s="91">
        <f>ROUND(J136*H136,2)</f>
        <v>0</v>
      </c>
      <c r="S136" s="92">
        <v>0</v>
      </c>
      <c r="T136" s="92">
        <f>S136*H136</f>
        <v>0</v>
      </c>
      <c r="U136" s="92">
        <v>0</v>
      </c>
      <c r="V136" s="92">
        <f>U136*H136</f>
        <v>0</v>
      </c>
      <c r="W136" s="92">
        <v>0</v>
      </c>
      <c r="X136" s="92">
        <f>W136*H136</f>
        <v>0</v>
      </c>
      <c r="Y136" s="93" t="s">
        <v>1</v>
      </c>
      <c r="AR136" s="120" t="s">
        <v>130</v>
      </c>
      <c r="AT136" s="120" t="s">
        <v>125</v>
      </c>
      <c r="AU136" s="120" t="s">
        <v>74</v>
      </c>
      <c r="AY136" s="120" t="s">
        <v>123</v>
      </c>
      <c r="BE136" s="156">
        <f>IF(O136="základní",K136,0)</f>
        <v>0</v>
      </c>
      <c r="BF136" s="156">
        <f>IF(O136="snížená",K136,0)</f>
        <v>0</v>
      </c>
      <c r="BG136" s="156">
        <f>IF(O136="zákl. přenesená",K136,0)</f>
        <v>0</v>
      </c>
      <c r="BH136" s="156">
        <f>IF(O136="sníž. přenesená",K136,0)</f>
        <v>0</v>
      </c>
      <c r="BI136" s="156">
        <f>IF(O136="nulová",K136,0)</f>
        <v>0</v>
      </c>
      <c r="BJ136" s="120" t="s">
        <v>72</v>
      </c>
      <c r="BK136" s="156">
        <f>ROUND(P136*H136,2)</f>
        <v>0</v>
      </c>
      <c r="BL136" s="120" t="s">
        <v>130</v>
      </c>
      <c r="BM136" s="120" t="s">
        <v>367</v>
      </c>
    </row>
    <row r="137" spans="2:51" s="95" customFormat="1" ht="12">
      <c r="B137" s="94"/>
      <c r="D137" s="96" t="s">
        <v>132</v>
      </c>
      <c r="E137" s="97" t="s">
        <v>1</v>
      </c>
      <c r="F137" s="98" t="s">
        <v>368</v>
      </c>
      <c r="H137" s="99">
        <v>335</v>
      </c>
      <c r="M137" s="94"/>
      <c r="N137" s="100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  <c r="AT137" s="97" t="s">
        <v>132</v>
      </c>
      <c r="AU137" s="97" t="s">
        <v>74</v>
      </c>
      <c r="AV137" s="95" t="s">
        <v>74</v>
      </c>
      <c r="AW137" s="95" t="s">
        <v>5</v>
      </c>
      <c r="AX137" s="95" t="s">
        <v>72</v>
      </c>
      <c r="AY137" s="97" t="s">
        <v>123</v>
      </c>
    </row>
    <row r="138" spans="2:63" s="73" customFormat="1" ht="22.9" customHeight="1">
      <c r="B138" s="72"/>
      <c r="D138" s="74" t="s">
        <v>65</v>
      </c>
      <c r="E138" s="82" t="s">
        <v>227</v>
      </c>
      <c r="F138" s="82" t="s">
        <v>228</v>
      </c>
      <c r="K138" s="83">
        <f>BK138</f>
        <v>0</v>
      </c>
      <c r="M138" s="72"/>
      <c r="N138" s="77"/>
      <c r="O138" s="78"/>
      <c r="P138" s="78"/>
      <c r="Q138" s="79">
        <f>SUM(Q139:Q142)</f>
        <v>0</v>
      </c>
      <c r="R138" s="79">
        <f>SUM(R139:R142)</f>
        <v>0</v>
      </c>
      <c r="S138" s="78"/>
      <c r="T138" s="80">
        <f>SUM(T139:T142)</f>
        <v>4.407985</v>
      </c>
      <c r="U138" s="78"/>
      <c r="V138" s="80">
        <f>SUM(V139:V142)</f>
        <v>0</v>
      </c>
      <c r="W138" s="78"/>
      <c r="X138" s="80">
        <f>SUM(X139:X142)</f>
        <v>0</v>
      </c>
      <c r="Y138" s="81"/>
      <c r="AR138" s="74" t="s">
        <v>72</v>
      </c>
      <c r="AT138" s="154" t="s">
        <v>65</v>
      </c>
      <c r="AU138" s="154" t="s">
        <v>72</v>
      </c>
      <c r="AY138" s="74" t="s">
        <v>123</v>
      </c>
      <c r="BK138" s="155">
        <f>SUM(BK139:BK142)</f>
        <v>0</v>
      </c>
    </row>
    <row r="139" spans="2:65" s="117" customFormat="1" ht="16.5" customHeight="1">
      <c r="B139" s="8"/>
      <c r="C139" s="84" t="s">
        <v>229</v>
      </c>
      <c r="D139" s="84" t="s">
        <v>125</v>
      </c>
      <c r="E139" s="85" t="s">
        <v>230</v>
      </c>
      <c r="F139" s="86" t="s">
        <v>231</v>
      </c>
      <c r="G139" s="87" t="s">
        <v>207</v>
      </c>
      <c r="H139" s="88">
        <v>8.887</v>
      </c>
      <c r="I139" s="142"/>
      <c r="J139" s="142"/>
      <c r="K139" s="89">
        <f>ROUND(P139*H139,2)</f>
        <v>0</v>
      </c>
      <c r="L139" s="86" t="s">
        <v>129</v>
      </c>
      <c r="M139" s="8"/>
      <c r="N139" s="115" t="s">
        <v>1</v>
      </c>
      <c r="O139" s="90" t="s">
        <v>35</v>
      </c>
      <c r="P139" s="91">
        <f>I139+J139</f>
        <v>0</v>
      </c>
      <c r="Q139" s="91">
        <f>ROUND(I139*H139,2)</f>
        <v>0</v>
      </c>
      <c r="R139" s="91">
        <f>ROUND(J139*H139,2)</f>
        <v>0</v>
      </c>
      <c r="S139" s="92">
        <v>0.397</v>
      </c>
      <c r="T139" s="92">
        <f>S139*H139</f>
        <v>3.5281390000000004</v>
      </c>
      <c r="U139" s="92">
        <v>0</v>
      </c>
      <c r="V139" s="92">
        <f>U139*H139</f>
        <v>0</v>
      </c>
      <c r="W139" s="92">
        <v>0</v>
      </c>
      <c r="X139" s="92">
        <f>W139*H139</f>
        <v>0</v>
      </c>
      <c r="Y139" s="93" t="s">
        <v>1</v>
      </c>
      <c r="AR139" s="120" t="s">
        <v>130</v>
      </c>
      <c r="AT139" s="120" t="s">
        <v>125</v>
      </c>
      <c r="AU139" s="120" t="s">
        <v>74</v>
      </c>
      <c r="AY139" s="120" t="s">
        <v>123</v>
      </c>
      <c r="BE139" s="156">
        <f>IF(O139="základní",K139,0)</f>
        <v>0</v>
      </c>
      <c r="BF139" s="156">
        <f>IF(O139="snížená",K139,0)</f>
        <v>0</v>
      </c>
      <c r="BG139" s="156">
        <f>IF(O139="zákl. přenesená",K139,0)</f>
        <v>0</v>
      </c>
      <c r="BH139" s="156">
        <f>IF(O139="sníž. přenesená",K139,0)</f>
        <v>0</v>
      </c>
      <c r="BI139" s="156">
        <f>IF(O139="nulová",K139,0)</f>
        <v>0</v>
      </c>
      <c r="BJ139" s="120" t="s">
        <v>72</v>
      </c>
      <c r="BK139" s="156">
        <f>ROUND(P139*H139,2)</f>
        <v>0</v>
      </c>
      <c r="BL139" s="120" t="s">
        <v>130</v>
      </c>
      <c r="BM139" s="120" t="s">
        <v>369</v>
      </c>
    </row>
    <row r="140" spans="2:51" s="95" customFormat="1" ht="12">
      <c r="B140" s="94"/>
      <c r="D140" s="96" t="s">
        <v>132</v>
      </c>
      <c r="F140" s="98" t="s">
        <v>370</v>
      </c>
      <c r="H140" s="99">
        <v>8.887</v>
      </c>
      <c r="M140" s="94"/>
      <c r="N140" s="100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2"/>
      <c r="AT140" s="97" t="s">
        <v>132</v>
      </c>
      <c r="AU140" s="97" t="s">
        <v>74</v>
      </c>
      <c r="AV140" s="95" t="s">
        <v>74</v>
      </c>
      <c r="AW140" s="95" t="s">
        <v>4</v>
      </c>
      <c r="AX140" s="95" t="s">
        <v>72</v>
      </c>
      <c r="AY140" s="97" t="s">
        <v>123</v>
      </c>
    </row>
    <row r="141" spans="2:65" s="117" customFormat="1" ht="22.5" customHeight="1">
      <c r="B141" s="8"/>
      <c r="C141" s="84" t="s">
        <v>234</v>
      </c>
      <c r="D141" s="84" t="s">
        <v>125</v>
      </c>
      <c r="E141" s="85" t="s">
        <v>235</v>
      </c>
      <c r="F141" s="86" t="s">
        <v>236</v>
      </c>
      <c r="G141" s="87" t="s">
        <v>207</v>
      </c>
      <c r="H141" s="88">
        <v>13.331</v>
      </c>
      <c r="I141" s="142"/>
      <c r="J141" s="142"/>
      <c r="K141" s="89">
        <f>ROUND(P141*H141,2)</f>
        <v>0</v>
      </c>
      <c r="L141" s="86" t="s">
        <v>129</v>
      </c>
      <c r="M141" s="8"/>
      <c r="N141" s="115" t="s">
        <v>1</v>
      </c>
      <c r="O141" s="90" t="s">
        <v>35</v>
      </c>
      <c r="P141" s="91">
        <f>I141+J141</f>
        <v>0</v>
      </c>
      <c r="Q141" s="91">
        <f>ROUND(I141*H141,2)</f>
        <v>0</v>
      </c>
      <c r="R141" s="91">
        <f>ROUND(J141*H141,2)</f>
        <v>0</v>
      </c>
      <c r="S141" s="92">
        <v>0.066</v>
      </c>
      <c r="T141" s="92">
        <f>S141*H141</f>
        <v>0.879846</v>
      </c>
      <c r="U141" s="92">
        <v>0</v>
      </c>
      <c r="V141" s="92">
        <f>U141*H141</f>
        <v>0</v>
      </c>
      <c r="W141" s="92">
        <v>0</v>
      </c>
      <c r="X141" s="92">
        <f>W141*H141</f>
        <v>0</v>
      </c>
      <c r="Y141" s="93" t="s">
        <v>1</v>
      </c>
      <c r="AR141" s="120" t="s">
        <v>130</v>
      </c>
      <c r="AT141" s="120" t="s">
        <v>125</v>
      </c>
      <c r="AU141" s="120" t="s">
        <v>74</v>
      </c>
      <c r="AY141" s="120" t="s">
        <v>123</v>
      </c>
      <c r="BE141" s="156">
        <f>IF(O141="základní",K141,0)</f>
        <v>0</v>
      </c>
      <c r="BF141" s="156">
        <f>IF(O141="snížená",K141,0)</f>
        <v>0</v>
      </c>
      <c r="BG141" s="156">
        <f>IF(O141="zákl. přenesená",K141,0)</f>
        <v>0</v>
      </c>
      <c r="BH141" s="156">
        <f>IF(O141="sníž. přenesená",K141,0)</f>
        <v>0</v>
      </c>
      <c r="BI141" s="156">
        <f>IF(O141="nulová",K141,0)</f>
        <v>0</v>
      </c>
      <c r="BJ141" s="120" t="s">
        <v>72</v>
      </c>
      <c r="BK141" s="156">
        <f>ROUND(P141*H141,2)</f>
        <v>0</v>
      </c>
      <c r="BL141" s="120" t="s">
        <v>130</v>
      </c>
      <c r="BM141" s="120" t="s">
        <v>371</v>
      </c>
    </row>
    <row r="142" spans="2:51" s="95" customFormat="1" ht="12">
      <c r="B142" s="94"/>
      <c r="D142" s="96" t="s">
        <v>132</v>
      </c>
      <c r="F142" s="98" t="s">
        <v>372</v>
      </c>
      <c r="H142" s="99">
        <v>13.331</v>
      </c>
      <c r="M142" s="94"/>
      <c r="N142" s="100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2"/>
      <c r="AT142" s="97" t="s">
        <v>132</v>
      </c>
      <c r="AU142" s="97" t="s">
        <v>74</v>
      </c>
      <c r="AV142" s="95" t="s">
        <v>74</v>
      </c>
      <c r="AW142" s="95" t="s">
        <v>4</v>
      </c>
      <c r="AX142" s="95" t="s">
        <v>72</v>
      </c>
      <c r="AY142" s="97" t="s">
        <v>123</v>
      </c>
    </row>
    <row r="143" spans="2:63" s="73" customFormat="1" ht="25.9" customHeight="1">
      <c r="B143" s="72"/>
      <c r="D143" s="74" t="s">
        <v>65</v>
      </c>
      <c r="E143" s="75" t="s">
        <v>239</v>
      </c>
      <c r="F143" s="75" t="s">
        <v>240</v>
      </c>
      <c r="K143" s="76">
        <f>BK143</f>
        <v>0</v>
      </c>
      <c r="M143" s="72"/>
      <c r="N143" s="77"/>
      <c r="O143" s="78"/>
      <c r="P143" s="78"/>
      <c r="Q143" s="79">
        <f>Q144+Q148+Q150+Q153</f>
        <v>0</v>
      </c>
      <c r="R143" s="79">
        <f>R144+R148+R150+R153</f>
        <v>0</v>
      </c>
      <c r="S143" s="78"/>
      <c r="T143" s="80">
        <f>T144+T148+T150+T153</f>
        <v>0</v>
      </c>
      <c r="U143" s="78"/>
      <c r="V143" s="80">
        <f>V144+V148+V150+V153</f>
        <v>0</v>
      </c>
      <c r="W143" s="78"/>
      <c r="X143" s="80">
        <f>X144+X148+X150+X153</f>
        <v>0</v>
      </c>
      <c r="Y143" s="81"/>
      <c r="AR143" s="74" t="s">
        <v>146</v>
      </c>
      <c r="AT143" s="154" t="s">
        <v>65</v>
      </c>
      <c r="AU143" s="154" t="s">
        <v>66</v>
      </c>
      <c r="AY143" s="74" t="s">
        <v>123</v>
      </c>
      <c r="BK143" s="155">
        <f>BK144+BK148+BK150+BK153</f>
        <v>0</v>
      </c>
    </row>
    <row r="144" spans="2:63" s="73" customFormat="1" ht="22.9" customHeight="1">
      <c r="B144" s="72"/>
      <c r="D144" s="74" t="s">
        <v>65</v>
      </c>
      <c r="E144" s="82" t="s">
        <v>241</v>
      </c>
      <c r="F144" s="82" t="s">
        <v>242</v>
      </c>
      <c r="K144" s="83">
        <f>BK144</f>
        <v>0</v>
      </c>
      <c r="M144" s="72"/>
      <c r="N144" s="77"/>
      <c r="O144" s="78"/>
      <c r="P144" s="78"/>
      <c r="Q144" s="79">
        <f>SUM(Q145:Q147)</f>
        <v>0</v>
      </c>
      <c r="R144" s="79">
        <f>SUM(R145:R147)</f>
        <v>0</v>
      </c>
      <c r="S144" s="78"/>
      <c r="T144" s="80">
        <f>SUM(T145:T147)</f>
        <v>0</v>
      </c>
      <c r="U144" s="78"/>
      <c r="V144" s="80">
        <f>SUM(V145:V147)</f>
        <v>0</v>
      </c>
      <c r="W144" s="78"/>
      <c r="X144" s="80">
        <f>SUM(X145:X147)</f>
        <v>0</v>
      </c>
      <c r="Y144" s="81"/>
      <c r="AR144" s="74" t="s">
        <v>146</v>
      </c>
      <c r="AT144" s="154" t="s">
        <v>65</v>
      </c>
      <c r="AU144" s="154" t="s">
        <v>72</v>
      </c>
      <c r="AY144" s="74" t="s">
        <v>123</v>
      </c>
      <c r="BK144" s="155">
        <f>SUM(BK145:BK147)</f>
        <v>0</v>
      </c>
    </row>
    <row r="145" spans="2:65" s="117" customFormat="1" ht="16.5" customHeight="1">
      <c r="B145" s="8"/>
      <c r="C145" s="84" t="s">
        <v>243</v>
      </c>
      <c r="D145" s="84" t="s">
        <v>125</v>
      </c>
      <c r="E145" s="85" t="s">
        <v>244</v>
      </c>
      <c r="F145" s="86" t="s">
        <v>245</v>
      </c>
      <c r="G145" s="87" t="s">
        <v>246</v>
      </c>
      <c r="H145" s="88">
        <v>1</v>
      </c>
      <c r="I145" s="142"/>
      <c r="J145" s="142"/>
      <c r="K145" s="89">
        <f>ROUND(P145*H145,2)</f>
        <v>0</v>
      </c>
      <c r="L145" s="86" t="s">
        <v>129</v>
      </c>
      <c r="M145" s="8"/>
      <c r="N145" s="115" t="s">
        <v>1</v>
      </c>
      <c r="O145" s="90" t="s">
        <v>35</v>
      </c>
      <c r="P145" s="91">
        <f>I145+J145</f>
        <v>0</v>
      </c>
      <c r="Q145" s="91">
        <f>ROUND(I145*H145,2)</f>
        <v>0</v>
      </c>
      <c r="R145" s="91">
        <f>ROUND(J145*H145,2)</f>
        <v>0</v>
      </c>
      <c r="S145" s="92">
        <v>0</v>
      </c>
      <c r="T145" s="92">
        <f>S145*H145</f>
        <v>0</v>
      </c>
      <c r="U145" s="92">
        <v>0</v>
      </c>
      <c r="V145" s="92">
        <f>U145*H145</f>
        <v>0</v>
      </c>
      <c r="W145" s="92">
        <v>0</v>
      </c>
      <c r="X145" s="92">
        <f>W145*H145</f>
        <v>0</v>
      </c>
      <c r="Y145" s="93" t="s">
        <v>1</v>
      </c>
      <c r="AR145" s="120" t="s">
        <v>247</v>
      </c>
      <c r="AT145" s="120" t="s">
        <v>125</v>
      </c>
      <c r="AU145" s="120" t="s">
        <v>74</v>
      </c>
      <c r="AY145" s="120" t="s">
        <v>123</v>
      </c>
      <c r="BE145" s="156">
        <f>IF(O145="základní",K145,0)</f>
        <v>0</v>
      </c>
      <c r="BF145" s="156">
        <f>IF(O145="snížená",K145,0)</f>
        <v>0</v>
      </c>
      <c r="BG145" s="156">
        <f>IF(O145="zákl. přenesená",K145,0)</f>
        <v>0</v>
      </c>
      <c r="BH145" s="156">
        <f>IF(O145="sníž. přenesená",K145,0)</f>
        <v>0</v>
      </c>
      <c r="BI145" s="156">
        <f>IF(O145="nulová",K145,0)</f>
        <v>0</v>
      </c>
      <c r="BJ145" s="120" t="s">
        <v>72</v>
      </c>
      <c r="BK145" s="156">
        <f>ROUND(P145*H145,2)</f>
        <v>0</v>
      </c>
      <c r="BL145" s="120" t="s">
        <v>247</v>
      </c>
      <c r="BM145" s="120" t="s">
        <v>373</v>
      </c>
    </row>
    <row r="146" spans="2:65" s="117" customFormat="1" ht="16.5" customHeight="1">
      <c r="B146" s="8"/>
      <c r="C146" s="84" t="s">
        <v>249</v>
      </c>
      <c r="D146" s="84" t="s">
        <v>125</v>
      </c>
      <c r="E146" s="85" t="s">
        <v>250</v>
      </c>
      <c r="F146" s="86" t="s">
        <v>251</v>
      </c>
      <c r="G146" s="87" t="s">
        <v>246</v>
      </c>
      <c r="H146" s="88">
        <v>1</v>
      </c>
      <c r="I146" s="142"/>
      <c r="J146" s="142"/>
      <c r="K146" s="89">
        <f>ROUND(P146*H146,2)</f>
        <v>0</v>
      </c>
      <c r="L146" s="86" t="s">
        <v>129</v>
      </c>
      <c r="M146" s="8"/>
      <c r="N146" s="115" t="s">
        <v>1</v>
      </c>
      <c r="O146" s="90" t="s">
        <v>35</v>
      </c>
      <c r="P146" s="91">
        <f>I146+J146</f>
        <v>0</v>
      </c>
      <c r="Q146" s="91">
        <f>ROUND(I146*H146,2)</f>
        <v>0</v>
      </c>
      <c r="R146" s="91">
        <f>ROUND(J146*H146,2)</f>
        <v>0</v>
      </c>
      <c r="S146" s="92">
        <v>0</v>
      </c>
      <c r="T146" s="92">
        <f>S146*H146</f>
        <v>0</v>
      </c>
      <c r="U146" s="92">
        <v>0</v>
      </c>
      <c r="V146" s="92">
        <f>U146*H146</f>
        <v>0</v>
      </c>
      <c r="W146" s="92">
        <v>0</v>
      </c>
      <c r="X146" s="92">
        <f>W146*H146</f>
        <v>0</v>
      </c>
      <c r="Y146" s="93" t="s">
        <v>1</v>
      </c>
      <c r="AR146" s="120" t="s">
        <v>247</v>
      </c>
      <c r="AT146" s="120" t="s">
        <v>125</v>
      </c>
      <c r="AU146" s="120" t="s">
        <v>74</v>
      </c>
      <c r="AY146" s="120" t="s">
        <v>123</v>
      </c>
      <c r="BE146" s="156">
        <f>IF(O146="základní",K146,0)</f>
        <v>0</v>
      </c>
      <c r="BF146" s="156">
        <f>IF(O146="snížená",K146,0)</f>
        <v>0</v>
      </c>
      <c r="BG146" s="156">
        <f>IF(O146="zákl. přenesená",K146,0)</f>
        <v>0</v>
      </c>
      <c r="BH146" s="156">
        <f>IF(O146="sníž. přenesená",K146,0)</f>
        <v>0</v>
      </c>
      <c r="BI146" s="156">
        <f>IF(O146="nulová",K146,0)</f>
        <v>0</v>
      </c>
      <c r="BJ146" s="120" t="s">
        <v>72</v>
      </c>
      <c r="BK146" s="156">
        <f>ROUND(P146*H146,2)</f>
        <v>0</v>
      </c>
      <c r="BL146" s="120" t="s">
        <v>247</v>
      </c>
      <c r="BM146" s="120" t="s">
        <v>374</v>
      </c>
    </row>
    <row r="147" spans="2:65" s="117" customFormat="1" ht="16.5" customHeight="1">
      <c r="B147" s="8"/>
      <c r="C147" s="84" t="s">
        <v>253</v>
      </c>
      <c r="D147" s="84" t="s">
        <v>125</v>
      </c>
      <c r="E147" s="85" t="s">
        <v>254</v>
      </c>
      <c r="F147" s="86" t="s">
        <v>255</v>
      </c>
      <c r="G147" s="87" t="s">
        <v>246</v>
      </c>
      <c r="H147" s="88">
        <v>1</v>
      </c>
      <c r="I147" s="142"/>
      <c r="J147" s="142"/>
      <c r="K147" s="89">
        <f>ROUND(P147*H147,2)</f>
        <v>0</v>
      </c>
      <c r="L147" s="86" t="s">
        <v>129</v>
      </c>
      <c r="M147" s="8"/>
      <c r="N147" s="115" t="s">
        <v>1</v>
      </c>
      <c r="O147" s="90" t="s">
        <v>35</v>
      </c>
      <c r="P147" s="91">
        <f>I147+J147</f>
        <v>0</v>
      </c>
      <c r="Q147" s="91">
        <f>ROUND(I147*H147,2)</f>
        <v>0</v>
      </c>
      <c r="R147" s="91">
        <f>ROUND(J147*H147,2)</f>
        <v>0</v>
      </c>
      <c r="S147" s="92">
        <v>0</v>
      </c>
      <c r="T147" s="92">
        <f>S147*H147</f>
        <v>0</v>
      </c>
      <c r="U147" s="92">
        <v>0</v>
      </c>
      <c r="V147" s="92">
        <f>U147*H147</f>
        <v>0</v>
      </c>
      <c r="W147" s="92">
        <v>0</v>
      </c>
      <c r="X147" s="92">
        <f>W147*H147</f>
        <v>0</v>
      </c>
      <c r="Y147" s="93" t="s">
        <v>1</v>
      </c>
      <c r="AR147" s="120" t="s">
        <v>247</v>
      </c>
      <c r="AT147" s="120" t="s">
        <v>125</v>
      </c>
      <c r="AU147" s="120" t="s">
        <v>74</v>
      </c>
      <c r="AY147" s="120" t="s">
        <v>123</v>
      </c>
      <c r="BE147" s="156">
        <f>IF(O147="základní",K147,0)</f>
        <v>0</v>
      </c>
      <c r="BF147" s="156">
        <f>IF(O147="snížená",K147,0)</f>
        <v>0</v>
      </c>
      <c r="BG147" s="156">
        <f>IF(O147="zákl. přenesená",K147,0)</f>
        <v>0</v>
      </c>
      <c r="BH147" s="156">
        <f>IF(O147="sníž. přenesená",K147,0)</f>
        <v>0</v>
      </c>
      <c r="BI147" s="156">
        <f>IF(O147="nulová",K147,0)</f>
        <v>0</v>
      </c>
      <c r="BJ147" s="120" t="s">
        <v>72</v>
      </c>
      <c r="BK147" s="156">
        <f>ROUND(P147*H147,2)</f>
        <v>0</v>
      </c>
      <c r="BL147" s="120" t="s">
        <v>247</v>
      </c>
      <c r="BM147" s="120" t="s">
        <v>375</v>
      </c>
    </row>
    <row r="148" spans="2:63" s="73" customFormat="1" ht="22.9" customHeight="1">
      <c r="B148" s="72"/>
      <c r="D148" s="74" t="s">
        <v>65</v>
      </c>
      <c r="E148" s="82" t="s">
        <v>257</v>
      </c>
      <c r="F148" s="82" t="s">
        <v>258</v>
      </c>
      <c r="K148" s="83">
        <f>BK148</f>
        <v>0</v>
      </c>
      <c r="M148" s="72"/>
      <c r="N148" s="77"/>
      <c r="O148" s="78"/>
      <c r="P148" s="78"/>
      <c r="Q148" s="79">
        <f>Q149</f>
        <v>0</v>
      </c>
      <c r="R148" s="79">
        <f>R149</f>
        <v>0</v>
      </c>
      <c r="S148" s="78"/>
      <c r="T148" s="80">
        <f>T149</f>
        <v>0</v>
      </c>
      <c r="U148" s="78"/>
      <c r="V148" s="80">
        <f>V149</f>
        <v>0</v>
      </c>
      <c r="W148" s="78"/>
      <c r="X148" s="80">
        <f>X149</f>
        <v>0</v>
      </c>
      <c r="Y148" s="81"/>
      <c r="AR148" s="74" t="s">
        <v>146</v>
      </c>
      <c r="AT148" s="154" t="s">
        <v>65</v>
      </c>
      <c r="AU148" s="154" t="s">
        <v>72</v>
      </c>
      <c r="AY148" s="74" t="s">
        <v>123</v>
      </c>
      <c r="BK148" s="155">
        <f>BK149</f>
        <v>0</v>
      </c>
    </row>
    <row r="149" spans="2:65" s="117" customFormat="1" ht="16.5" customHeight="1">
      <c r="B149" s="8"/>
      <c r="C149" s="84" t="s">
        <v>259</v>
      </c>
      <c r="D149" s="84" t="s">
        <v>125</v>
      </c>
      <c r="E149" s="85" t="s">
        <v>260</v>
      </c>
      <c r="F149" s="86" t="s">
        <v>261</v>
      </c>
      <c r="G149" s="87" t="s">
        <v>246</v>
      </c>
      <c r="H149" s="88">
        <v>1</v>
      </c>
      <c r="I149" s="142"/>
      <c r="J149" s="142"/>
      <c r="K149" s="89">
        <f>ROUND(P149*H149,2)</f>
        <v>0</v>
      </c>
      <c r="L149" s="86" t="s">
        <v>129</v>
      </c>
      <c r="M149" s="8"/>
      <c r="N149" s="115" t="s">
        <v>1</v>
      </c>
      <c r="O149" s="90" t="s">
        <v>35</v>
      </c>
      <c r="P149" s="91">
        <f>I149+J149</f>
        <v>0</v>
      </c>
      <c r="Q149" s="91">
        <f>ROUND(I149*H149,2)</f>
        <v>0</v>
      </c>
      <c r="R149" s="91">
        <f>ROUND(J149*H149,2)</f>
        <v>0</v>
      </c>
      <c r="S149" s="92">
        <v>0</v>
      </c>
      <c r="T149" s="92">
        <f>S149*H149</f>
        <v>0</v>
      </c>
      <c r="U149" s="92">
        <v>0</v>
      </c>
      <c r="V149" s="92">
        <f>U149*H149</f>
        <v>0</v>
      </c>
      <c r="W149" s="92">
        <v>0</v>
      </c>
      <c r="X149" s="92">
        <f>W149*H149</f>
        <v>0</v>
      </c>
      <c r="Y149" s="93" t="s">
        <v>1</v>
      </c>
      <c r="AR149" s="120" t="s">
        <v>247</v>
      </c>
      <c r="AT149" s="120" t="s">
        <v>125</v>
      </c>
      <c r="AU149" s="120" t="s">
        <v>74</v>
      </c>
      <c r="AY149" s="120" t="s">
        <v>123</v>
      </c>
      <c r="BE149" s="156">
        <f>IF(O149="základní",K149,0)</f>
        <v>0</v>
      </c>
      <c r="BF149" s="156">
        <f>IF(O149="snížená",K149,0)</f>
        <v>0</v>
      </c>
      <c r="BG149" s="156">
        <f>IF(O149="zákl. přenesená",K149,0)</f>
        <v>0</v>
      </c>
      <c r="BH149" s="156">
        <f>IF(O149="sníž. přenesená",K149,0)</f>
        <v>0</v>
      </c>
      <c r="BI149" s="156">
        <f>IF(O149="nulová",K149,0)</f>
        <v>0</v>
      </c>
      <c r="BJ149" s="120" t="s">
        <v>72</v>
      </c>
      <c r="BK149" s="156">
        <f>ROUND(P149*H149,2)</f>
        <v>0</v>
      </c>
      <c r="BL149" s="120" t="s">
        <v>247</v>
      </c>
      <c r="BM149" s="120" t="s">
        <v>376</v>
      </c>
    </row>
    <row r="150" spans="2:63" s="73" customFormat="1" ht="22.9" customHeight="1">
      <c r="B150" s="72"/>
      <c r="D150" s="74" t="s">
        <v>65</v>
      </c>
      <c r="E150" s="82" t="s">
        <v>263</v>
      </c>
      <c r="F150" s="82" t="s">
        <v>264</v>
      </c>
      <c r="K150" s="83">
        <f>BK150</f>
        <v>0</v>
      </c>
      <c r="M150" s="72"/>
      <c r="N150" s="77"/>
      <c r="O150" s="78"/>
      <c r="P150" s="78"/>
      <c r="Q150" s="79">
        <f>SUM(Q151:Q152)</f>
        <v>0</v>
      </c>
      <c r="R150" s="79">
        <f>SUM(R151:R152)</f>
        <v>0</v>
      </c>
      <c r="S150" s="78"/>
      <c r="T150" s="80">
        <f>SUM(T151:T152)</f>
        <v>0</v>
      </c>
      <c r="U150" s="78"/>
      <c r="V150" s="80">
        <f>SUM(V151:V152)</f>
        <v>0</v>
      </c>
      <c r="W150" s="78"/>
      <c r="X150" s="80">
        <f>SUM(X151:X152)</f>
        <v>0</v>
      </c>
      <c r="Y150" s="81"/>
      <c r="AR150" s="74" t="s">
        <v>146</v>
      </c>
      <c r="AT150" s="154" t="s">
        <v>65</v>
      </c>
      <c r="AU150" s="154" t="s">
        <v>72</v>
      </c>
      <c r="AY150" s="74" t="s">
        <v>123</v>
      </c>
      <c r="BK150" s="155">
        <f>SUM(BK151:BK152)</f>
        <v>0</v>
      </c>
    </row>
    <row r="151" spans="2:65" s="117" customFormat="1" ht="16.5" customHeight="1">
      <c r="B151" s="8"/>
      <c r="C151" s="84" t="s">
        <v>265</v>
      </c>
      <c r="D151" s="84" t="s">
        <v>125</v>
      </c>
      <c r="E151" s="85" t="s">
        <v>266</v>
      </c>
      <c r="F151" s="86" t="s">
        <v>267</v>
      </c>
      <c r="G151" s="87" t="s">
        <v>246</v>
      </c>
      <c r="H151" s="88">
        <v>1</v>
      </c>
      <c r="I151" s="142"/>
      <c r="J151" s="142"/>
      <c r="K151" s="89">
        <f>ROUND(P151*H151,2)</f>
        <v>0</v>
      </c>
      <c r="L151" s="86" t="s">
        <v>129</v>
      </c>
      <c r="M151" s="8"/>
      <c r="N151" s="115" t="s">
        <v>1</v>
      </c>
      <c r="O151" s="90" t="s">
        <v>35</v>
      </c>
      <c r="P151" s="91">
        <f>I151+J151</f>
        <v>0</v>
      </c>
      <c r="Q151" s="91">
        <f>ROUND(I151*H151,2)</f>
        <v>0</v>
      </c>
      <c r="R151" s="91">
        <f>ROUND(J151*H151,2)</f>
        <v>0</v>
      </c>
      <c r="S151" s="92">
        <v>0</v>
      </c>
      <c r="T151" s="92">
        <f>S151*H151</f>
        <v>0</v>
      </c>
      <c r="U151" s="92">
        <v>0</v>
      </c>
      <c r="V151" s="92">
        <f>U151*H151</f>
        <v>0</v>
      </c>
      <c r="W151" s="92">
        <v>0</v>
      </c>
      <c r="X151" s="92">
        <f>W151*H151</f>
        <v>0</v>
      </c>
      <c r="Y151" s="93" t="s">
        <v>1</v>
      </c>
      <c r="AR151" s="120" t="s">
        <v>247</v>
      </c>
      <c r="AT151" s="120" t="s">
        <v>125</v>
      </c>
      <c r="AU151" s="120" t="s">
        <v>74</v>
      </c>
      <c r="AY151" s="120" t="s">
        <v>123</v>
      </c>
      <c r="BE151" s="156">
        <f>IF(O151="základní",K151,0)</f>
        <v>0</v>
      </c>
      <c r="BF151" s="156">
        <f>IF(O151="snížená",K151,0)</f>
        <v>0</v>
      </c>
      <c r="BG151" s="156">
        <f>IF(O151="zákl. přenesená",K151,0)</f>
        <v>0</v>
      </c>
      <c r="BH151" s="156">
        <f>IF(O151="sníž. přenesená",K151,0)</f>
        <v>0</v>
      </c>
      <c r="BI151" s="156">
        <f>IF(O151="nulová",K151,0)</f>
        <v>0</v>
      </c>
      <c r="BJ151" s="120" t="s">
        <v>72</v>
      </c>
      <c r="BK151" s="156">
        <f>ROUND(P151*H151,2)</f>
        <v>0</v>
      </c>
      <c r="BL151" s="120" t="s">
        <v>247</v>
      </c>
      <c r="BM151" s="120" t="s">
        <v>377</v>
      </c>
    </row>
    <row r="152" spans="2:65" s="117" customFormat="1" ht="16.5" customHeight="1">
      <c r="B152" s="8"/>
      <c r="C152" s="84" t="s">
        <v>269</v>
      </c>
      <c r="D152" s="84" t="s">
        <v>125</v>
      </c>
      <c r="E152" s="85" t="s">
        <v>270</v>
      </c>
      <c r="F152" s="86" t="s">
        <v>271</v>
      </c>
      <c r="G152" s="87" t="s">
        <v>246</v>
      </c>
      <c r="H152" s="88">
        <v>1</v>
      </c>
      <c r="I152" s="142"/>
      <c r="J152" s="142"/>
      <c r="K152" s="89">
        <f>ROUND(P152*H152,2)</f>
        <v>0</v>
      </c>
      <c r="L152" s="86" t="s">
        <v>129</v>
      </c>
      <c r="M152" s="8"/>
      <c r="N152" s="115" t="s">
        <v>1</v>
      </c>
      <c r="O152" s="90" t="s">
        <v>35</v>
      </c>
      <c r="P152" s="91">
        <f>I152+J152</f>
        <v>0</v>
      </c>
      <c r="Q152" s="91">
        <f>ROUND(I152*H152,2)</f>
        <v>0</v>
      </c>
      <c r="R152" s="91">
        <f>ROUND(J152*H152,2)</f>
        <v>0</v>
      </c>
      <c r="S152" s="92">
        <v>0</v>
      </c>
      <c r="T152" s="92">
        <f>S152*H152</f>
        <v>0</v>
      </c>
      <c r="U152" s="92">
        <v>0</v>
      </c>
      <c r="V152" s="92">
        <f>U152*H152</f>
        <v>0</v>
      </c>
      <c r="W152" s="92">
        <v>0</v>
      </c>
      <c r="X152" s="92">
        <f>W152*H152</f>
        <v>0</v>
      </c>
      <c r="Y152" s="93" t="s">
        <v>1</v>
      </c>
      <c r="AR152" s="120" t="s">
        <v>247</v>
      </c>
      <c r="AT152" s="120" t="s">
        <v>125</v>
      </c>
      <c r="AU152" s="120" t="s">
        <v>74</v>
      </c>
      <c r="AY152" s="120" t="s">
        <v>123</v>
      </c>
      <c r="BE152" s="156">
        <f>IF(O152="základní",K152,0)</f>
        <v>0</v>
      </c>
      <c r="BF152" s="156">
        <f>IF(O152="snížená",K152,0)</f>
        <v>0</v>
      </c>
      <c r="BG152" s="156">
        <f>IF(O152="zákl. přenesená",K152,0)</f>
        <v>0</v>
      </c>
      <c r="BH152" s="156">
        <f>IF(O152="sníž. přenesená",K152,0)</f>
        <v>0</v>
      </c>
      <c r="BI152" s="156">
        <f>IF(O152="nulová",K152,0)</f>
        <v>0</v>
      </c>
      <c r="BJ152" s="120" t="s">
        <v>72</v>
      </c>
      <c r="BK152" s="156">
        <f>ROUND(P152*H152,2)</f>
        <v>0</v>
      </c>
      <c r="BL152" s="120" t="s">
        <v>247</v>
      </c>
      <c r="BM152" s="120" t="s">
        <v>378</v>
      </c>
    </row>
    <row r="153" spans="2:63" s="73" customFormat="1" ht="22.9" customHeight="1">
      <c r="B153" s="72"/>
      <c r="D153" s="74" t="s">
        <v>65</v>
      </c>
      <c r="E153" s="82" t="s">
        <v>273</v>
      </c>
      <c r="F153" s="82" t="s">
        <v>274</v>
      </c>
      <c r="K153" s="83">
        <f>BK153</f>
        <v>0</v>
      </c>
      <c r="M153" s="72"/>
      <c r="N153" s="77"/>
      <c r="O153" s="78"/>
      <c r="P153" s="78"/>
      <c r="Q153" s="79">
        <f>SUM(Q154:Q155)</f>
        <v>0</v>
      </c>
      <c r="R153" s="79">
        <f>SUM(R154:R155)</f>
        <v>0</v>
      </c>
      <c r="S153" s="78"/>
      <c r="T153" s="80">
        <f>SUM(T154:T155)</f>
        <v>0</v>
      </c>
      <c r="U153" s="78"/>
      <c r="V153" s="80">
        <f>SUM(V154:V155)</f>
        <v>0</v>
      </c>
      <c r="W153" s="78"/>
      <c r="X153" s="80">
        <f>SUM(X154:X155)</f>
        <v>0</v>
      </c>
      <c r="Y153" s="81"/>
      <c r="AR153" s="74" t="s">
        <v>146</v>
      </c>
      <c r="AT153" s="154" t="s">
        <v>65</v>
      </c>
      <c r="AU153" s="154" t="s">
        <v>72</v>
      </c>
      <c r="AY153" s="74" t="s">
        <v>123</v>
      </c>
      <c r="BK153" s="155">
        <f>SUM(BK154:BK155)</f>
        <v>0</v>
      </c>
    </row>
    <row r="154" spans="2:65" s="117" customFormat="1" ht="16.5" customHeight="1">
      <c r="B154" s="8"/>
      <c r="C154" s="84" t="s">
        <v>275</v>
      </c>
      <c r="D154" s="84" t="s">
        <v>125</v>
      </c>
      <c r="E154" s="85" t="s">
        <v>276</v>
      </c>
      <c r="F154" s="86" t="s">
        <v>274</v>
      </c>
      <c r="G154" s="87" t="s">
        <v>246</v>
      </c>
      <c r="H154" s="88">
        <v>1</v>
      </c>
      <c r="I154" s="142"/>
      <c r="J154" s="142"/>
      <c r="K154" s="89">
        <f>ROUND(P154*H154,2)</f>
        <v>0</v>
      </c>
      <c r="L154" s="86" t="s">
        <v>181</v>
      </c>
      <c r="M154" s="8"/>
      <c r="N154" s="115" t="s">
        <v>1</v>
      </c>
      <c r="O154" s="90" t="s">
        <v>35</v>
      </c>
      <c r="P154" s="91">
        <f>I154+J154</f>
        <v>0</v>
      </c>
      <c r="Q154" s="91">
        <f>ROUND(I154*H154,2)</f>
        <v>0</v>
      </c>
      <c r="R154" s="91">
        <f>ROUND(J154*H154,2)</f>
        <v>0</v>
      </c>
      <c r="S154" s="92">
        <v>0</v>
      </c>
      <c r="T154" s="92">
        <f>S154*H154</f>
        <v>0</v>
      </c>
      <c r="U154" s="92">
        <v>0</v>
      </c>
      <c r="V154" s="92">
        <f>U154*H154</f>
        <v>0</v>
      </c>
      <c r="W154" s="92">
        <v>0</v>
      </c>
      <c r="X154" s="92">
        <f>W154*H154</f>
        <v>0</v>
      </c>
      <c r="Y154" s="93" t="s">
        <v>1</v>
      </c>
      <c r="AR154" s="120" t="s">
        <v>247</v>
      </c>
      <c r="AT154" s="120" t="s">
        <v>125</v>
      </c>
      <c r="AU154" s="120" t="s">
        <v>74</v>
      </c>
      <c r="AY154" s="120" t="s">
        <v>123</v>
      </c>
      <c r="BE154" s="156">
        <f>IF(O154="základní",K154,0)</f>
        <v>0</v>
      </c>
      <c r="BF154" s="156">
        <f>IF(O154="snížená",K154,0)</f>
        <v>0</v>
      </c>
      <c r="BG154" s="156">
        <f>IF(O154="zákl. přenesená",K154,0)</f>
        <v>0</v>
      </c>
      <c r="BH154" s="156">
        <f>IF(O154="sníž. přenesená",K154,0)</f>
        <v>0</v>
      </c>
      <c r="BI154" s="156">
        <f>IF(O154="nulová",K154,0)</f>
        <v>0</v>
      </c>
      <c r="BJ154" s="120" t="s">
        <v>72</v>
      </c>
      <c r="BK154" s="156">
        <f>ROUND(P154*H154,2)</f>
        <v>0</v>
      </c>
      <c r="BL154" s="120" t="s">
        <v>247</v>
      </c>
      <c r="BM154" s="120" t="s">
        <v>379</v>
      </c>
    </row>
    <row r="155" spans="2:51" s="95" customFormat="1" ht="12">
      <c r="B155" s="94"/>
      <c r="D155" s="96" t="s">
        <v>132</v>
      </c>
      <c r="F155" s="98" t="s">
        <v>278</v>
      </c>
      <c r="H155" s="99">
        <v>1</v>
      </c>
      <c r="M155" s="94"/>
      <c r="N155" s="110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2"/>
      <c r="AT155" s="97" t="s">
        <v>132</v>
      </c>
      <c r="AU155" s="97" t="s">
        <v>74</v>
      </c>
      <c r="AV155" s="95" t="s">
        <v>74</v>
      </c>
      <c r="AW155" s="95" t="s">
        <v>4</v>
      </c>
      <c r="AX155" s="95" t="s">
        <v>72</v>
      </c>
      <c r="AY155" s="97" t="s">
        <v>123</v>
      </c>
    </row>
    <row r="156" spans="2:13" s="117" customFormat="1" ht="6.95" customHeight="1">
      <c r="B156" s="14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8"/>
    </row>
  </sheetData>
  <sheetProtection selectLockedCells="1"/>
  <mergeCells count="9">
    <mergeCell ref="E52:H52"/>
    <mergeCell ref="E83:H83"/>
    <mergeCell ref="E85:H85"/>
    <mergeCell ref="M2:Z2"/>
    <mergeCell ref="E7:H7"/>
    <mergeCell ref="E9:H9"/>
    <mergeCell ref="E18:H18"/>
    <mergeCell ref="E27:H27"/>
    <mergeCell ref="E50:H50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96"/>
  <sheetViews>
    <sheetView showGridLines="0" workbookViewId="0" topLeftCell="A1">
      <selection activeCell="I1536" sqref="I1536"/>
    </sheetView>
  </sheetViews>
  <sheetFormatPr defaultColWidth="9.140625" defaultRowHeight="12"/>
  <cols>
    <col min="1" max="1" width="8.28125" style="121" customWidth="1"/>
    <col min="2" max="2" width="1.7109375" style="121" customWidth="1"/>
    <col min="3" max="3" width="4.140625" style="121" customWidth="1"/>
    <col min="4" max="4" width="4.28125" style="121" customWidth="1"/>
    <col min="5" max="5" width="17.140625" style="121" customWidth="1"/>
    <col min="6" max="6" width="100.8515625" style="121" customWidth="1"/>
    <col min="7" max="7" width="8.7109375" style="121" customWidth="1"/>
    <col min="8" max="8" width="11.140625" style="121" customWidth="1"/>
    <col min="9" max="9" width="14.140625" style="121" customWidth="1"/>
    <col min="10" max="10" width="23.421875" style="121" customWidth="1"/>
    <col min="11" max="11" width="15.421875" style="121" hidden="1" customWidth="1"/>
    <col min="12" max="12" width="9.28125" style="121" customWidth="1"/>
    <col min="13" max="13" width="10.8515625" style="121" hidden="1" customWidth="1"/>
    <col min="14" max="14" width="9.28125" style="121" customWidth="1"/>
    <col min="15" max="20" width="14.140625" style="121" hidden="1" customWidth="1"/>
    <col min="21" max="21" width="16.28125" style="121" hidden="1" customWidth="1"/>
    <col min="22" max="22" width="12.28125" style="121" customWidth="1"/>
    <col min="23" max="23" width="16.28125" style="121" customWidth="1"/>
    <col min="24" max="24" width="12.28125" style="121" customWidth="1"/>
    <col min="25" max="25" width="15.00390625" style="121" customWidth="1"/>
    <col min="26" max="26" width="11.00390625" style="121" customWidth="1"/>
    <col min="27" max="27" width="15.00390625" style="121" customWidth="1"/>
    <col min="28" max="28" width="16.28125" style="121" customWidth="1"/>
    <col min="29" max="29" width="11.00390625" style="121" customWidth="1"/>
    <col min="30" max="30" width="15.00390625" style="121" customWidth="1"/>
    <col min="31" max="31" width="16.28125" style="121" customWidth="1"/>
    <col min="32" max="16384" width="9.28125" style="121" customWidth="1"/>
  </cols>
  <sheetData>
    <row r="1" ht="12"/>
    <row r="2" spans="12:46" ht="36.95" customHeight="1">
      <c r="L2" s="237" t="s">
        <v>381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20" t="s">
        <v>1424</v>
      </c>
    </row>
    <row r="3" spans="2:46" ht="6.95" customHeight="1">
      <c r="B3" s="1"/>
      <c r="C3" s="2"/>
      <c r="D3" s="2"/>
      <c r="E3" s="2"/>
      <c r="F3" s="2"/>
      <c r="G3" s="2"/>
      <c r="H3" s="2"/>
      <c r="I3" s="2"/>
      <c r="J3" s="2"/>
      <c r="K3" s="2"/>
      <c r="L3" s="3"/>
      <c r="AT3" s="120" t="s">
        <v>74</v>
      </c>
    </row>
    <row r="4" spans="2:46" ht="24.95" customHeight="1">
      <c r="B4" s="3"/>
      <c r="D4" s="4" t="s">
        <v>79</v>
      </c>
      <c r="L4" s="3"/>
      <c r="M4" s="134" t="s">
        <v>11</v>
      </c>
      <c r="AT4" s="120" t="s">
        <v>4</v>
      </c>
    </row>
    <row r="5" spans="2:12" ht="6.95" customHeight="1">
      <c r="B5" s="3"/>
      <c r="L5" s="3"/>
    </row>
    <row r="6" spans="2:12" ht="12" customHeight="1">
      <c r="B6" s="3"/>
      <c r="D6" s="130" t="s">
        <v>15</v>
      </c>
      <c r="L6" s="3"/>
    </row>
    <row r="7" spans="2:12" ht="16.5" customHeight="1">
      <c r="B7" s="3"/>
      <c r="E7" s="235" t="str">
        <f>'[2]Rekapitulace stavby'!K6</f>
        <v>Rekonstrukce kanalizačních stok v ul. Táboritská, P. Velikého a Jateční, Kolín</v>
      </c>
      <c r="F7" s="236"/>
      <c r="G7" s="236"/>
      <c r="H7" s="236"/>
      <c r="L7" s="3"/>
    </row>
    <row r="8" spans="2:12" s="117" customFormat="1" ht="12" customHeight="1">
      <c r="B8" s="8"/>
      <c r="D8" s="130" t="s">
        <v>80</v>
      </c>
      <c r="L8" s="8"/>
    </row>
    <row r="9" spans="2:12" s="117" customFormat="1" ht="36.95" customHeight="1">
      <c r="B9" s="8"/>
      <c r="E9" s="219" t="s">
        <v>1425</v>
      </c>
      <c r="F9" s="209"/>
      <c r="G9" s="209"/>
      <c r="H9" s="209"/>
      <c r="L9" s="8"/>
    </row>
    <row r="10" spans="2:12" s="117" customFormat="1" ht="12">
      <c r="B10" s="8"/>
      <c r="L10" s="8"/>
    </row>
    <row r="11" spans="2:12" s="117" customFormat="1" ht="12" customHeight="1">
      <c r="B11" s="8"/>
      <c r="D11" s="130" t="s">
        <v>17</v>
      </c>
      <c r="F11" s="120" t="s">
        <v>384</v>
      </c>
      <c r="I11" s="130" t="s">
        <v>18</v>
      </c>
      <c r="J11" s="120" t="s">
        <v>385</v>
      </c>
      <c r="L11" s="8"/>
    </row>
    <row r="12" spans="2:12" s="117" customFormat="1" ht="12" customHeight="1">
      <c r="B12" s="8"/>
      <c r="D12" s="130" t="s">
        <v>19</v>
      </c>
      <c r="F12" s="120" t="s">
        <v>386</v>
      </c>
      <c r="I12" s="130" t="s">
        <v>21</v>
      </c>
      <c r="J12" s="129">
        <f>'Rekapitulace stavby'!AN8</f>
        <v>0</v>
      </c>
      <c r="L12" s="8"/>
    </row>
    <row r="13" spans="2:12" s="117" customFormat="1" ht="21.75" customHeight="1">
      <c r="B13" s="8"/>
      <c r="D13" s="5" t="s">
        <v>387</v>
      </c>
      <c r="F13" s="160" t="s">
        <v>388</v>
      </c>
      <c r="I13" s="5" t="s">
        <v>389</v>
      </c>
      <c r="J13" s="160"/>
      <c r="L13" s="8"/>
    </row>
    <row r="14" spans="2:12" s="117" customFormat="1" ht="12" customHeight="1">
      <c r="B14" s="8"/>
      <c r="D14" s="130" t="s">
        <v>22</v>
      </c>
      <c r="F14" s="117">
        <f>'Rekapitulace stavby'!K10</f>
        <v>0</v>
      </c>
      <c r="I14" s="130" t="s">
        <v>23</v>
      </c>
      <c r="J14" s="120" t="str">
        <f>'Rekapitulace stavby'!AN10</f>
        <v/>
      </c>
      <c r="L14" s="8"/>
    </row>
    <row r="15" spans="2:12" s="117" customFormat="1" ht="18" customHeight="1">
      <c r="B15" s="8"/>
      <c r="E15" s="120"/>
      <c r="I15" s="130" t="s">
        <v>25</v>
      </c>
      <c r="J15" s="120" t="str">
        <f>'Rekapitulace stavby'!AN11</f>
        <v/>
      </c>
      <c r="L15" s="8"/>
    </row>
    <row r="16" spans="2:12" s="117" customFormat="1" ht="6.95" customHeight="1">
      <c r="B16" s="8"/>
      <c r="L16" s="8"/>
    </row>
    <row r="17" spans="2:12" s="117" customFormat="1" ht="12" customHeight="1">
      <c r="B17" s="8"/>
      <c r="D17" s="130" t="s">
        <v>26</v>
      </c>
      <c r="F17" s="117">
        <f>'Rekapitulace stavby'!K13</f>
        <v>0</v>
      </c>
      <c r="I17" s="130" t="s">
        <v>23</v>
      </c>
      <c r="J17" s="120" t="str">
        <f>'Rekapitulace stavby'!AN13</f>
        <v/>
      </c>
      <c r="L17" s="8"/>
    </row>
    <row r="18" spans="2:12" s="117" customFormat="1" ht="18" customHeight="1">
      <c r="B18" s="8"/>
      <c r="E18" s="120"/>
      <c r="I18" s="130" t="s">
        <v>25</v>
      </c>
      <c r="J18" s="120" t="str">
        <f>'Rekapitulace stavby'!AN14</f>
        <v/>
      </c>
      <c r="L18" s="8"/>
    </row>
    <row r="19" spans="2:12" s="117" customFormat="1" ht="6.95" customHeight="1">
      <c r="B19" s="8"/>
      <c r="L19" s="8"/>
    </row>
    <row r="20" spans="2:12" s="117" customFormat="1" ht="12" customHeight="1">
      <c r="B20" s="8"/>
      <c r="D20" s="130" t="s">
        <v>27</v>
      </c>
      <c r="F20" s="117">
        <f>'Rekapitulace stavby'!K16</f>
        <v>0</v>
      </c>
      <c r="I20" s="130" t="s">
        <v>23</v>
      </c>
      <c r="J20" s="120" t="str">
        <f>'Rekapitulace stavby'!AN16</f>
        <v/>
      </c>
      <c r="L20" s="8"/>
    </row>
    <row r="21" spans="2:12" s="117" customFormat="1" ht="18" customHeight="1">
      <c r="B21" s="8"/>
      <c r="E21" s="120"/>
      <c r="I21" s="130" t="s">
        <v>25</v>
      </c>
      <c r="J21" s="120" t="str">
        <f>'Rekapitulace stavby'!AN17</f>
        <v/>
      </c>
      <c r="L21" s="8"/>
    </row>
    <row r="22" spans="2:12" s="117" customFormat="1" ht="6.95" customHeight="1">
      <c r="B22" s="8"/>
      <c r="L22" s="8"/>
    </row>
    <row r="23" spans="2:12" s="117" customFormat="1" ht="12" customHeight="1">
      <c r="B23" s="8"/>
      <c r="D23" s="130" t="s">
        <v>28</v>
      </c>
      <c r="F23" s="117">
        <f>'Rekapitulace stavby'!K19</f>
        <v>0</v>
      </c>
      <c r="I23" s="130" t="s">
        <v>23</v>
      </c>
      <c r="J23" s="120" t="str">
        <f>'Rekapitulace stavby'!AN19</f>
        <v/>
      </c>
      <c r="L23" s="8"/>
    </row>
    <row r="24" spans="2:12" s="117" customFormat="1" ht="18" customHeight="1">
      <c r="B24" s="8"/>
      <c r="E24" s="120"/>
      <c r="I24" s="130" t="s">
        <v>25</v>
      </c>
      <c r="J24" s="120" t="str">
        <f>'Rekapitulace stavby'!AN20</f>
        <v/>
      </c>
      <c r="L24" s="8"/>
    </row>
    <row r="25" spans="2:12" s="117" customFormat="1" ht="6.95" customHeight="1">
      <c r="B25" s="8"/>
      <c r="L25" s="8"/>
    </row>
    <row r="26" spans="2:12" s="117" customFormat="1" ht="12" customHeight="1">
      <c r="B26" s="8"/>
      <c r="D26" s="130" t="s">
        <v>29</v>
      </c>
      <c r="F26" s="117">
        <f>'Rekapitulace stavby'!K22</f>
        <v>0</v>
      </c>
      <c r="L26" s="8"/>
    </row>
    <row r="27" spans="2:12" s="116" customFormat="1" ht="16.5" customHeight="1">
      <c r="B27" s="144"/>
      <c r="E27" s="232" t="s">
        <v>1</v>
      </c>
      <c r="F27" s="232"/>
      <c r="G27" s="232"/>
      <c r="H27" s="232"/>
      <c r="L27" s="144"/>
    </row>
    <row r="28" spans="2:12" s="117" customFormat="1" ht="6.95" customHeight="1">
      <c r="B28" s="8"/>
      <c r="L28" s="8"/>
    </row>
    <row r="29" spans="2:12" s="117" customFormat="1" ht="6.95" customHeight="1">
      <c r="B29" s="8"/>
      <c r="D29" s="29"/>
      <c r="E29" s="29"/>
      <c r="F29" s="29"/>
      <c r="G29" s="29"/>
      <c r="H29" s="29"/>
      <c r="I29" s="29"/>
      <c r="J29" s="29"/>
      <c r="K29" s="29"/>
      <c r="L29" s="8"/>
    </row>
    <row r="30" spans="2:12" s="117" customFormat="1" ht="25.35" customHeight="1">
      <c r="B30" s="8"/>
      <c r="D30" s="146" t="s">
        <v>30</v>
      </c>
      <c r="J30" s="119">
        <f>ROUND(J88,2)</f>
        <v>0</v>
      </c>
      <c r="L30" s="8"/>
    </row>
    <row r="31" spans="2:12" s="117" customFormat="1" ht="6.95" customHeight="1">
      <c r="B31" s="8"/>
      <c r="D31" s="29"/>
      <c r="E31" s="29"/>
      <c r="F31" s="29"/>
      <c r="G31" s="29"/>
      <c r="H31" s="29"/>
      <c r="I31" s="29"/>
      <c r="J31" s="29"/>
      <c r="K31" s="29"/>
      <c r="L31" s="8"/>
    </row>
    <row r="32" spans="2:12" s="117" customFormat="1" ht="14.45" customHeight="1">
      <c r="B32" s="8"/>
      <c r="F32" s="124" t="s">
        <v>32</v>
      </c>
      <c r="I32" s="124" t="s">
        <v>31</v>
      </c>
      <c r="J32" s="124" t="s">
        <v>33</v>
      </c>
      <c r="L32" s="8"/>
    </row>
    <row r="33" spans="2:12" s="117" customFormat="1" ht="14.45" customHeight="1">
      <c r="B33" s="8"/>
      <c r="D33" s="130" t="s">
        <v>34</v>
      </c>
      <c r="E33" s="130" t="s">
        <v>35</v>
      </c>
      <c r="F33" s="145">
        <f>ROUND((SUM(BE88:BE1595)),2)</f>
        <v>0</v>
      </c>
      <c r="I33" s="126">
        <v>0.21</v>
      </c>
      <c r="J33" s="145">
        <f>ROUND(((SUM(BE88:BE1595))*I33),2)</f>
        <v>0</v>
      </c>
      <c r="L33" s="8"/>
    </row>
    <row r="34" spans="2:12" s="117" customFormat="1" ht="14.45" customHeight="1">
      <c r="B34" s="8"/>
      <c r="E34" s="130" t="s">
        <v>36</v>
      </c>
      <c r="F34" s="145">
        <f>ROUND((SUM(BF88:BF1595)),2)</f>
        <v>0</v>
      </c>
      <c r="I34" s="126">
        <v>0.15</v>
      </c>
      <c r="J34" s="145">
        <f>ROUND(((SUM(BF88:BF1595))*I34),2)</f>
        <v>0</v>
      </c>
      <c r="L34" s="8"/>
    </row>
    <row r="35" spans="2:12" s="117" customFormat="1" ht="14.45" customHeight="1" hidden="1">
      <c r="B35" s="8"/>
      <c r="E35" s="130" t="s">
        <v>37</v>
      </c>
      <c r="F35" s="145">
        <f>ROUND((SUM(BG88:BG1595)),2)</f>
        <v>0</v>
      </c>
      <c r="I35" s="126">
        <v>0.21</v>
      </c>
      <c r="J35" s="145">
        <f>0</f>
        <v>0</v>
      </c>
      <c r="L35" s="8"/>
    </row>
    <row r="36" spans="2:12" s="117" customFormat="1" ht="14.45" customHeight="1" hidden="1">
      <c r="B36" s="8"/>
      <c r="E36" s="130" t="s">
        <v>38</v>
      </c>
      <c r="F36" s="145">
        <f>ROUND((SUM(BH88:BH1595)),2)</f>
        <v>0</v>
      </c>
      <c r="I36" s="126">
        <v>0.15</v>
      </c>
      <c r="J36" s="145">
        <f>0</f>
        <v>0</v>
      </c>
      <c r="L36" s="8"/>
    </row>
    <row r="37" spans="2:12" s="117" customFormat="1" ht="14.45" customHeight="1" hidden="1">
      <c r="B37" s="8"/>
      <c r="E37" s="130" t="s">
        <v>39</v>
      </c>
      <c r="F37" s="145">
        <f>ROUND((SUM(BI88:BI1595)),2)</f>
        <v>0</v>
      </c>
      <c r="I37" s="126">
        <v>0</v>
      </c>
      <c r="J37" s="145">
        <f>0</f>
        <v>0</v>
      </c>
      <c r="L37" s="8"/>
    </row>
    <row r="38" spans="2:12" s="117" customFormat="1" ht="6.95" customHeight="1">
      <c r="B38" s="8"/>
      <c r="L38" s="8"/>
    </row>
    <row r="39" spans="2:12" s="117" customFormat="1" ht="25.35" customHeight="1">
      <c r="B39" s="8"/>
      <c r="C39" s="52"/>
      <c r="D39" s="147" t="s">
        <v>40</v>
      </c>
      <c r="E39" s="23"/>
      <c r="F39" s="23"/>
      <c r="G39" s="148" t="s">
        <v>41</v>
      </c>
      <c r="H39" s="149" t="s">
        <v>42</v>
      </c>
      <c r="I39" s="23"/>
      <c r="J39" s="150">
        <f>SUM(J30:J37)</f>
        <v>0</v>
      </c>
      <c r="K39" s="151"/>
      <c r="L39" s="8"/>
    </row>
    <row r="40" spans="2:12" s="117" customFormat="1" ht="14.45" customHeight="1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8"/>
    </row>
    <row r="44" spans="2:12" s="117" customFormat="1" ht="6.95" customHeight="1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8"/>
    </row>
    <row r="45" spans="2:12" s="117" customFormat="1" ht="24.95" customHeight="1">
      <c r="B45" s="8"/>
      <c r="C45" s="4" t="s">
        <v>84</v>
      </c>
      <c r="L45" s="8"/>
    </row>
    <row r="46" spans="2:12" s="117" customFormat="1" ht="6.95" customHeight="1">
      <c r="B46" s="8"/>
      <c r="L46" s="8"/>
    </row>
    <row r="47" spans="2:12" s="117" customFormat="1" ht="12" customHeight="1">
      <c r="B47" s="8"/>
      <c r="C47" s="130" t="s">
        <v>15</v>
      </c>
      <c r="L47" s="8"/>
    </row>
    <row r="48" spans="2:12" s="117" customFormat="1" ht="16.5" customHeight="1">
      <c r="B48" s="8"/>
      <c r="E48" s="235" t="str">
        <f>E7</f>
        <v>Rekonstrukce kanalizačních stok v ul. Táboritská, P. Velikého a Jateční, Kolín</v>
      </c>
      <c r="F48" s="236"/>
      <c r="G48" s="236"/>
      <c r="H48" s="236"/>
      <c r="L48" s="8"/>
    </row>
    <row r="49" spans="2:12" s="117" customFormat="1" ht="12" customHeight="1">
      <c r="B49" s="8"/>
      <c r="C49" s="130" t="s">
        <v>80</v>
      </c>
      <c r="L49" s="8"/>
    </row>
    <row r="50" spans="2:12" s="117" customFormat="1" ht="16.5" customHeight="1">
      <c r="B50" s="8"/>
      <c r="E50" s="219" t="str">
        <f>E9</f>
        <v>SO 01.03 - ul. Jateční</v>
      </c>
      <c r="F50" s="209"/>
      <c r="G50" s="209"/>
      <c r="H50" s="209"/>
      <c r="L50" s="8"/>
    </row>
    <row r="51" spans="2:12" s="117" customFormat="1" ht="6.95" customHeight="1">
      <c r="B51" s="8"/>
      <c r="L51" s="8"/>
    </row>
    <row r="52" spans="2:12" s="117" customFormat="1" ht="12" customHeight="1">
      <c r="B52" s="8"/>
      <c r="C52" s="130" t="s">
        <v>19</v>
      </c>
      <c r="F52" s="120" t="str">
        <f>F12</f>
        <v>ul. Táboritská, P. Velikého a Jateční</v>
      </c>
      <c r="I52" s="130" t="s">
        <v>21</v>
      </c>
      <c r="J52" s="129">
        <f>IF(J12="","",J12)</f>
        <v>0</v>
      </c>
      <c r="L52" s="8"/>
    </row>
    <row r="53" spans="2:12" s="117" customFormat="1" ht="6.95" customHeight="1">
      <c r="B53" s="8"/>
      <c r="L53" s="8"/>
    </row>
    <row r="54" spans="2:12" s="117" customFormat="1" ht="13.7" customHeight="1">
      <c r="B54" s="8"/>
      <c r="C54" s="130" t="s">
        <v>22</v>
      </c>
      <c r="F54" s="120">
        <f>E15</f>
        <v>0</v>
      </c>
      <c r="I54" s="130" t="s">
        <v>27</v>
      </c>
      <c r="J54" s="122">
        <f>E21</f>
        <v>0</v>
      </c>
      <c r="L54" s="8"/>
    </row>
    <row r="55" spans="2:12" s="117" customFormat="1" ht="13.7" customHeight="1">
      <c r="B55" s="8"/>
      <c r="C55" s="130" t="s">
        <v>26</v>
      </c>
      <c r="F55" s="120" t="str">
        <f>IF(E18="","",E18)</f>
        <v/>
      </c>
      <c r="I55" s="130" t="s">
        <v>28</v>
      </c>
      <c r="J55" s="122">
        <f>E24</f>
        <v>0</v>
      </c>
      <c r="L55" s="8"/>
    </row>
    <row r="56" spans="2:12" s="117" customFormat="1" ht="10.35" customHeight="1">
      <c r="B56" s="8"/>
      <c r="L56" s="8"/>
    </row>
    <row r="57" spans="2:12" s="117" customFormat="1" ht="29.25" customHeight="1">
      <c r="B57" s="8"/>
      <c r="C57" s="51" t="s">
        <v>85</v>
      </c>
      <c r="D57" s="52"/>
      <c r="E57" s="52"/>
      <c r="F57" s="52"/>
      <c r="G57" s="52"/>
      <c r="H57" s="52"/>
      <c r="I57" s="52"/>
      <c r="J57" s="53" t="s">
        <v>88</v>
      </c>
      <c r="K57" s="52"/>
      <c r="L57" s="8"/>
    </row>
    <row r="58" spans="2:12" s="117" customFormat="1" ht="10.35" customHeight="1">
      <c r="B58" s="8"/>
      <c r="L58" s="8"/>
    </row>
    <row r="59" spans="2:47" s="117" customFormat="1" ht="22.9" customHeight="1">
      <c r="B59" s="8"/>
      <c r="C59" s="54" t="s">
        <v>89</v>
      </c>
      <c r="J59" s="119">
        <f>J88</f>
        <v>0</v>
      </c>
      <c r="L59" s="8"/>
      <c r="AU59" s="120" t="s">
        <v>90</v>
      </c>
    </row>
    <row r="60" spans="2:12" s="56" customFormat="1" ht="24.95" customHeight="1">
      <c r="B60" s="55"/>
      <c r="D60" s="57" t="s">
        <v>91</v>
      </c>
      <c r="E60" s="58"/>
      <c r="F60" s="58"/>
      <c r="G60" s="58"/>
      <c r="H60" s="58"/>
      <c r="I60" s="58"/>
      <c r="J60" s="59">
        <f>J89</f>
        <v>0</v>
      </c>
      <c r="L60" s="55"/>
    </row>
    <row r="61" spans="2:12" s="61" customFormat="1" ht="19.9" customHeight="1">
      <c r="B61" s="60"/>
      <c r="D61" s="62" t="s">
        <v>92</v>
      </c>
      <c r="E61" s="63"/>
      <c r="F61" s="63"/>
      <c r="G61" s="63"/>
      <c r="H61" s="63"/>
      <c r="I61" s="63"/>
      <c r="J61" s="64">
        <f>J90</f>
        <v>0</v>
      </c>
      <c r="L61" s="60"/>
    </row>
    <row r="62" spans="2:12" s="61" customFormat="1" ht="19.9" customHeight="1">
      <c r="B62" s="60"/>
      <c r="D62" s="62" t="s">
        <v>390</v>
      </c>
      <c r="E62" s="63"/>
      <c r="F62" s="63"/>
      <c r="G62" s="63"/>
      <c r="H62" s="63"/>
      <c r="I62" s="63"/>
      <c r="J62" s="64">
        <f>J566</f>
        <v>0</v>
      </c>
      <c r="L62" s="60"/>
    </row>
    <row r="63" spans="2:12" s="61" customFormat="1" ht="19.9" customHeight="1">
      <c r="B63" s="60"/>
      <c r="D63" s="62" t="s">
        <v>391</v>
      </c>
      <c r="E63" s="63"/>
      <c r="F63" s="63"/>
      <c r="G63" s="63"/>
      <c r="H63" s="63"/>
      <c r="I63" s="63"/>
      <c r="J63" s="64">
        <f>J635</f>
        <v>0</v>
      </c>
      <c r="L63" s="60"/>
    </row>
    <row r="64" spans="2:12" s="61" customFormat="1" ht="19.9" customHeight="1">
      <c r="B64" s="60"/>
      <c r="D64" s="62" t="s">
        <v>392</v>
      </c>
      <c r="E64" s="63"/>
      <c r="F64" s="63"/>
      <c r="G64" s="63"/>
      <c r="H64" s="63"/>
      <c r="I64" s="63"/>
      <c r="J64" s="64">
        <f>J710</f>
        <v>0</v>
      </c>
      <c r="L64" s="60"/>
    </row>
    <row r="65" spans="2:12" s="61" customFormat="1" ht="19.9" customHeight="1">
      <c r="B65" s="60"/>
      <c r="D65" s="62" t="s">
        <v>94</v>
      </c>
      <c r="E65" s="63"/>
      <c r="F65" s="63"/>
      <c r="G65" s="63"/>
      <c r="H65" s="63"/>
      <c r="I65" s="63"/>
      <c r="J65" s="64">
        <f>J746</f>
        <v>0</v>
      </c>
      <c r="L65" s="60"/>
    </row>
    <row r="66" spans="2:12" s="61" customFormat="1" ht="19.9" customHeight="1">
      <c r="B66" s="60"/>
      <c r="D66" s="62" t="s">
        <v>96</v>
      </c>
      <c r="E66" s="63"/>
      <c r="F66" s="63"/>
      <c r="G66" s="63"/>
      <c r="H66" s="63"/>
      <c r="I66" s="63"/>
      <c r="J66" s="64">
        <f>J1442</f>
        <v>0</v>
      </c>
      <c r="L66" s="60"/>
    </row>
    <row r="67" spans="2:12" s="61" customFormat="1" ht="19.9" customHeight="1">
      <c r="B67" s="60"/>
      <c r="D67" s="62" t="s">
        <v>97</v>
      </c>
      <c r="E67" s="63"/>
      <c r="F67" s="63"/>
      <c r="G67" s="63"/>
      <c r="H67" s="63"/>
      <c r="I67" s="63"/>
      <c r="J67" s="64">
        <f>J1535</f>
        <v>0</v>
      </c>
      <c r="L67" s="60"/>
    </row>
    <row r="68" spans="2:12" s="56" customFormat="1" ht="24.95" customHeight="1">
      <c r="B68" s="55"/>
      <c r="D68" s="57" t="s">
        <v>393</v>
      </c>
      <c r="E68" s="58"/>
      <c r="F68" s="58"/>
      <c r="G68" s="58"/>
      <c r="H68" s="58"/>
      <c r="I68" s="58"/>
      <c r="J68" s="59">
        <f>J1539</f>
        <v>0</v>
      </c>
      <c r="L68" s="55"/>
    </row>
    <row r="69" spans="2:12" s="117" customFormat="1" ht="21.75" customHeight="1">
      <c r="B69" s="8"/>
      <c r="L69" s="8"/>
    </row>
    <row r="70" spans="2:12" s="117" customFormat="1" ht="6.95" customHeight="1"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8"/>
    </row>
    <row r="74" spans="2:12" s="117" customFormat="1" ht="6.95" customHeight="1"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8"/>
    </row>
    <row r="75" spans="2:12" s="117" customFormat="1" ht="24.95" customHeight="1">
      <c r="B75" s="8"/>
      <c r="C75" s="4" t="s">
        <v>103</v>
      </c>
      <c r="L75" s="8"/>
    </row>
    <row r="76" spans="2:12" s="117" customFormat="1" ht="6.95" customHeight="1">
      <c r="B76" s="8"/>
      <c r="L76" s="8"/>
    </row>
    <row r="77" spans="2:12" s="117" customFormat="1" ht="12" customHeight="1">
      <c r="B77" s="8"/>
      <c r="C77" s="130" t="s">
        <v>15</v>
      </c>
      <c r="L77" s="8"/>
    </row>
    <row r="78" spans="2:12" s="117" customFormat="1" ht="16.5" customHeight="1">
      <c r="B78" s="8"/>
      <c r="E78" s="235" t="str">
        <f>E7</f>
        <v>Rekonstrukce kanalizačních stok v ul. Táboritská, P. Velikého a Jateční, Kolín</v>
      </c>
      <c r="F78" s="236"/>
      <c r="G78" s="236"/>
      <c r="H78" s="236"/>
      <c r="L78" s="8"/>
    </row>
    <row r="79" spans="2:12" s="117" customFormat="1" ht="12" customHeight="1">
      <c r="B79" s="8"/>
      <c r="C79" s="130" t="s">
        <v>80</v>
      </c>
      <c r="L79" s="8"/>
    </row>
    <row r="80" spans="2:12" s="117" customFormat="1" ht="16.5" customHeight="1">
      <c r="B80" s="8"/>
      <c r="E80" s="219" t="str">
        <f>E9</f>
        <v>SO 01.03 - ul. Jateční</v>
      </c>
      <c r="F80" s="209"/>
      <c r="G80" s="209"/>
      <c r="H80" s="209"/>
      <c r="L80" s="8"/>
    </row>
    <row r="81" spans="2:12" s="117" customFormat="1" ht="6.95" customHeight="1">
      <c r="B81" s="8"/>
      <c r="L81" s="8"/>
    </row>
    <row r="82" spans="2:12" s="117" customFormat="1" ht="12" customHeight="1">
      <c r="B82" s="8"/>
      <c r="C82" s="130" t="s">
        <v>19</v>
      </c>
      <c r="F82" s="120" t="str">
        <f>F12</f>
        <v>ul. Táboritská, P. Velikého a Jateční</v>
      </c>
      <c r="I82" s="130" t="s">
        <v>21</v>
      </c>
      <c r="J82" s="129">
        <f>IF(J12="","",J12)</f>
        <v>0</v>
      </c>
      <c r="L82" s="8"/>
    </row>
    <row r="83" spans="2:12" s="117" customFormat="1" ht="6.95" customHeight="1">
      <c r="B83" s="8"/>
      <c r="L83" s="8"/>
    </row>
    <row r="84" spans="2:12" s="117" customFormat="1" ht="13.7" customHeight="1">
      <c r="B84" s="8"/>
      <c r="C84" s="130" t="s">
        <v>22</v>
      </c>
      <c r="F84" s="120">
        <f>E15</f>
        <v>0</v>
      </c>
      <c r="I84" s="130" t="s">
        <v>27</v>
      </c>
      <c r="J84" s="122">
        <f>E21</f>
        <v>0</v>
      </c>
      <c r="L84" s="8"/>
    </row>
    <row r="85" spans="2:12" s="117" customFormat="1" ht="13.7" customHeight="1">
      <c r="B85" s="8"/>
      <c r="C85" s="130" t="s">
        <v>26</v>
      </c>
      <c r="F85" s="120" t="str">
        <f>IF(E18="","",E18)</f>
        <v/>
      </c>
      <c r="I85" s="130" t="s">
        <v>28</v>
      </c>
      <c r="J85" s="122">
        <f>E24</f>
        <v>0</v>
      </c>
      <c r="L85" s="8"/>
    </row>
    <row r="86" spans="2:12" s="117" customFormat="1" ht="10.35" customHeight="1">
      <c r="B86" s="8"/>
      <c r="L86" s="8"/>
    </row>
    <row r="87" spans="2:20" s="152" customFormat="1" ht="29.25" customHeight="1">
      <c r="B87" s="65"/>
      <c r="C87" s="66" t="s">
        <v>104</v>
      </c>
      <c r="D87" s="67" t="s">
        <v>49</v>
      </c>
      <c r="E87" s="67" t="s">
        <v>45</v>
      </c>
      <c r="F87" s="67" t="s">
        <v>46</v>
      </c>
      <c r="G87" s="67" t="s">
        <v>105</v>
      </c>
      <c r="H87" s="67" t="s">
        <v>106</v>
      </c>
      <c r="I87" s="67" t="s">
        <v>110</v>
      </c>
      <c r="J87" s="68" t="s">
        <v>88</v>
      </c>
      <c r="K87" s="161" t="s">
        <v>109</v>
      </c>
      <c r="L87" s="65"/>
      <c r="M87" s="25" t="s">
        <v>1</v>
      </c>
      <c r="N87" s="26" t="s">
        <v>34</v>
      </c>
      <c r="O87" s="26" t="s">
        <v>113</v>
      </c>
      <c r="P87" s="26" t="s">
        <v>114</v>
      </c>
      <c r="Q87" s="26" t="s">
        <v>115</v>
      </c>
      <c r="R87" s="26" t="s">
        <v>116</v>
      </c>
      <c r="S87" s="26" t="s">
        <v>117</v>
      </c>
      <c r="T87" s="27" t="s">
        <v>118</v>
      </c>
    </row>
    <row r="88" spans="2:63" s="117" customFormat="1" ht="22.9" customHeight="1">
      <c r="B88" s="8"/>
      <c r="C88" s="32" t="s">
        <v>120</v>
      </c>
      <c r="J88" s="69">
        <f>BK88</f>
        <v>0</v>
      </c>
      <c r="L88" s="8"/>
      <c r="M88" s="28"/>
      <c r="N88" s="29"/>
      <c r="O88" s="29"/>
      <c r="P88" s="71">
        <f>P89+P1539</f>
        <v>2045.7965749999998</v>
      </c>
      <c r="Q88" s="29"/>
      <c r="R88" s="71">
        <f>R89+R1539</f>
        <v>512.00981139</v>
      </c>
      <c r="S88" s="29"/>
      <c r="T88" s="162">
        <f>T89+T1539</f>
        <v>85.78007</v>
      </c>
      <c r="AT88" s="120" t="s">
        <v>65</v>
      </c>
      <c r="AU88" s="120" t="s">
        <v>90</v>
      </c>
      <c r="BK88" s="153">
        <f>BK89+BK1539</f>
        <v>0</v>
      </c>
    </row>
    <row r="89" spans="2:63" s="73" customFormat="1" ht="25.9" customHeight="1">
      <c r="B89" s="72"/>
      <c r="D89" s="74" t="s">
        <v>65</v>
      </c>
      <c r="E89" s="75" t="s">
        <v>121</v>
      </c>
      <c r="F89" s="75" t="s">
        <v>122</v>
      </c>
      <c r="J89" s="76">
        <f>BK89</f>
        <v>0</v>
      </c>
      <c r="L89" s="72"/>
      <c r="M89" s="77"/>
      <c r="N89" s="78"/>
      <c r="O89" s="78"/>
      <c r="P89" s="80">
        <f>P90+P566+P635+P710+P746+P1442+P1535</f>
        <v>2045.7965749999998</v>
      </c>
      <c r="Q89" s="78"/>
      <c r="R89" s="80">
        <f>R90+R566+R635+R710+R746+R1442+R1535</f>
        <v>512.00981139</v>
      </c>
      <c r="S89" s="78"/>
      <c r="T89" s="163">
        <f>T90+T566+T635+T710+T746+T1442+T1535</f>
        <v>85.78007</v>
      </c>
      <c r="AR89" s="74" t="s">
        <v>72</v>
      </c>
      <c r="AT89" s="154" t="s">
        <v>65</v>
      </c>
      <c r="AU89" s="154" t="s">
        <v>66</v>
      </c>
      <c r="AY89" s="74" t="s">
        <v>123</v>
      </c>
      <c r="BK89" s="155">
        <f>BK90+BK566+BK635+BK710+BK746+BK1442+BK1535</f>
        <v>0</v>
      </c>
    </row>
    <row r="90" spans="2:63" s="73" customFormat="1" ht="22.9" customHeight="1">
      <c r="B90" s="72"/>
      <c r="D90" s="74" t="s">
        <v>65</v>
      </c>
      <c r="E90" s="82" t="s">
        <v>72</v>
      </c>
      <c r="F90" s="82" t="s">
        <v>124</v>
      </c>
      <c r="J90" s="83">
        <f>BK90</f>
        <v>0</v>
      </c>
      <c r="L90" s="72"/>
      <c r="M90" s="77"/>
      <c r="N90" s="78"/>
      <c r="O90" s="78"/>
      <c r="P90" s="80">
        <f>SUM(P91:P565)</f>
        <v>559.422985</v>
      </c>
      <c r="Q90" s="78"/>
      <c r="R90" s="80">
        <f>SUM(R91:R565)</f>
        <v>443.9395745</v>
      </c>
      <c r="S90" s="78"/>
      <c r="T90" s="163">
        <f>SUM(T91:T565)</f>
        <v>0</v>
      </c>
      <c r="AR90" s="74" t="s">
        <v>72</v>
      </c>
      <c r="AT90" s="154" t="s">
        <v>65</v>
      </c>
      <c r="AU90" s="154" t="s">
        <v>72</v>
      </c>
      <c r="AY90" s="74" t="s">
        <v>123</v>
      </c>
      <c r="BK90" s="155">
        <f>SUM(BK91:BK565)</f>
        <v>0</v>
      </c>
    </row>
    <row r="91" spans="2:65" s="117" customFormat="1" ht="16.5" customHeight="1">
      <c r="B91" s="8"/>
      <c r="C91" s="84" t="s">
        <v>72</v>
      </c>
      <c r="D91" s="84" t="s">
        <v>125</v>
      </c>
      <c r="E91" s="85" t="s">
        <v>394</v>
      </c>
      <c r="F91" s="86" t="s">
        <v>395</v>
      </c>
      <c r="G91" s="87" t="s">
        <v>396</v>
      </c>
      <c r="H91" s="88">
        <v>293.273</v>
      </c>
      <c r="I91" s="142"/>
      <c r="J91" s="89">
        <f>ROUND(I91*H91,2)</f>
        <v>0</v>
      </c>
      <c r="K91" s="86" t="s">
        <v>397</v>
      </c>
      <c r="L91" s="8"/>
      <c r="M91" s="115" t="s">
        <v>1</v>
      </c>
      <c r="N91" s="90" t="s">
        <v>35</v>
      </c>
      <c r="O91" s="92">
        <v>0.825</v>
      </c>
      <c r="P91" s="92">
        <f>O91*H91</f>
        <v>241.95022500000002</v>
      </c>
      <c r="Q91" s="92">
        <v>0</v>
      </c>
      <c r="R91" s="92">
        <f>Q91*H91</f>
        <v>0</v>
      </c>
      <c r="S91" s="92">
        <v>0</v>
      </c>
      <c r="T91" s="164">
        <f>S91*H91</f>
        <v>0</v>
      </c>
      <c r="AR91" s="120" t="s">
        <v>130</v>
      </c>
      <c r="AT91" s="120" t="s">
        <v>125</v>
      </c>
      <c r="AU91" s="120" t="s">
        <v>74</v>
      </c>
      <c r="AY91" s="120" t="s">
        <v>123</v>
      </c>
      <c r="BE91" s="156">
        <f>IF(N91="základní",J91,0)</f>
        <v>0</v>
      </c>
      <c r="BF91" s="156">
        <f>IF(N91="snížená",J91,0)</f>
        <v>0</v>
      </c>
      <c r="BG91" s="156">
        <f>IF(N91="zákl. přenesená",J91,0)</f>
        <v>0</v>
      </c>
      <c r="BH91" s="156">
        <f>IF(N91="sníž. přenesená",J91,0)</f>
        <v>0</v>
      </c>
      <c r="BI91" s="156">
        <f>IF(N91="nulová",J91,0)</f>
        <v>0</v>
      </c>
      <c r="BJ91" s="120" t="s">
        <v>72</v>
      </c>
      <c r="BK91" s="156">
        <f>ROUND(I91*H91,2)</f>
        <v>0</v>
      </c>
      <c r="BL91" s="120" t="s">
        <v>130</v>
      </c>
      <c r="BM91" s="120" t="s">
        <v>1426</v>
      </c>
    </row>
    <row r="92" spans="2:47" s="117" customFormat="1" ht="19.5">
      <c r="B92" s="8"/>
      <c r="D92" s="96" t="s">
        <v>399</v>
      </c>
      <c r="F92" s="165" t="s">
        <v>400</v>
      </c>
      <c r="L92" s="8"/>
      <c r="M92" s="114"/>
      <c r="N92" s="21"/>
      <c r="O92" s="21"/>
      <c r="P92" s="21"/>
      <c r="Q92" s="21"/>
      <c r="R92" s="21"/>
      <c r="S92" s="21"/>
      <c r="T92" s="22"/>
      <c r="AT92" s="120" t="s">
        <v>399</v>
      </c>
      <c r="AU92" s="120" t="s">
        <v>74</v>
      </c>
    </row>
    <row r="93" spans="2:51" s="167" customFormat="1" ht="12">
      <c r="B93" s="166"/>
      <c r="D93" s="96" t="s">
        <v>132</v>
      </c>
      <c r="E93" s="168" t="s">
        <v>1</v>
      </c>
      <c r="F93" s="169" t="s">
        <v>401</v>
      </c>
      <c r="H93" s="168" t="s">
        <v>1</v>
      </c>
      <c r="L93" s="166"/>
      <c r="M93" s="170"/>
      <c r="N93" s="171"/>
      <c r="O93" s="171"/>
      <c r="P93" s="171"/>
      <c r="Q93" s="171"/>
      <c r="R93" s="171"/>
      <c r="S93" s="171"/>
      <c r="T93" s="172"/>
      <c r="AT93" s="168" t="s">
        <v>132</v>
      </c>
      <c r="AU93" s="168" t="s">
        <v>74</v>
      </c>
      <c r="AV93" s="167" t="s">
        <v>72</v>
      </c>
      <c r="AW93" s="167" t="s">
        <v>5</v>
      </c>
      <c r="AX93" s="167" t="s">
        <v>66</v>
      </c>
      <c r="AY93" s="168" t="s">
        <v>123</v>
      </c>
    </row>
    <row r="94" spans="2:51" s="167" customFormat="1" ht="12">
      <c r="B94" s="166"/>
      <c r="D94" s="96" t="s">
        <v>132</v>
      </c>
      <c r="E94" s="168" t="s">
        <v>1</v>
      </c>
      <c r="F94" s="169" t="s">
        <v>1427</v>
      </c>
      <c r="H94" s="168" t="s">
        <v>1</v>
      </c>
      <c r="L94" s="166"/>
      <c r="M94" s="170"/>
      <c r="N94" s="171"/>
      <c r="O94" s="171"/>
      <c r="P94" s="171"/>
      <c r="Q94" s="171"/>
      <c r="R94" s="171"/>
      <c r="S94" s="171"/>
      <c r="T94" s="172"/>
      <c r="AT94" s="168" t="s">
        <v>132</v>
      </c>
      <c r="AU94" s="168" t="s">
        <v>74</v>
      </c>
      <c r="AV94" s="167" t="s">
        <v>72</v>
      </c>
      <c r="AW94" s="167" t="s">
        <v>5</v>
      </c>
      <c r="AX94" s="167" t="s">
        <v>66</v>
      </c>
      <c r="AY94" s="168" t="s">
        <v>123</v>
      </c>
    </row>
    <row r="95" spans="2:51" s="167" customFormat="1" ht="12">
      <c r="B95" s="166"/>
      <c r="D95" s="96" t="s">
        <v>132</v>
      </c>
      <c r="E95" s="168" t="s">
        <v>1</v>
      </c>
      <c r="F95" s="169" t="s">
        <v>1428</v>
      </c>
      <c r="H95" s="168" t="s">
        <v>1</v>
      </c>
      <c r="L95" s="166"/>
      <c r="M95" s="170"/>
      <c r="N95" s="171"/>
      <c r="O95" s="171"/>
      <c r="P95" s="171"/>
      <c r="Q95" s="171"/>
      <c r="R95" s="171"/>
      <c r="S95" s="171"/>
      <c r="T95" s="172"/>
      <c r="AT95" s="168" t="s">
        <v>132</v>
      </c>
      <c r="AU95" s="168" t="s">
        <v>74</v>
      </c>
      <c r="AV95" s="167" t="s">
        <v>72</v>
      </c>
      <c r="AW95" s="167" t="s">
        <v>5</v>
      </c>
      <c r="AX95" s="167" t="s">
        <v>66</v>
      </c>
      <c r="AY95" s="168" t="s">
        <v>123</v>
      </c>
    </row>
    <row r="96" spans="2:51" s="167" customFormat="1" ht="12">
      <c r="B96" s="166"/>
      <c r="D96" s="96" t="s">
        <v>132</v>
      </c>
      <c r="E96" s="168" t="s">
        <v>1</v>
      </c>
      <c r="F96" s="169" t="s">
        <v>404</v>
      </c>
      <c r="H96" s="168" t="s">
        <v>1</v>
      </c>
      <c r="L96" s="166"/>
      <c r="M96" s="170"/>
      <c r="N96" s="171"/>
      <c r="O96" s="171"/>
      <c r="P96" s="171"/>
      <c r="Q96" s="171"/>
      <c r="R96" s="171"/>
      <c r="S96" s="171"/>
      <c r="T96" s="172"/>
      <c r="AT96" s="168" t="s">
        <v>132</v>
      </c>
      <c r="AU96" s="168" t="s">
        <v>74</v>
      </c>
      <c r="AV96" s="167" t="s">
        <v>72</v>
      </c>
      <c r="AW96" s="167" t="s">
        <v>5</v>
      </c>
      <c r="AX96" s="167" t="s">
        <v>66</v>
      </c>
      <c r="AY96" s="168" t="s">
        <v>123</v>
      </c>
    </row>
    <row r="97" spans="2:51" s="167" customFormat="1" ht="12">
      <c r="B97" s="166"/>
      <c r="D97" s="96" t="s">
        <v>132</v>
      </c>
      <c r="E97" s="168" t="s">
        <v>1</v>
      </c>
      <c r="F97" s="169" t="s">
        <v>1429</v>
      </c>
      <c r="H97" s="168" t="s">
        <v>1</v>
      </c>
      <c r="L97" s="166"/>
      <c r="M97" s="170"/>
      <c r="N97" s="171"/>
      <c r="O97" s="171"/>
      <c r="P97" s="171"/>
      <c r="Q97" s="171"/>
      <c r="R97" s="171"/>
      <c r="S97" s="171"/>
      <c r="T97" s="172"/>
      <c r="AT97" s="168" t="s">
        <v>132</v>
      </c>
      <c r="AU97" s="168" t="s">
        <v>74</v>
      </c>
      <c r="AV97" s="167" t="s">
        <v>72</v>
      </c>
      <c r="AW97" s="167" t="s">
        <v>5</v>
      </c>
      <c r="AX97" s="167" t="s">
        <v>66</v>
      </c>
      <c r="AY97" s="168" t="s">
        <v>123</v>
      </c>
    </row>
    <row r="98" spans="2:51" s="167" customFormat="1" ht="12">
      <c r="B98" s="166"/>
      <c r="D98" s="96" t="s">
        <v>132</v>
      </c>
      <c r="E98" s="168" t="s">
        <v>1</v>
      </c>
      <c r="F98" s="169" t="s">
        <v>1430</v>
      </c>
      <c r="H98" s="168" t="s">
        <v>1</v>
      </c>
      <c r="L98" s="166"/>
      <c r="M98" s="170"/>
      <c r="N98" s="171"/>
      <c r="O98" s="171"/>
      <c r="P98" s="171"/>
      <c r="Q98" s="171"/>
      <c r="R98" s="171"/>
      <c r="S98" s="171"/>
      <c r="T98" s="172"/>
      <c r="AT98" s="168" t="s">
        <v>132</v>
      </c>
      <c r="AU98" s="168" t="s">
        <v>74</v>
      </c>
      <c r="AV98" s="167" t="s">
        <v>72</v>
      </c>
      <c r="AW98" s="167" t="s">
        <v>5</v>
      </c>
      <c r="AX98" s="167" t="s">
        <v>66</v>
      </c>
      <c r="AY98" s="168" t="s">
        <v>123</v>
      </c>
    </row>
    <row r="99" spans="2:51" s="167" customFormat="1" ht="12">
      <c r="B99" s="166"/>
      <c r="D99" s="96" t="s">
        <v>132</v>
      </c>
      <c r="E99" s="168" t="s">
        <v>1</v>
      </c>
      <c r="F99" s="169" t="s">
        <v>1431</v>
      </c>
      <c r="H99" s="168" t="s">
        <v>1</v>
      </c>
      <c r="L99" s="166"/>
      <c r="M99" s="170"/>
      <c r="N99" s="171"/>
      <c r="O99" s="171"/>
      <c r="P99" s="171"/>
      <c r="Q99" s="171"/>
      <c r="R99" s="171"/>
      <c r="S99" s="171"/>
      <c r="T99" s="172"/>
      <c r="AT99" s="168" t="s">
        <v>132</v>
      </c>
      <c r="AU99" s="168" t="s">
        <v>74</v>
      </c>
      <c r="AV99" s="167" t="s">
        <v>72</v>
      </c>
      <c r="AW99" s="167" t="s">
        <v>5</v>
      </c>
      <c r="AX99" s="167" t="s">
        <v>66</v>
      </c>
      <c r="AY99" s="168" t="s">
        <v>123</v>
      </c>
    </row>
    <row r="100" spans="2:51" s="95" customFormat="1" ht="12">
      <c r="B100" s="94"/>
      <c r="D100" s="96" t="s">
        <v>132</v>
      </c>
      <c r="E100" s="97" t="s">
        <v>1</v>
      </c>
      <c r="F100" s="98" t="s">
        <v>1432</v>
      </c>
      <c r="H100" s="99">
        <v>133.518</v>
      </c>
      <c r="L100" s="94"/>
      <c r="M100" s="100"/>
      <c r="N100" s="101"/>
      <c r="O100" s="101"/>
      <c r="P100" s="101"/>
      <c r="Q100" s="101"/>
      <c r="R100" s="101"/>
      <c r="S100" s="101"/>
      <c r="T100" s="102"/>
      <c r="AT100" s="97" t="s">
        <v>132</v>
      </c>
      <c r="AU100" s="97" t="s">
        <v>74</v>
      </c>
      <c r="AV100" s="95" t="s">
        <v>74</v>
      </c>
      <c r="AW100" s="95" t="s">
        <v>5</v>
      </c>
      <c r="AX100" s="95" t="s">
        <v>66</v>
      </c>
      <c r="AY100" s="97" t="s">
        <v>123</v>
      </c>
    </row>
    <row r="101" spans="2:51" s="167" customFormat="1" ht="12">
      <c r="B101" s="166"/>
      <c r="D101" s="96" t="s">
        <v>132</v>
      </c>
      <c r="E101" s="168" t="s">
        <v>1</v>
      </c>
      <c r="F101" s="169" t="s">
        <v>409</v>
      </c>
      <c r="H101" s="168" t="s">
        <v>1</v>
      </c>
      <c r="L101" s="166"/>
      <c r="M101" s="170"/>
      <c r="N101" s="171"/>
      <c r="O101" s="171"/>
      <c r="P101" s="171"/>
      <c r="Q101" s="171"/>
      <c r="R101" s="171"/>
      <c r="S101" s="171"/>
      <c r="T101" s="172"/>
      <c r="AT101" s="168" t="s">
        <v>132</v>
      </c>
      <c r="AU101" s="168" t="s">
        <v>74</v>
      </c>
      <c r="AV101" s="167" t="s">
        <v>72</v>
      </c>
      <c r="AW101" s="167" t="s">
        <v>5</v>
      </c>
      <c r="AX101" s="167" t="s">
        <v>66</v>
      </c>
      <c r="AY101" s="168" t="s">
        <v>123</v>
      </c>
    </row>
    <row r="102" spans="2:51" s="167" customFormat="1" ht="12">
      <c r="B102" s="166"/>
      <c r="D102" s="96" t="s">
        <v>132</v>
      </c>
      <c r="E102" s="168" t="s">
        <v>1</v>
      </c>
      <c r="F102" s="169" t="s">
        <v>1433</v>
      </c>
      <c r="H102" s="168" t="s">
        <v>1</v>
      </c>
      <c r="L102" s="166"/>
      <c r="M102" s="170"/>
      <c r="N102" s="171"/>
      <c r="O102" s="171"/>
      <c r="P102" s="171"/>
      <c r="Q102" s="171"/>
      <c r="R102" s="171"/>
      <c r="S102" s="171"/>
      <c r="T102" s="172"/>
      <c r="AT102" s="168" t="s">
        <v>132</v>
      </c>
      <c r="AU102" s="168" t="s">
        <v>74</v>
      </c>
      <c r="AV102" s="167" t="s">
        <v>72</v>
      </c>
      <c r="AW102" s="167" t="s">
        <v>5</v>
      </c>
      <c r="AX102" s="167" t="s">
        <v>66</v>
      </c>
      <c r="AY102" s="168" t="s">
        <v>123</v>
      </c>
    </row>
    <row r="103" spans="2:51" s="95" customFormat="1" ht="12">
      <c r="B103" s="94"/>
      <c r="D103" s="96" t="s">
        <v>132</v>
      </c>
      <c r="E103" s="97" t="s">
        <v>1</v>
      </c>
      <c r="F103" s="98" t="s">
        <v>1434</v>
      </c>
      <c r="H103" s="99">
        <v>10.25</v>
      </c>
      <c r="L103" s="94"/>
      <c r="M103" s="100"/>
      <c r="N103" s="101"/>
      <c r="O103" s="101"/>
      <c r="P103" s="101"/>
      <c r="Q103" s="101"/>
      <c r="R103" s="101"/>
      <c r="S103" s="101"/>
      <c r="T103" s="102"/>
      <c r="AT103" s="97" t="s">
        <v>132</v>
      </c>
      <c r="AU103" s="97" t="s">
        <v>74</v>
      </c>
      <c r="AV103" s="95" t="s">
        <v>74</v>
      </c>
      <c r="AW103" s="95" t="s">
        <v>5</v>
      </c>
      <c r="AX103" s="95" t="s">
        <v>66</v>
      </c>
      <c r="AY103" s="97" t="s">
        <v>123</v>
      </c>
    </row>
    <row r="104" spans="2:51" s="174" customFormat="1" ht="12">
      <c r="B104" s="173"/>
      <c r="D104" s="96" t="s">
        <v>132</v>
      </c>
      <c r="E104" s="175" t="s">
        <v>1</v>
      </c>
      <c r="F104" s="176" t="s">
        <v>412</v>
      </c>
      <c r="H104" s="177">
        <v>143.768</v>
      </c>
      <c r="L104" s="173"/>
      <c r="M104" s="178"/>
      <c r="N104" s="179"/>
      <c r="O104" s="179"/>
      <c r="P104" s="179"/>
      <c r="Q104" s="179"/>
      <c r="R104" s="179"/>
      <c r="S104" s="179"/>
      <c r="T104" s="180"/>
      <c r="AT104" s="175" t="s">
        <v>132</v>
      </c>
      <c r="AU104" s="175" t="s">
        <v>74</v>
      </c>
      <c r="AV104" s="174" t="s">
        <v>137</v>
      </c>
      <c r="AW104" s="174" t="s">
        <v>5</v>
      </c>
      <c r="AX104" s="174" t="s">
        <v>66</v>
      </c>
      <c r="AY104" s="175" t="s">
        <v>123</v>
      </c>
    </row>
    <row r="105" spans="2:51" s="167" customFormat="1" ht="12">
      <c r="B105" s="166"/>
      <c r="D105" s="96" t="s">
        <v>132</v>
      </c>
      <c r="E105" s="168" t="s">
        <v>1</v>
      </c>
      <c r="F105" s="169" t="s">
        <v>1435</v>
      </c>
      <c r="H105" s="168" t="s">
        <v>1</v>
      </c>
      <c r="L105" s="166"/>
      <c r="M105" s="170"/>
      <c r="N105" s="171"/>
      <c r="O105" s="171"/>
      <c r="P105" s="171"/>
      <c r="Q105" s="171"/>
      <c r="R105" s="171"/>
      <c r="S105" s="171"/>
      <c r="T105" s="172"/>
      <c r="AT105" s="168" t="s">
        <v>132</v>
      </c>
      <c r="AU105" s="168" t="s">
        <v>74</v>
      </c>
      <c r="AV105" s="167" t="s">
        <v>72</v>
      </c>
      <c r="AW105" s="167" t="s">
        <v>5</v>
      </c>
      <c r="AX105" s="167" t="s">
        <v>66</v>
      </c>
      <c r="AY105" s="168" t="s">
        <v>123</v>
      </c>
    </row>
    <row r="106" spans="2:51" s="167" customFormat="1" ht="12">
      <c r="B106" s="166"/>
      <c r="D106" s="96" t="s">
        <v>132</v>
      </c>
      <c r="E106" s="168" t="s">
        <v>1</v>
      </c>
      <c r="F106" s="169" t="s">
        <v>1430</v>
      </c>
      <c r="H106" s="168" t="s">
        <v>1</v>
      </c>
      <c r="L106" s="166"/>
      <c r="M106" s="170"/>
      <c r="N106" s="171"/>
      <c r="O106" s="171"/>
      <c r="P106" s="171"/>
      <c r="Q106" s="171"/>
      <c r="R106" s="171"/>
      <c r="S106" s="171"/>
      <c r="T106" s="172"/>
      <c r="AT106" s="168" t="s">
        <v>132</v>
      </c>
      <c r="AU106" s="168" t="s">
        <v>74</v>
      </c>
      <c r="AV106" s="167" t="s">
        <v>72</v>
      </c>
      <c r="AW106" s="167" t="s">
        <v>5</v>
      </c>
      <c r="AX106" s="167" t="s">
        <v>66</v>
      </c>
      <c r="AY106" s="168" t="s">
        <v>123</v>
      </c>
    </row>
    <row r="107" spans="2:51" s="167" customFormat="1" ht="12">
      <c r="B107" s="166"/>
      <c r="D107" s="96" t="s">
        <v>132</v>
      </c>
      <c r="E107" s="168" t="s">
        <v>1</v>
      </c>
      <c r="F107" s="169" t="s">
        <v>1436</v>
      </c>
      <c r="H107" s="168" t="s">
        <v>1</v>
      </c>
      <c r="L107" s="166"/>
      <c r="M107" s="170"/>
      <c r="N107" s="171"/>
      <c r="O107" s="171"/>
      <c r="P107" s="171"/>
      <c r="Q107" s="171"/>
      <c r="R107" s="171"/>
      <c r="S107" s="171"/>
      <c r="T107" s="172"/>
      <c r="AT107" s="168" t="s">
        <v>132</v>
      </c>
      <c r="AU107" s="168" t="s">
        <v>74</v>
      </c>
      <c r="AV107" s="167" t="s">
        <v>72</v>
      </c>
      <c r="AW107" s="167" t="s">
        <v>5</v>
      </c>
      <c r="AX107" s="167" t="s">
        <v>66</v>
      </c>
      <c r="AY107" s="168" t="s">
        <v>123</v>
      </c>
    </row>
    <row r="108" spans="2:51" s="95" customFormat="1" ht="12">
      <c r="B108" s="94"/>
      <c r="D108" s="96" t="s">
        <v>132</v>
      </c>
      <c r="E108" s="97" t="s">
        <v>1</v>
      </c>
      <c r="F108" s="98" t="s">
        <v>1437</v>
      </c>
      <c r="H108" s="99">
        <v>109.62</v>
      </c>
      <c r="L108" s="94"/>
      <c r="M108" s="100"/>
      <c r="N108" s="101"/>
      <c r="O108" s="101"/>
      <c r="P108" s="101"/>
      <c r="Q108" s="101"/>
      <c r="R108" s="101"/>
      <c r="S108" s="101"/>
      <c r="T108" s="102"/>
      <c r="AT108" s="97" t="s">
        <v>132</v>
      </c>
      <c r="AU108" s="97" t="s">
        <v>74</v>
      </c>
      <c r="AV108" s="95" t="s">
        <v>74</v>
      </c>
      <c r="AW108" s="95" t="s">
        <v>5</v>
      </c>
      <c r="AX108" s="95" t="s">
        <v>66</v>
      </c>
      <c r="AY108" s="97" t="s">
        <v>123</v>
      </c>
    </row>
    <row r="109" spans="2:51" s="167" customFormat="1" ht="12">
      <c r="B109" s="166"/>
      <c r="D109" s="96" t="s">
        <v>132</v>
      </c>
      <c r="E109" s="168" t="s">
        <v>1</v>
      </c>
      <c r="F109" s="169" t="s">
        <v>409</v>
      </c>
      <c r="H109" s="168" t="s">
        <v>1</v>
      </c>
      <c r="L109" s="166"/>
      <c r="M109" s="170"/>
      <c r="N109" s="171"/>
      <c r="O109" s="171"/>
      <c r="P109" s="171"/>
      <c r="Q109" s="171"/>
      <c r="R109" s="171"/>
      <c r="S109" s="171"/>
      <c r="T109" s="172"/>
      <c r="AT109" s="168" t="s">
        <v>132</v>
      </c>
      <c r="AU109" s="168" t="s">
        <v>74</v>
      </c>
      <c r="AV109" s="167" t="s">
        <v>72</v>
      </c>
      <c r="AW109" s="167" t="s">
        <v>5</v>
      </c>
      <c r="AX109" s="167" t="s">
        <v>66</v>
      </c>
      <c r="AY109" s="168" t="s">
        <v>123</v>
      </c>
    </row>
    <row r="110" spans="2:51" s="167" customFormat="1" ht="12">
      <c r="B110" s="166"/>
      <c r="D110" s="96" t="s">
        <v>132</v>
      </c>
      <c r="E110" s="168" t="s">
        <v>1</v>
      </c>
      <c r="F110" s="169" t="s">
        <v>1438</v>
      </c>
      <c r="H110" s="168" t="s">
        <v>1</v>
      </c>
      <c r="L110" s="166"/>
      <c r="M110" s="170"/>
      <c r="N110" s="171"/>
      <c r="O110" s="171"/>
      <c r="P110" s="171"/>
      <c r="Q110" s="171"/>
      <c r="R110" s="171"/>
      <c r="S110" s="171"/>
      <c r="T110" s="172"/>
      <c r="AT110" s="168" t="s">
        <v>132</v>
      </c>
      <c r="AU110" s="168" t="s">
        <v>74</v>
      </c>
      <c r="AV110" s="167" t="s">
        <v>72</v>
      </c>
      <c r="AW110" s="167" t="s">
        <v>5</v>
      </c>
      <c r="AX110" s="167" t="s">
        <v>66</v>
      </c>
      <c r="AY110" s="168" t="s">
        <v>123</v>
      </c>
    </row>
    <row r="111" spans="2:51" s="95" customFormat="1" ht="12">
      <c r="B111" s="94"/>
      <c r="D111" s="96" t="s">
        <v>132</v>
      </c>
      <c r="E111" s="97" t="s">
        <v>1</v>
      </c>
      <c r="F111" s="98" t="s">
        <v>1439</v>
      </c>
      <c r="H111" s="99">
        <v>4.163</v>
      </c>
      <c r="L111" s="94"/>
      <c r="M111" s="100"/>
      <c r="N111" s="101"/>
      <c r="O111" s="101"/>
      <c r="P111" s="101"/>
      <c r="Q111" s="101"/>
      <c r="R111" s="101"/>
      <c r="S111" s="101"/>
      <c r="T111" s="102"/>
      <c r="AT111" s="97" t="s">
        <v>132</v>
      </c>
      <c r="AU111" s="97" t="s">
        <v>74</v>
      </c>
      <c r="AV111" s="95" t="s">
        <v>74</v>
      </c>
      <c r="AW111" s="95" t="s">
        <v>5</v>
      </c>
      <c r="AX111" s="95" t="s">
        <v>66</v>
      </c>
      <c r="AY111" s="97" t="s">
        <v>123</v>
      </c>
    </row>
    <row r="112" spans="2:51" s="174" customFormat="1" ht="12">
      <c r="B112" s="173"/>
      <c r="D112" s="96" t="s">
        <v>132</v>
      </c>
      <c r="E112" s="175" t="s">
        <v>1</v>
      </c>
      <c r="F112" s="176" t="s">
        <v>412</v>
      </c>
      <c r="H112" s="177">
        <v>113.783</v>
      </c>
      <c r="L112" s="173"/>
      <c r="M112" s="178"/>
      <c r="N112" s="179"/>
      <c r="O112" s="179"/>
      <c r="P112" s="179"/>
      <c r="Q112" s="179"/>
      <c r="R112" s="179"/>
      <c r="S112" s="179"/>
      <c r="T112" s="180"/>
      <c r="AT112" s="175" t="s">
        <v>132</v>
      </c>
      <c r="AU112" s="175" t="s">
        <v>74</v>
      </c>
      <c r="AV112" s="174" t="s">
        <v>137</v>
      </c>
      <c r="AW112" s="174" t="s">
        <v>5</v>
      </c>
      <c r="AX112" s="174" t="s">
        <v>66</v>
      </c>
      <c r="AY112" s="175" t="s">
        <v>123</v>
      </c>
    </row>
    <row r="113" spans="2:51" s="167" customFormat="1" ht="12">
      <c r="B113" s="166"/>
      <c r="D113" s="96" t="s">
        <v>132</v>
      </c>
      <c r="E113" s="168" t="s">
        <v>1</v>
      </c>
      <c r="F113" s="169" t="s">
        <v>1440</v>
      </c>
      <c r="H113" s="168" t="s">
        <v>1</v>
      </c>
      <c r="L113" s="166"/>
      <c r="M113" s="170"/>
      <c r="N113" s="171"/>
      <c r="O113" s="171"/>
      <c r="P113" s="171"/>
      <c r="Q113" s="171"/>
      <c r="R113" s="171"/>
      <c r="S113" s="171"/>
      <c r="T113" s="172"/>
      <c r="AT113" s="168" t="s">
        <v>132</v>
      </c>
      <c r="AU113" s="168" t="s">
        <v>74</v>
      </c>
      <c r="AV113" s="167" t="s">
        <v>72</v>
      </c>
      <c r="AW113" s="167" t="s">
        <v>5</v>
      </c>
      <c r="AX113" s="167" t="s">
        <v>66</v>
      </c>
      <c r="AY113" s="168" t="s">
        <v>123</v>
      </c>
    </row>
    <row r="114" spans="2:51" s="167" customFormat="1" ht="12">
      <c r="B114" s="166"/>
      <c r="D114" s="96" t="s">
        <v>132</v>
      </c>
      <c r="E114" s="168" t="s">
        <v>1</v>
      </c>
      <c r="F114" s="169" t="s">
        <v>439</v>
      </c>
      <c r="H114" s="168" t="s">
        <v>1</v>
      </c>
      <c r="L114" s="166"/>
      <c r="M114" s="170"/>
      <c r="N114" s="171"/>
      <c r="O114" s="171"/>
      <c r="P114" s="171"/>
      <c r="Q114" s="171"/>
      <c r="R114" s="171"/>
      <c r="S114" s="171"/>
      <c r="T114" s="172"/>
      <c r="AT114" s="168" t="s">
        <v>132</v>
      </c>
      <c r="AU114" s="168" t="s">
        <v>74</v>
      </c>
      <c r="AV114" s="167" t="s">
        <v>72</v>
      </c>
      <c r="AW114" s="167" t="s">
        <v>5</v>
      </c>
      <c r="AX114" s="167" t="s">
        <v>66</v>
      </c>
      <c r="AY114" s="168" t="s">
        <v>123</v>
      </c>
    </row>
    <row r="115" spans="2:51" s="167" customFormat="1" ht="12">
      <c r="B115" s="166"/>
      <c r="D115" s="96" t="s">
        <v>132</v>
      </c>
      <c r="E115" s="168" t="s">
        <v>1</v>
      </c>
      <c r="F115" s="169" t="s">
        <v>1441</v>
      </c>
      <c r="H115" s="168" t="s">
        <v>1</v>
      </c>
      <c r="L115" s="166"/>
      <c r="M115" s="170"/>
      <c r="N115" s="171"/>
      <c r="O115" s="171"/>
      <c r="P115" s="171"/>
      <c r="Q115" s="171"/>
      <c r="R115" s="171"/>
      <c r="S115" s="171"/>
      <c r="T115" s="172"/>
      <c r="AT115" s="168" t="s">
        <v>132</v>
      </c>
      <c r="AU115" s="168" t="s">
        <v>74</v>
      </c>
      <c r="AV115" s="167" t="s">
        <v>72</v>
      </c>
      <c r="AW115" s="167" t="s">
        <v>5</v>
      </c>
      <c r="AX115" s="167" t="s">
        <v>66</v>
      </c>
      <c r="AY115" s="168" t="s">
        <v>123</v>
      </c>
    </row>
    <row r="116" spans="2:51" s="95" customFormat="1" ht="12">
      <c r="B116" s="94"/>
      <c r="D116" s="96" t="s">
        <v>132</v>
      </c>
      <c r="E116" s="97" t="s">
        <v>1</v>
      </c>
      <c r="F116" s="98" t="s">
        <v>1442</v>
      </c>
      <c r="H116" s="99">
        <v>11.242</v>
      </c>
      <c r="L116" s="94"/>
      <c r="M116" s="100"/>
      <c r="N116" s="101"/>
      <c r="O116" s="101"/>
      <c r="P116" s="101"/>
      <c r="Q116" s="101"/>
      <c r="R116" s="101"/>
      <c r="S116" s="101"/>
      <c r="T116" s="102"/>
      <c r="AT116" s="97" t="s">
        <v>132</v>
      </c>
      <c r="AU116" s="97" t="s">
        <v>74</v>
      </c>
      <c r="AV116" s="95" t="s">
        <v>74</v>
      </c>
      <c r="AW116" s="95" t="s">
        <v>5</v>
      </c>
      <c r="AX116" s="95" t="s">
        <v>66</v>
      </c>
      <c r="AY116" s="97" t="s">
        <v>123</v>
      </c>
    </row>
    <row r="117" spans="2:51" s="167" customFormat="1" ht="12">
      <c r="B117" s="166"/>
      <c r="D117" s="96" t="s">
        <v>132</v>
      </c>
      <c r="E117" s="168" t="s">
        <v>1</v>
      </c>
      <c r="F117" s="169" t="s">
        <v>442</v>
      </c>
      <c r="H117" s="168" t="s">
        <v>1</v>
      </c>
      <c r="L117" s="166"/>
      <c r="M117" s="170"/>
      <c r="N117" s="171"/>
      <c r="O117" s="171"/>
      <c r="P117" s="171"/>
      <c r="Q117" s="171"/>
      <c r="R117" s="171"/>
      <c r="S117" s="171"/>
      <c r="T117" s="172"/>
      <c r="AT117" s="168" t="s">
        <v>132</v>
      </c>
      <c r="AU117" s="168" t="s">
        <v>74</v>
      </c>
      <c r="AV117" s="167" t="s">
        <v>72</v>
      </c>
      <c r="AW117" s="167" t="s">
        <v>5</v>
      </c>
      <c r="AX117" s="167" t="s">
        <v>66</v>
      </c>
      <c r="AY117" s="168" t="s">
        <v>123</v>
      </c>
    </row>
    <row r="118" spans="2:51" s="167" customFormat="1" ht="12">
      <c r="B118" s="166"/>
      <c r="D118" s="96" t="s">
        <v>132</v>
      </c>
      <c r="E118" s="168" t="s">
        <v>1</v>
      </c>
      <c r="F118" s="169" t="s">
        <v>1443</v>
      </c>
      <c r="H118" s="168" t="s">
        <v>1</v>
      </c>
      <c r="L118" s="166"/>
      <c r="M118" s="170"/>
      <c r="N118" s="171"/>
      <c r="O118" s="171"/>
      <c r="P118" s="171"/>
      <c r="Q118" s="171"/>
      <c r="R118" s="171"/>
      <c r="S118" s="171"/>
      <c r="T118" s="172"/>
      <c r="AT118" s="168" t="s">
        <v>132</v>
      </c>
      <c r="AU118" s="168" t="s">
        <v>74</v>
      </c>
      <c r="AV118" s="167" t="s">
        <v>72</v>
      </c>
      <c r="AW118" s="167" t="s">
        <v>5</v>
      </c>
      <c r="AX118" s="167" t="s">
        <v>66</v>
      </c>
      <c r="AY118" s="168" t="s">
        <v>123</v>
      </c>
    </row>
    <row r="119" spans="2:51" s="95" customFormat="1" ht="12">
      <c r="B119" s="94"/>
      <c r="D119" s="96" t="s">
        <v>132</v>
      </c>
      <c r="E119" s="97" t="s">
        <v>1</v>
      </c>
      <c r="F119" s="98" t="s">
        <v>1444</v>
      </c>
      <c r="H119" s="99">
        <v>1.68</v>
      </c>
      <c r="L119" s="94"/>
      <c r="M119" s="100"/>
      <c r="N119" s="101"/>
      <c r="O119" s="101"/>
      <c r="P119" s="101"/>
      <c r="Q119" s="101"/>
      <c r="R119" s="101"/>
      <c r="S119" s="101"/>
      <c r="T119" s="102"/>
      <c r="AT119" s="97" t="s">
        <v>132</v>
      </c>
      <c r="AU119" s="97" t="s">
        <v>74</v>
      </c>
      <c r="AV119" s="95" t="s">
        <v>74</v>
      </c>
      <c r="AW119" s="95" t="s">
        <v>5</v>
      </c>
      <c r="AX119" s="95" t="s">
        <v>66</v>
      </c>
      <c r="AY119" s="97" t="s">
        <v>123</v>
      </c>
    </row>
    <row r="120" spans="2:51" s="174" customFormat="1" ht="12">
      <c r="B120" s="173"/>
      <c r="D120" s="96" t="s">
        <v>132</v>
      </c>
      <c r="E120" s="175" t="s">
        <v>1</v>
      </c>
      <c r="F120" s="176" t="s">
        <v>412</v>
      </c>
      <c r="H120" s="177">
        <v>12.922</v>
      </c>
      <c r="L120" s="173"/>
      <c r="M120" s="178"/>
      <c r="N120" s="179"/>
      <c r="O120" s="179"/>
      <c r="P120" s="179"/>
      <c r="Q120" s="179"/>
      <c r="R120" s="179"/>
      <c r="S120" s="179"/>
      <c r="T120" s="180"/>
      <c r="AT120" s="175" t="s">
        <v>132</v>
      </c>
      <c r="AU120" s="175" t="s">
        <v>74</v>
      </c>
      <c r="AV120" s="174" t="s">
        <v>137</v>
      </c>
      <c r="AW120" s="174" t="s">
        <v>5</v>
      </c>
      <c r="AX120" s="174" t="s">
        <v>66</v>
      </c>
      <c r="AY120" s="175" t="s">
        <v>123</v>
      </c>
    </row>
    <row r="121" spans="2:51" s="167" customFormat="1" ht="12">
      <c r="B121" s="166"/>
      <c r="D121" s="96" t="s">
        <v>132</v>
      </c>
      <c r="E121" s="168" t="s">
        <v>1</v>
      </c>
      <c r="F121" s="169" t="s">
        <v>1445</v>
      </c>
      <c r="H121" s="168" t="s">
        <v>1</v>
      </c>
      <c r="L121" s="166"/>
      <c r="M121" s="170"/>
      <c r="N121" s="171"/>
      <c r="O121" s="171"/>
      <c r="P121" s="171"/>
      <c r="Q121" s="171"/>
      <c r="R121" s="171"/>
      <c r="S121" s="171"/>
      <c r="T121" s="172"/>
      <c r="AT121" s="168" t="s">
        <v>132</v>
      </c>
      <c r="AU121" s="168" t="s">
        <v>74</v>
      </c>
      <c r="AV121" s="167" t="s">
        <v>72</v>
      </c>
      <c r="AW121" s="167" t="s">
        <v>5</v>
      </c>
      <c r="AX121" s="167" t="s">
        <v>66</v>
      </c>
      <c r="AY121" s="168" t="s">
        <v>123</v>
      </c>
    </row>
    <row r="122" spans="2:51" s="167" customFormat="1" ht="12">
      <c r="B122" s="166"/>
      <c r="D122" s="96" t="s">
        <v>132</v>
      </c>
      <c r="E122" s="168" t="s">
        <v>1</v>
      </c>
      <c r="F122" s="169" t="s">
        <v>439</v>
      </c>
      <c r="H122" s="168" t="s">
        <v>1</v>
      </c>
      <c r="L122" s="166"/>
      <c r="M122" s="170"/>
      <c r="N122" s="171"/>
      <c r="O122" s="171"/>
      <c r="P122" s="171"/>
      <c r="Q122" s="171"/>
      <c r="R122" s="171"/>
      <c r="S122" s="171"/>
      <c r="T122" s="172"/>
      <c r="AT122" s="168" t="s">
        <v>132</v>
      </c>
      <c r="AU122" s="168" t="s">
        <v>74</v>
      </c>
      <c r="AV122" s="167" t="s">
        <v>72</v>
      </c>
      <c r="AW122" s="167" t="s">
        <v>5</v>
      </c>
      <c r="AX122" s="167" t="s">
        <v>66</v>
      </c>
      <c r="AY122" s="168" t="s">
        <v>123</v>
      </c>
    </row>
    <row r="123" spans="2:51" s="167" customFormat="1" ht="12">
      <c r="B123" s="166"/>
      <c r="D123" s="96" t="s">
        <v>132</v>
      </c>
      <c r="E123" s="168" t="s">
        <v>1</v>
      </c>
      <c r="F123" s="169" t="s">
        <v>1446</v>
      </c>
      <c r="H123" s="168" t="s">
        <v>1</v>
      </c>
      <c r="L123" s="166"/>
      <c r="M123" s="170"/>
      <c r="N123" s="171"/>
      <c r="O123" s="171"/>
      <c r="P123" s="171"/>
      <c r="Q123" s="171"/>
      <c r="R123" s="171"/>
      <c r="S123" s="171"/>
      <c r="T123" s="172"/>
      <c r="AT123" s="168" t="s">
        <v>132</v>
      </c>
      <c r="AU123" s="168" t="s">
        <v>74</v>
      </c>
      <c r="AV123" s="167" t="s">
        <v>72</v>
      </c>
      <c r="AW123" s="167" t="s">
        <v>5</v>
      </c>
      <c r="AX123" s="167" t="s">
        <v>66</v>
      </c>
      <c r="AY123" s="168" t="s">
        <v>123</v>
      </c>
    </row>
    <row r="124" spans="2:51" s="95" customFormat="1" ht="12">
      <c r="B124" s="94"/>
      <c r="D124" s="96" t="s">
        <v>132</v>
      </c>
      <c r="E124" s="97" t="s">
        <v>1</v>
      </c>
      <c r="F124" s="98" t="s">
        <v>1447</v>
      </c>
      <c r="H124" s="99">
        <v>19.8</v>
      </c>
      <c r="L124" s="94"/>
      <c r="M124" s="100"/>
      <c r="N124" s="101"/>
      <c r="O124" s="101"/>
      <c r="P124" s="101"/>
      <c r="Q124" s="101"/>
      <c r="R124" s="101"/>
      <c r="S124" s="101"/>
      <c r="T124" s="102"/>
      <c r="AT124" s="97" t="s">
        <v>132</v>
      </c>
      <c r="AU124" s="97" t="s">
        <v>74</v>
      </c>
      <c r="AV124" s="95" t="s">
        <v>74</v>
      </c>
      <c r="AW124" s="95" t="s">
        <v>5</v>
      </c>
      <c r="AX124" s="95" t="s">
        <v>66</v>
      </c>
      <c r="AY124" s="97" t="s">
        <v>123</v>
      </c>
    </row>
    <row r="125" spans="2:51" s="167" customFormat="1" ht="12">
      <c r="B125" s="166"/>
      <c r="D125" s="96" t="s">
        <v>132</v>
      </c>
      <c r="E125" s="168" t="s">
        <v>1</v>
      </c>
      <c r="F125" s="169" t="s">
        <v>442</v>
      </c>
      <c r="H125" s="168" t="s">
        <v>1</v>
      </c>
      <c r="L125" s="166"/>
      <c r="M125" s="170"/>
      <c r="N125" s="171"/>
      <c r="O125" s="171"/>
      <c r="P125" s="171"/>
      <c r="Q125" s="171"/>
      <c r="R125" s="171"/>
      <c r="S125" s="171"/>
      <c r="T125" s="172"/>
      <c r="AT125" s="168" t="s">
        <v>132</v>
      </c>
      <c r="AU125" s="168" t="s">
        <v>74</v>
      </c>
      <c r="AV125" s="167" t="s">
        <v>72</v>
      </c>
      <c r="AW125" s="167" t="s">
        <v>5</v>
      </c>
      <c r="AX125" s="167" t="s">
        <v>66</v>
      </c>
      <c r="AY125" s="168" t="s">
        <v>123</v>
      </c>
    </row>
    <row r="126" spans="2:51" s="167" customFormat="1" ht="12">
      <c r="B126" s="166"/>
      <c r="D126" s="96" t="s">
        <v>132</v>
      </c>
      <c r="E126" s="168" t="s">
        <v>1</v>
      </c>
      <c r="F126" s="169" t="s">
        <v>1448</v>
      </c>
      <c r="H126" s="168" t="s">
        <v>1</v>
      </c>
      <c r="L126" s="166"/>
      <c r="M126" s="170"/>
      <c r="N126" s="171"/>
      <c r="O126" s="171"/>
      <c r="P126" s="171"/>
      <c r="Q126" s="171"/>
      <c r="R126" s="171"/>
      <c r="S126" s="171"/>
      <c r="T126" s="172"/>
      <c r="AT126" s="168" t="s">
        <v>132</v>
      </c>
      <c r="AU126" s="168" t="s">
        <v>74</v>
      </c>
      <c r="AV126" s="167" t="s">
        <v>72</v>
      </c>
      <c r="AW126" s="167" t="s">
        <v>5</v>
      </c>
      <c r="AX126" s="167" t="s">
        <v>66</v>
      </c>
      <c r="AY126" s="168" t="s">
        <v>123</v>
      </c>
    </row>
    <row r="127" spans="2:51" s="95" customFormat="1" ht="12">
      <c r="B127" s="94"/>
      <c r="D127" s="96" t="s">
        <v>132</v>
      </c>
      <c r="E127" s="97" t="s">
        <v>1</v>
      </c>
      <c r="F127" s="98" t="s">
        <v>1449</v>
      </c>
      <c r="H127" s="99">
        <v>3</v>
      </c>
      <c r="L127" s="94"/>
      <c r="M127" s="100"/>
      <c r="N127" s="101"/>
      <c r="O127" s="101"/>
      <c r="P127" s="101"/>
      <c r="Q127" s="101"/>
      <c r="R127" s="101"/>
      <c r="S127" s="101"/>
      <c r="T127" s="102"/>
      <c r="AT127" s="97" t="s">
        <v>132</v>
      </c>
      <c r="AU127" s="97" t="s">
        <v>74</v>
      </c>
      <c r="AV127" s="95" t="s">
        <v>74</v>
      </c>
      <c r="AW127" s="95" t="s">
        <v>5</v>
      </c>
      <c r="AX127" s="95" t="s">
        <v>66</v>
      </c>
      <c r="AY127" s="97" t="s">
        <v>123</v>
      </c>
    </row>
    <row r="128" spans="2:51" s="174" customFormat="1" ht="12">
      <c r="B128" s="173"/>
      <c r="D128" s="96" t="s">
        <v>132</v>
      </c>
      <c r="E128" s="175" t="s">
        <v>1</v>
      </c>
      <c r="F128" s="176" t="s">
        <v>412</v>
      </c>
      <c r="H128" s="177">
        <v>22.8</v>
      </c>
      <c r="L128" s="173"/>
      <c r="M128" s="178"/>
      <c r="N128" s="179"/>
      <c r="O128" s="179"/>
      <c r="P128" s="179"/>
      <c r="Q128" s="179"/>
      <c r="R128" s="179"/>
      <c r="S128" s="179"/>
      <c r="T128" s="180"/>
      <c r="AT128" s="175" t="s">
        <v>132</v>
      </c>
      <c r="AU128" s="175" t="s">
        <v>74</v>
      </c>
      <c r="AV128" s="174" t="s">
        <v>137</v>
      </c>
      <c r="AW128" s="174" t="s">
        <v>5</v>
      </c>
      <c r="AX128" s="174" t="s">
        <v>66</v>
      </c>
      <c r="AY128" s="175" t="s">
        <v>123</v>
      </c>
    </row>
    <row r="129" spans="2:51" s="182" customFormat="1" ht="12">
      <c r="B129" s="181"/>
      <c r="D129" s="96" t="s">
        <v>132</v>
      </c>
      <c r="E129" s="183" t="s">
        <v>1</v>
      </c>
      <c r="F129" s="184" t="s">
        <v>470</v>
      </c>
      <c r="H129" s="185">
        <v>293.273</v>
      </c>
      <c r="L129" s="181"/>
      <c r="M129" s="186"/>
      <c r="N129" s="187"/>
      <c r="O129" s="187"/>
      <c r="P129" s="187"/>
      <c r="Q129" s="187"/>
      <c r="R129" s="187"/>
      <c r="S129" s="187"/>
      <c r="T129" s="188"/>
      <c r="AT129" s="183" t="s">
        <v>132</v>
      </c>
      <c r="AU129" s="183" t="s">
        <v>74</v>
      </c>
      <c r="AV129" s="182" t="s">
        <v>130</v>
      </c>
      <c r="AW129" s="182" t="s">
        <v>5</v>
      </c>
      <c r="AX129" s="182" t="s">
        <v>72</v>
      </c>
      <c r="AY129" s="183" t="s">
        <v>123</v>
      </c>
    </row>
    <row r="130" spans="2:65" s="117" customFormat="1" ht="16.5" customHeight="1">
      <c r="B130" s="8"/>
      <c r="C130" s="84" t="s">
        <v>74</v>
      </c>
      <c r="D130" s="84" t="s">
        <v>125</v>
      </c>
      <c r="E130" s="85" t="s">
        <v>471</v>
      </c>
      <c r="F130" s="86" t="s">
        <v>472</v>
      </c>
      <c r="G130" s="87" t="s">
        <v>396</v>
      </c>
      <c r="H130" s="88">
        <v>87.982</v>
      </c>
      <c r="I130" s="142"/>
      <c r="J130" s="89">
        <f>ROUND(I130*H130,2)</f>
        <v>0</v>
      </c>
      <c r="K130" s="86" t="s">
        <v>397</v>
      </c>
      <c r="L130" s="8"/>
      <c r="M130" s="115" t="s">
        <v>1</v>
      </c>
      <c r="N130" s="90" t="s">
        <v>35</v>
      </c>
      <c r="O130" s="92">
        <v>0.1</v>
      </c>
      <c r="P130" s="92">
        <f>O130*H130</f>
        <v>8.7982</v>
      </c>
      <c r="Q130" s="92">
        <v>0</v>
      </c>
      <c r="R130" s="92">
        <f>Q130*H130</f>
        <v>0</v>
      </c>
      <c r="S130" s="92">
        <v>0</v>
      </c>
      <c r="T130" s="164">
        <f>S130*H130</f>
        <v>0</v>
      </c>
      <c r="AR130" s="120" t="s">
        <v>130</v>
      </c>
      <c r="AT130" s="120" t="s">
        <v>125</v>
      </c>
      <c r="AU130" s="120" t="s">
        <v>74</v>
      </c>
      <c r="AY130" s="120" t="s">
        <v>123</v>
      </c>
      <c r="BE130" s="156">
        <f>IF(N130="základní",J130,0)</f>
        <v>0</v>
      </c>
      <c r="BF130" s="156">
        <f>IF(N130="snížená",J130,0)</f>
        <v>0</v>
      </c>
      <c r="BG130" s="156">
        <f>IF(N130="zákl. přenesená",J130,0)</f>
        <v>0</v>
      </c>
      <c r="BH130" s="156">
        <f>IF(N130="sníž. přenesená",J130,0)</f>
        <v>0</v>
      </c>
      <c r="BI130" s="156">
        <f>IF(N130="nulová",J130,0)</f>
        <v>0</v>
      </c>
      <c r="BJ130" s="120" t="s">
        <v>72</v>
      </c>
      <c r="BK130" s="156">
        <f>ROUND(I130*H130,2)</f>
        <v>0</v>
      </c>
      <c r="BL130" s="120" t="s">
        <v>130</v>
      </c>
      <c r="BM130" s="120" t="s">
        <v>1450</v>
      </c>
    </row>
    <row r="131" spans="2:47" s="117" customFormat="1" ht="19.5">
      <c r="B131" s="8"/>
      <c r="D131" s="96" t="s">
        <v>399</v>
      </c>
      <c r="F131" s="165" t="s">
        <v>474</v>
      </c>
      <c r="L131" s="8"/>
      <c r="M131" s="114"/>
      <c r="N131" s="21"/>
      <c r="O131" s="21"/>
      <c r="P131" s="21"/>
      <c r="Q131" s="21"/>
      <c r="R131" s="21"/>
      <c r="S131" s="21"/>
      <c r="T131" s="22"/>
      <c r="AT131" s="120" t="s">
        <v>399</v>
      </c>
      <c r="AU131" s="120" t="s">
        <v>74</v>
      </c>
    </row>
    <row r="132" spans="2:51" s="167" customFormat="1" ht="12">
      <c r="B132" s="166"/>
      <c r="D132" s="96" t="s">
        <v>132</v>
      </c>
      <c r="E132" s="168" t="s">
        <v>1</v>
      </c>
      <c r="F132" s="169" t="s">
        <v>401</v>
      </c>
      <c r="H132" s="168" t="s">
        <v>1</v>
      </c>
      <c r="L132" s="166"/>
      <c r="M132" s="170"/>
      <c r="N132" s="171"/>
      <c r="O132" s="171"/>
      <c r="P132" s="171"/>
      <c r="Q132" s="171"/>
      <c r="R132" s="171"/>
      <c r="S132" s="171"/>
      <c r="T132" s="172"/>
      <c r="AT132" s="168" t="s">
        <v>132</v>
      </c>
      <c r="AU132" s="168" t="s">
        <v>74</v>
      </c>
      <c r="AV132" s="167" t="s">
        <v>72</v>
      </c>
      <c r="AW132" s="167" t="s">
        <v>5</v>
      </c>
      <c r="AX132" s="167" t="s">
        <v>66</v>
      </c>
      <c r="AY132" s="168" t="s">
        <v>123</v>
      </c>
    </row>
    <row r="133" spans="2:51" s="167" customFormat="1" ht="12">
      <c r="B133" s="166"/>
      <c r="D133" s="96" t="s">
        <v>132</v>
      </c>
      <c r="E133" s="168" t="s">
        <v>1</v>
      </c>
      <c r="F133" s="169" t="s">
        <v>1427</v>
      </c>
      <c r="H133" s="168" t="s">
        <v>1</v>
      </c>
      <c r="L133" s="166"/>
      <c r="M133" s="170"/>
      <c r="N133" s="171"/>
      <c r="O133" s="171"/>
      <c r="P133" s="171"/>
      <c r="Q133" s="171"/>
      <c r="R133" s="171"/>
      <c r="S133" s="171"/>
      <c r="T133" s="172"/>
      <c r="AT133" s="168" t="s">
        <v>132</v>
      </c>
      <c r="AU133" s="168" t="s">
        <v>74</v>
      </c>
      <c r="AV133" s="167" t="s">
        <v>72</v>
      </c>
      <c r="AW133" s="167" t="s">
        <v>5</v>
      </c>
      <c r="AX133" s="167" t="s">
        <v>66</v>
      </c>
      <c r="AY133" s="168" t="s">
        <v>123</v>
      </c>
    </row>
    <row r="134" spans="2:51" s="167" customFormat="1" ht="12">
      <c r="B134" s="166"/>
      <c r="D134" s="96" t="s">
        <v>132</v>
      </c>
      <c r="E134" s="168" t="s">
        <v>1</v>
      </c>
      <c r="F134" s="169" t="s">
        <v>1428</v>
      </c>
      <c r="H134" s="168" t="s">
        <v>1</v>
      </c>
      <c r="L134" s="166"/>
      <c r="M134" s="170"/>
      <c r="N134" s="171"/>
      <c r="O134" s="171"/>
      <c r="P134" s="171"/>
      <c r="Q134" s="171"/>
      <c r="R134" s="171"/>
      <c r="S134" s="171"/>
      <c r="T134" s="172"/>
      <c r="AT134" s="168" t="s">
        <v>132</v>
      </c>
      <c r="AU134" s="168" t="s">
        <v>74</v>
      </c>
      <c r="AV134" s="167" t="s">
        <v>72</v>
      </c>
      <c r="AW134" s="167" t="s">
        <v>5</v>
      </c>
      <c r="AX134" s="167" t="s">
        <v>66</v>
      </c>
      <c r="AY134" s="168" t="s">
        <v>123</v>
      </c>
    </row>
    <row r="135" spans="2:51" s="167" customFormat="1" ht="12">
      <c r="B135" s="166"/>
      <c r="D135" s="96" t="s">
        <v>132</v>
      </c>
      <c r="E135" s="168" t="s">
        <v>1</v>
      </c>
      <c r="F135" s="169" t="s">
        <v>404</v>
      </c>
      <c r="H135" s="168" t="s">
        <v>1</v>
      </c>
      <c r="L135" s="166"/>
      <c r="M135" s="170"/>
      <c r="N135" s="171"/>
      <c r="O135" s="171"/>
      <c r="P135" s="171"/>
      <c r="Q135" s="171"/>
      <c r="R135" s="171"/>
      <c r="S135" s="171"/>
      <c r="T135" s="172"/>
      <c r="AT135" s="168" t="s">
        <v>132</v>
      </c>
      <c r="AU135" s="168" t="s">
        <v>74</v>
      </c>
      <c r="AV135" s="167" t="s">
        <v>72</v>
      </c>
      <c r="AW135" s="167" t="s">
        <v>5</v>
      </c>
      <c r="AX135" s="167" t="s">
        <v>66</v>
      </c>
      <c r="AY135" s="168" t="s">
        <v>123</v>
      </c>
    </row>
    <row r="136" spans="2:51" s="167" customFormat="1" ht="12">
      <c r="B136" s="166"/>
      <c r="D136" s="96" t="s">
        <v>132</v>
      </c>
      <c r="E136" s="168" t="s">
        <v>1</v>
      </c>
      <c r="F136" s="169" t="s">
        <v>1429</v>
      </c>
      <c r="H136" s="168" t="s">
        <v>1</v>
      </c>
      <c r="L136" s="166"/>
      <c r="M136" s="170"/>
      <c r="N136" s="171"/>
      <c r="O136" s="171"/>
      <c r="P136" s="171"/>
      <c r="Q136" s="171"/>
      <c r="R136" s="171"/>
      <c r="S136" s="171"/>
      <c r="T136" s="172"/>
      <c r="AT136" s="168" t="s">
        <v>132</v>
      </c>
      <c r="AU136" s="168" t="s">
        <v>74</v>
      </c>
      <c r="AV136" s="167" t="s">
        <v>72</v>
      </c>
      <c r="AW136" s="167" t="s">
        <v>5</v>
      </c>
      <c r="AX136" s="167" t="s">
        <v>66</v>
      </c>
      <c r="AY136" s="168" t="s">
        <v>123</v>
      </c>
    </row>
    <row r="137" spans="2:51" s="167" customFormat="1" ht="12">
      <c r="B137" s="166"/>
      <c r="D137" s="96" t="s">
        <v>132</v>
      </c>
      <c r="E137" s="168" t="s">
        <v>1</v>
      </c>
      <c r="F137" s="169" t="s">
        <v>1430</v>
      </c>
      <c r="H137" s="168" t="s">
        <v>1</v>
      </c>
      <c r="L137" s="166"/>
      <c r="M137" s="170"/>
      <c r="N137" s="171"/>
      <c r="O137" s="171"/>
      <c r="P137" s="171"/>
      <c r="Q137" s="171"/>
      <c r="R137" s="171"/>
      <c r="S137" s="171"/>
      <c r="T137" s="172"/>
      <c r="AT137" s="168" t="s">
        <v>132</v>
      </c>
      <c r="AU137" s="168" t="s">
        <v>74</v>
      </c>
      <c r="AV137" s="167" t="s">
        <v>72</v>
      </c>
      <c r="AW137" s="167" t="s">
        <v>5</v>
      </c>
      <c r="AX137" s="167" t="s">
        <v>66</v>
      </c>
      <c r="AY137" s="168" t="s">
        <v>123</v>
      </c>
    </row>
    <row r="138" spans="2:51" s="167" customFormat="1" ht="12">
      <c r="B138" s="166"/>
      <c r="D138" s="96" t="s">
        <v>132</v>
      </c>
      <c r="E138" s="168" t="s">
        <v>1</v>
      </c>
      <c r="F138" s="169" t="s">
        <v>1431</v>
      </c>
      <c r="H138" s="168" t="s">
        <v>1</v>
      </c>
      <c r="L138" s="166"/>
      <c r="M138" s="170"/>
      <c r="N138" s="171"/>
      <c r="O138" s="171"/>
      <c r="P138" s="171"/>
      <c r="Q138" s="171"/>
      <c r="R138" s="171"/>
      <c r="S138" s="171"/>
      <c r="T138" s="172"/>
      <c r="AT138" s="168" t="s">
        <v>132</v>
      </c>
      <c r="AU138" s="168" t="s">
        <v>74</v>
      </c>
      <c r="AV138" s="167" t="s">
        <v>72</v>
      </c>
      <c r="AW138" s="167" t="s">
        <v>5</v>
      </c>
      <c r="AX138" s="167" t="s">
        <v>66</v>
      </c>
      <c r="AY138" s="168" t="s">
        <v>123</v>
      </c>
    </row>
    <row r="139" spans="2:51" s="95" customFormat="1" ht="12">
      <c r="B139" s="94"/>
      <c r="D139" s="96" t="s">
        <v>132</v>
      </c>
      <c r="E139" s="97" t="s">
        <v>1</v>
      </c>
      <c r="F139" s="98" t="s">
        <v>1432</v>
      </c>
      <c r="H139" s="99">
        <v>133.518</v>
      </c>
      <c r="L139" s="94"/>
      <c r="M139" s="100"/>
      <c r="N139" s="101"/>
      <c r="O139" s="101"/>
      <c r="P139" s="101"/>
      <c r="Q139" s="101"/>
      <c r="R139" s="101"/>
      <c r="S139" s="101"/>
      <c r="T139" s="102"/>
      <c r="AT139" s="97" t="s">
        <v>132</v>
      </c>
      <c r="AU139" s="97" t="s">
        <v>74</v>
      </c>
      <c r="AV139" s="95" t="s">
        <v>74</v>
      </c>
      <c r="AW139" s="95" t="s">
        <v>5</v>
      </c>
      <c r="AX139" s="95" t="s">
        <v>66</v>
      </c>
      <c r="AY139" s="97" t="s">
        <v>123</v>
      </c>
    </row>
    <row r="140" spans="2:51" s="167" customFormat="1" ht="12">
      <c r="B140" s="166"/>
      <c r="D140" s="96" t="s">
        <v>132</v>
      </c>
      <c r="E140" s="168" t="s">
        <v>1</v>
      </c>
      <c r="F140" s="169" t="s">
        <v>409</v>
      </c>
      <c r="H140" s="168" t="s">
        <v>1</v>
      </c>
      <c r="L140" s="166"/>
      <c r="M140" s="170"/>
      <c r="N140" s="171"/>
      <c r="O140" s="171"/>
      <c r="P140" s="171"/>
      <c r="Q140" s="171"/>
      <c r="R140" s="171"/>
      <c r="S140" s="171"/>
      <c r="T140" s="172"/>
      <c r="AT140" s="168" t="s">
        <v>132</v>
      </c>
      <c r="AU140" s="168" t="s">
        <v>74</v>
      </c>
      <c r="AV140" s="167" t="s">
        <v>72</v>
      </c>
      <c r="AW140" s="167" t="s">
        <v>5</v>
      </c>
      <c r="AX140" s="167" t="s">
        <v>66</v>
      </c>
      <c r="AY140" s="168" t="s">
        <v>123</v>
      </c>
    </row>
    <row r="141" spans="2:51" s="167" customFormat="1" ht="12">
      <c r="B141" s="166"/>
      <c r="D141" s="96" t="s">
        <v>132</v>
      </c>
      <c r="E141" s="168" t="s">
        <v>1</v>
      </c>
      <c r="F141" s="169" t="s">
        <v>1433</v>
      </c>
      <c r="H141" s="168" t="s">
        <v>1</v>
      </c>
      <c r="L141" s="166"/>
      <c r="M141" s="170"/>
      <c r="N141" s="171"/>
      <c r="O141" s="171"/>
      <c r="P141" s="171"/>
      <c r="Q141" s="171"/>
      <c r="R141" s="171"/>
      <c r="S141" s="171"/>
      <c r="T141" s="172"/>
      <c r="AT141" s="168" t="s">
        <v>132</v>
      </c>
      <c r="AU141" s="168" t="s">
        <v>74</v>
      </c>
      <c r="AV141" s="167" t="s">
        <v>72</v>
      </c>
      <c r="AW141" s="167" t="s">
        <v>5</v>
      </c>
      <c r="AX141" s="167" t="s">
        <v>66</v>
      </c>
      <c r="AY141" s="168" t="s">
        <v>123</v>
      </c>
    </row>
    <row r="142" spans="2:51" s="95" customFormat="1" ht="12">
      <c r="B142" s="94"/>
      <c r="D142" s="96" t="s">
        <v>132</v>
      </c>
      <c r="E142" s="97" t="s">
        <v>1</v>
      </c>
      <c r="F142" s="98" t="s">
        <v>1434</v>
      </c>
      <c r="H142" s="99">
        <v>10.25</v>
      </c>
      <c r="L142" s="94"/>
      <c r="M142" s="100"/>
      <c r="N142" s="101"/>
      <c r="O142" s="101"/>
      <c r="P142" s="101"/>
      <c r="Q142" s="101"/>
      <c r="R142" s="101"/>
      <c r="S142" s="101"/>
      <c r="T142" s="102"/>
      <c r="AT142" s="97" t="s">
        <v>132</v>
      </c>
      <c r="AU142" s="97" t="s">
        <v>74</v>
      </c>
      <c r="AV142" s="95" t="s">
        <v>74</v>
      </c>
      <c r="AW142" s="95" t="s">
        <v>5</v>
      </c>
      <c r="AX142" s="95" t="s">
        <v>66</v>
      </c>
      <c r="AY142" s="97" t="s">
        <v>123</v>
      </c>
    </row>
    <row r="143" spans="2:51" s="174" customFormat="1" ht="12">
      <c r="B143" s="173"/>
      <c r="D143" s="96" t="s">
        <v>132</v>
      </c>
      <c r="E143" s="175" t="s">
        <v>1</v>
      </c>
      <c r="F143" s="176" t="s">
        <v>412</v>
      </c>
      <c r="H143" s="177">
        <v>143.768</v>
      </c>
      <c r="L143" s="173"/>
      <c r="M143" s="178"/>
      <c r="N143" s="179"/>
      <c r="O143" s="179"/>
      <c r="P143" s="179"/>
      <c r="Q143" s="179"/>
      <c r="R143" s="179"/>
      <c r="S143" s="179"/>
      <c r="T143" s="180"/>
      <c r="AT143" s="175" t="s">
        <v>132</v>
      </c>
      <c r="AU143" s="175" t="s">
        <v>74</v>
      </c>
      <c r="AV143" s="174" t="s">
        <v>137</v>
      </c>
      <c r="AW143" s="174" t="s">
        <v>5</v>
      </c>
      <c r="AX143" s="174" t="s">
        <v>66</v>
      </c>
      <c r="AY143" s="175" t="s">
        <v>123</v>
      </c>
    </row>
    <row r="144" spans="2:51" s="167" customFormat="1" ht="12">
      <c r="B144" s="166"/>
      <c r="D144" s="96" t="s">
        <v>132</v>
      </c>
      <c r="E144" s="168" t="s">
        <v>1</v>
      </c>
      <c r="F144" s="169" t="s">
        <v>1435</v>
      </c>
      <c r="H144" s="168" t="s">
        <v>1</v>
      </c>
      <c r="L144" s="166"/>
      <c r="M144" s="170"/>
      <c r="N144" s="171"/>
      <c r="O144" s="171"/>
      <c r="P144" s="171"/>
      <c r="Q144" s="171"/>
      <c r="R144" s="171"/>
      <c r="S144" s="171"/>
      <c r="T144" s="172"/>
      <c r="AT144" s="168" t="s">
        <v>132</v>
      </c>
      <c r="AU144" s="168" t="s">
        <v>74</v>
      </c>
      <c r="AV144" s="167" t="s">
        <v>72</v>
      </c>
      <c r="AW144" s="167" t="s">
        <v>5</v>
      </c>
      <c r="AX144" s="167" t="s">
        <v>66</v>
      </c>
      <c r="AY144" s="168" t="s">
        <v>123</v>
      </c>
    </row>
    <row r="145" spans="2:51" s="167" customFormat="1" ht="12">
      <c r="B145" s="166"/>
      <c r="D145" s="96" t="s">
        <v>132</v>
      </c>
      <c r="E145" s="168" t="s">
        <v>1</v>
      </c>
      <c r="F145" s="169" t="s">
        <v>1430</v>
      </c>
      <c r="H145" s="168" t="s">
        <v>1</v>
      </c>
      <c r="L145" s="166"/>
      <c r="M145" s="170"/>
      <c r="N145" s="171"/>
      <c r="O145" s="171"/>
      <c r="P145" s="171"/>
      <c r="Q145" s="171"/>
      <c r="R145" s="171"/>
      <c r="S145" s="171"/>
      <c r="T145" s="172"/>
      <c r="AT145" s="168" t="s">
        <v>132</v>
      </c>
      <c r="AU145" s="168" t="s">
        <v>74</v>
      </c>
      <c r="AV145" s="167" t="s">
        <v>72</v>
      </c>
      <c r="AW145" s="167" t="s">
        <v>5</v>
      </c>
      <c r="AX145" s="167" t="s">
        <v>66</v>
      </c>
      <c r="AY145" s="168" t="s">
        <v>123</v>
      </c>
    </row>
    <row r="146" spans="2:51" s="167" customFormat="1" ht="12">
      <c r="B146" s="166"/>
      <c r="D146" s="96" t="s">
        <v>132</v>
      </c>
      <c r="E146" s="168" t="s">
        <v>1</v>
      </c>
      <c r="F146" s="169" t="s">
        <v>1436</v>
      </c>
      <c r="H146" s="168" t="s">
        <v>1</v>
      </c>
      <c r="L146" s="166"/>
      <c r="M146" s="170"/>
      <c r="N146" s="171"/>
      <c r="O146" s="171"/>
      <c r="P146" s="171"/>
      <c r="Q146" s="171"/>
      <c r="R146" s="171"/>
      <c r="S146" s="171"/>
      <c r="T146" s="172"/>
      <c r="AT146" s="168" t="s">
        <v>132</v>
      </c>
      <c r="AU146" s="168" t="s">
        <v>74</v>
      </c>
      <c r="AV146" s="167" t="s">
        <v>72</v>
      </c>
      <c r="AW146" s="167" t="s">
        <v>5</v>
      </c>
      <c r="AX146" s="167" t="s">
        <v>66</v>
      </c>
      <c r="AY146" s="168" t="s">
        <v>123</v>
      </c>
    </row>
    <row r="147" spans="2:51" s="95" customFormat="1" ht="12">
      <c r="B147" s="94"/>
      <c r="D147" s="96" t="s">
        <v>132</v>
      </c>
      <c r="E147" s="97" t="s">
        <v>1</v>
      </c>
      <c r="F147" s="98" t="s">
        <v>1437</v>
      </c>
      <c r="H147" s="99">
        <v>109.62</v>
      </c>
      <c r="L147" s="94"/>
      <c r="M147" s="100"/>
      <c r="N147" s="101"/>
      <c r="O147" s="101"/>
      <c r="P147" s="101"/>
      <c r="Q147" s="101"/>
      <c r="R147" s="101"/>
      <c r="S147" s="101"/>
      <c r="T147" s="102"/>
      <c r="AT147" s="97" t="s">
        <v>132</v>
      </c>
      <c r="AU147" s="97" t="s">
        <v>74</v>
      </c>
      <c r="AV147" s="95" t="s">
        <v>74</v>
      </c>
      <c r="AW147" s="95" t="s">
        <v>5</v>
      </c>
      <c r="AX147" s="95" t="s">
        <v>66</v>
      </c>
      <c r="AY147" s="97" t="s">
        <v>123</v>
      </c>
    </row>
    <row r="148" spans="2:51" s="167" customFormat="1" ht="12">
      <c r="B148" s="166"/>
      <c r="D148" s="96" t="s">
        <v>132</v>
      </c>
      <c r="E148" s="168" t="s">
        <v>1</v>
      </c>
      <c r="F148" s="169" t="s">
        <v>409</v>
      </c>
      <c r="H148" s="168" t="s">
        <v>1</v>
      </c>
      <c r="L148" s="166"/>
      <c r="M148" s="170"/>
      <c r="N148" s="171"/>
      <c r="O148" s="171"/>
      <c r="P148" s="171"/>
      <c r="Q148" s="171"/>
      <c r="R148" s="171"/>
      <c r="S148" s="171"/>
      <c r="T148" s="172"/>
      <c r="AT148" s="168" t="s">
        <v>132</v>
      </c>
      <c r="AU148" s="168" t="s">
        <v>74</v>
      </c>
      <c r="AV148" s="167" t="s">
        <v>72</v>
      </c>
      <c r="AW148" s="167" t="s">
        <v>5</v>
      </c>
      <c r="AX148" s="167" t="s">
        <v>66</v>
      </c>
      <c r="AY148" s="168" t="s">
        <v>123</v>
      </c>
    </row>
    <row r="149" spans="2:51" s="167" customFormat="1" ht="12">
      <c r="B149" s="166"/>
      <c r="D149" s="96" t="s">
        <v>132</v>
      </c>
      <c r="E149" s="168" t="s">
        <v>1</v>
      </c>
      <c r="F149" s="169" t="s">
        <v>1438</v>
      </c>
      <c r="H149" s="168" t="s">
        <v>1</v>
      </c>
      <c r="L149" s="166"/>
      <c r="M149" s="170"/>
      <c r="N149" s="171"/>
      <c r="O149" s="171"/>
      <c r="P149" s="171"/>
      <c r="Q149" s="171"/>
      <c r="R149" s="171"/>
      <c r="S149" s="171"/>
      <c r="T149" s="172"/>
      <c r="AT149" s="168" t="s">
        <v>132</v>
      </c>
      <c r="AU149" s="168" t="s">
        <v>74</v>
      </c>
      <c r="AV149" s="167" t="s">
        <v>72</v>
      </c>
      <c r="AW149" s="167" t="s">
        <v>5</v>
      </c>
      <c r="AX149" s="167" t="s">
        <v>66</v>
      </c>
      <c r="AY149" s="168" t="s">
        <v>123</v>
      </c>
    </row>
    <row r="150" spans="2:51" s="95" customFormat="1" ht="12">
      <c r="B150" s="94"/>
      <c r="D150" s="96" t="s">
        <v>132</v>
      </c>
      <c r="E150" s="97" t="s">
        <v>1</v>
      </c>
      <c r="F150" s="98" t="s">
        <v>1439</v>
      </c>
      <c r="H150" s="99">
        <v>4.163</v>
      </c>
      <c r="L150" s="94"/>
      <c r="M150" s="100"/>
      <c r="N150" s="101"/>
      <c r="O150" s="101"/>
      <c r="P150" s="101"/>
      <c r="Q150" s="101"/>
      <c r="R150" s="101"/>
      <c r="S150" s="101"/>
      <c r="T150" s="102"/>
      <c r="AT150" s="97" t="s">
        <v>132</v>
      </c>
      <c r="AU150" s="97" t="s">
        <v>74</v>
      </c>
      <c r="AV150" s="95" t="s">
        <v>74</v>
      </c>
      <c r="AW150" s="95" t="s">
        <v>5</v>
      </c>
      <c r="AX150" s="95" t="s">
        <v>66</v>
      </c>
      <c r="AY150" s="97" t="s">
        <v>123</v>
      </c>
    </row>
    <row r="151" spans="2:51" s="174" customFormat="1" ht="12">
      <c r="B151" s="173"/>
      <c r="D151" s="96" t="s">
        <v>132</v>
      </c>
      <c r="E151" s="175" t="s">
        <v>1</v>
      </c>
      <c r="F151" s="176" t="s">
        <v>412</v>
      </c>
      <c r="H151" s="177">
        <v>113.783</v>
      </c>
      <c r="L151" s="173"/>
      <c r="M151" s="178"/>
      <c r="N151" s="179"/>
      <c r="O151" s="179"/>
      <c r="P151" s="179"/>
      <c r="Q151" s="179"/>
      <c r="R151" s="179"/>
      <c r="S151" s="179"/>
      <c r="T151" s="180"/>
      <c r="AT151" s="175" t="s">
        <v>132</v>
      </c>
      <c r="AU151" s="175" t="s">
        <v>74</v>
      </c>
      <c r="AV151" s="174" t="s">
        <v>137</v>
      </c>
      <c r="AW151" s="174" t="s">
        <v>5</v>
      </c>
      <c r="AX151" s="174" t="s">
        <v>66</v>
      </c>
      <c r="AY151" s="175" t="s">
        <v>123</v>
      </c>
    </row>
    <row r="152" spans="2:51" s="167" customFormat="1" ht="12">
      <c r="B152" s="166"/>
      <c r="D152" s="96" t="s">
        <v>132</v>
      </c>
      <c r="E152" s="168" t="s">
        <v>1</v>
      </c>
      <c r="F152" s="169" t="s">
        <v>1440</v>
      </c>
      <c r="H152" s="168" t="s">
        <v>1</v>
      </c>
      <c r="L152" s="166"/>
      <c r="M152" s="170"/>
      <c r="N152" s="171"/>
      <c r="O152" s="171"/>
      <c r="P152" s="171"/>
      <c r="Q152" s="171"/>
      <c r="R152" s="171"/>
      <c r="S152" s="171"/>
      <c r="T152" s="172"/>
      <c r="AT152" s="168" t="s">
        <v>132</v>
      </c>
      <c r="AU152" s="168" t="s">
        <v>74</v>
      </c>
      <c r="AV152" s="167" t="s">
        <v>72</v>
      </c>
      <c r="AW152" s="167" t="s">
        <v>5</v>
      </c>
      <c r="AX152" s="167" t="s">
        <v>66</v>
      </c>
      <c r="AY152" s="168" t="s">
        <v>123</v>
      </c>
    </row>
    <row r="153" spans="2:51" s="167" customFormat="1" ht="12">
      <c r="B153" s="166"/>
      <c r="D153" s="96" t="s">
        <v>132</v>
      </c>
      <c r="E153" s="168" t="s">
        <v>1</v>
      </c>
      <c r="F153" s="169" t="s">
        <v>439</v>
      </c>
      <c r="H153" s="168" t="s">
        <v>1</v>
      </c>
      <c r="L153" s="166"/>
      <c r="M153" s="170"/>
      <c r="N153" s="171"/>
      <c r="O153" s="171"/>
      <c r="P153" s="171"/>
      <c r="Q153" s="171"/>
      <c r="R153" s="171"/>
      <c r="S153" s="171"/>
      <c r="T153" s="172"/>
      <c r="AT153" s="168" t="s">
        <v>132</v>
      </c>
      <c r="AU153" s="168" t="s">
        <v>74</v>
      </c>
      <c r="AV153" s="167" t="s">
        <v>72</v>
      </c>
      <c r="AW153" s="167" t="s">
        <v>5</v>
      </c>
      <c r="AX153" s="167" t="s">
        <v>66</v>
      </c>
      <c r="AY153" s="168" t="s">
        <v>123</v>
      </c>
    </row>
    <row r="154" spans="2:51" s="167" customFormat="1" ht="12">
      <c r="B154" s="166"/>
      <c r="D154" s="96" t="s">
        <v>132</v>
      </c>
      <c r="E154" s="168" t="s">
        <v>1</v>
      </c>
      <c r="F154" s="169" t="s">
        <v>1441</v>
      </c>
      <c r="H154" s="168" t="s">
        <v>1</v>
      </c>
      <c r="L154" s="166"/>
      <c r="M154" s="170"/>
      <c r="N154" s="171"/>
      <c r="O154" s="171"/>
      <c r="P154" s="171"/>
      <c r="Q154" s="171"/>
      <c r="R154" s="171"/>
      <c r="S154" s="171"/>
      <c r="T154" s="172"/>
      <c r="AT154" s="168" t="s">
        <v>132</v>
      </c>
      <c r="AU154" s="168" t="s">
        <v>74</v>
      </c>
      <c r="AV154" s="167" t="s">
        <v>72</v>
      </c>
      <c r="AW154" s="167" t="s">
        <v>5</v>
      </c>
      <c r="AX154" s="167" t="s">
        <v>66</v>
      </c>
      <c r="AY154" s="168" t="s">
        <v>123</v>
      </c>
    </row>
    <row r="155" spans="2:51" s="95" customFormat="1" ht="12">
      <c r="B155" s="94"/>
      <c r="D155" s="96" t="s">
        <v>132</v>
      </c>
      <c r="E155" s="97" t="s">
        <v>1</v>
      </c>
      <c r="F155" s="98" t="s">
        <v>1442</v>
      </c>
      <c r="H155" s="99">
        <v>11.242</v>
      </c>
      <c r="L155" s="94"/>
      <c r="M155" s="100"/>
      <c r="N155" s="101"/>
      <c r="O155" s="101"/>
      <c r="P155" s="101"/>
      <c r="Q155" s="101"/>
      <c r="R155" s="101"/>
      <c r="S155" s="101"/>
      <c r="T155" s="102"/>
      <c r="AT155" s="97" t="s">
        <v>132</v>
      </c>
      <c r="AU155" s="97" t="s">
        <v>74</v>
      </c>
      <c r="AV155" s="95" t="s">
        <v>74</v>
      </c>
      <c r="AW155" s="95" t="s">
        <v>5</v>
      </c>
      <c r="AX155" s="95" t="s">
        <v>66</v>
      </c>
      <c r="AY155" s="97" t="s">
        <v>123</v>
      </c>
    </row>
    <row r="156" spans="2:51" s="167" customFormat="1" ht="12">
      <c r="B156" s="166"/>
      <c r="D156" s="96" t="s">
        <v>132</v>
      </c>
      <c r="E156" s="168" t="s">
        <v>1</v>
      </c>
      <c r="F156" s="169" t="s">
        <v>442</v>
      </c>
      <c r="H156" s="168" t="s">
        <v>1</v>
      </c>
      <c r="L156" s="166"/>
      <c r="M156" s="170"/>
      <c r="N156" s="171"/>
      <c r="O156" s="171"/>
      <c r="P156" s="171"/>
      <c r="Q156" s="171"/>
      <c r="R156" s="171"/>
      <c r="S156" s="171"/>
      <c r="T156" s="172"/>
      <c r="AT156" s="168" t="s">
        <v>132</v>
      </c>
      <c r="AU156" s="168" t="s">
        <v>74</v>
      </c>
      <c r="AV156" s="167" t="s">
        <v>72</v>
      </c>
      <c r="AW156" s="167" t="s">
        <v>5</v>
      </c>
      <c r="AX156" s="167" t="s">
        <v>66</v>
      </c>
      <c r="AY156" s="168" t="s">
        <v>123</v>
      </c>
    </row>
    <row r="157" spans="2:51" s="167" customFormat="1" ht="12">
      <c r="B157" s="166"/>
      <c r="D157" s="96" t="s">
        <v>132</v>
      </c>
      <c r="E157" s="168" t="s">
        <v>1</v>
      </c>
      <c r="F157" s="169" t="s">
        <v>1451</v>
      </c>
      <c r="H157" s="168" t="s">
        <v>1</v>
      </c>
      <c r="L157" s="166"/>
      <c r="M157" s="170"/>
      <c r="N157" s="171"/>
      <c r="O157" s="171"/>
      <c r="P157" s="171"/>
      <c r="Q157" s="171"/>
      <c r="R157" s="171"/>
      <c r="S157" s="171"/>
      <c r="T157" s="172"/>
      <c r="AT157" s="168" t="s">
        <v>132</v>
      </c>
      <c r="AU157" s="168" t="s">
        <v>74</v>
      </c>
      <c r="AV157" s="167" t="s">
        <v>72</v>
      </c>
      <c r="AW157" s="167" t="s">
        <v>5</v>
      </c>
      <c r="AX157" s="167" t="s">
        <v>66</v>
      </c>
      <c r="AY157" s="168" t="s">
        <v>123</v>
      </c>
    </row>
    <row r="158" spans="2:51" s="95" customFormat="1" ht="12">
      <c r="B158" s="94"/>
      <c r="D158" s="96" t="s">
        <v>132</v>
      </c>
      <c r="E158" s="97" t="s">
        <v>1</v>
      </c>
      <c r="F158" s="98" t="s">
        <v>1444</v>
      </c>
      <c r="H158" s="99">
        <v>1.68</v>
      </c>
      <c r="L158" s="94"/>
      <c r="M158" s="100"/>
      <c r="N158" s="101"/>
      <c r="O158" s="101"/>
      <c r="P158" s="101"/>
      <c r="Q158" s="101"/>
      <c r="R158" s="101"/>
      <c r="S158" s="101"/>
      <c r="T158" s="102"/>
      <c r="AT158" s="97" t="s">
        <v>132</v>
      </c>
      <c r="AU158" s="97" t="s">
        <v>74</v>
      </c>
      <c r="AV158" s="95" t="s">
        <v>74</v>
      </c>
      <c r="AW158" s="95" t="s">
        <v>5</v>
      </c>
      <c r="AX158" s="95" t="s">
        <v>66</v>
      </c>
      <c r="AY158" s="97" t="s">
        <v>123</v>
      </c>
    </row>
    <row r="159" spans="2:51" s="174" customFormat="1" ht="12">
      <c r="B159" s="173"/>
      <c r="D159" s="96" t="s">
        <v>132</v>
      </c>
      <c r="E159" s="175" t="s">
        <v>1</v>
      </c>
      <c r="F159" s="176" t="s">
        <v>412</v>
      </c>
      <c r="H159" s="177">
        <v>12.922</v>
      </c>
      <c r="L159" s="173"/>
      <c r="M159" s="178"/>
      <c r="N159" s="179"/>
      <c r="O159" s="179"/>
      <c r="P159" s="179"/>
      <c r="Q159" s="179"/>
      <c r="R159" s="179"/>
      <c r="S159" s="179"/>
      <c r="T159" s="180"/>
      <c r="AT159" s="175" t="s">
        <v>132</v>
      </c>
      <c r="AU159" s="175" t="s">
        <v>74</v>
      </c>
      <c r="AV159" s="174" t="s">
        <v>137</v>
      </c>
      <c r="AW159" s="174" t="s">
        <v>5</v>
      </c>
      <c r="AX159" s="174" t="s">
        <v>66</v>
      </c>
      <c r="AY159" s="175" t="s">
        <v>123</v>
      </c>
    </row>
    <row r="160" spans="2:51" s="167" customFormat="1" ht="12">
      <c r="B160" s="166"/>
      <c r="D160" s="96" t="s">
        <v>132</v>
      </c>
      <c r="E160" s="168" t="s">
        <v>1</v>
      </c>
      <c r="F160" s="169" t="s">
        <v>1445</v>
      </c>
      <c r="H160" s="168" t="s">
        <v>1</v>
      </c>
      <c r="L160" s="166"/>
      <c r="M160" s="170"/>
      <c r="N160" s="171"/>
      <c r="O160" s="171"/>
      <c r="P160" s="171"/>
      <c r="Q160" s="171"/>
      <c r="R160" s="171"/>
      <c r="S160" s="171"/>
      <c r="T160" s="172"/>
      <c r="AT160" s="168" t="s">
        <v>132</v>
      </c>
      <c r="AU160" s="168" t="s">
        <v>74</v>
      </c>
      <c r="AV160" s="167" t="s">
        <v>72</v>
      </c>
      <c r="AW160" s="167" t="s">
        <v>5</v>
      </c>
      <c r="AX160" s="167" t="s">
        <v>66</v>
      </c>
      <c r="AY160" s="168" t="s">
        <v>123</v>
      </c>
    </row>
    <row r="161" spans="2:51" s="167" customFormat="1" ht="12">
      <c r="B161" s="166"/>
      <c r="D161" s="96" t="s">
        <v>132</v>
      </c>
      <c r="E161" s="168" t="s">
        <v>1</v>
      </c>
      <c r="F161" s="169" t="s">
        <v>439</v>
      </c>
      <c r="H161" s="168" t="s">
        <v>1</v>
      </c>
      <c r="L161" s="166"/>
      <c r="M161" s="170"/>
      <c r="N161" s="171"/>
      <c r="O161" s="171"/>
      <c r="P161" s="171"/>
      <c r="Q161" s="171"/>
      <c r="R161" s="171"/>
      <c r="S161" s="171"/>
      <c r="T161" s="172"/>
      <c r="AT161" s="168" t="s">
        <v>132</v>
      </c>
      <c r="AU161" s="168" t="s">
        <v>74</v>
      </c>
      <c r="AV161" s="167" t="s">
        <v>72</v>
      </c>
      <c r="AW161" s="167" t="s">
        <v>5</v>
      </c>
      <c r="AX161" s="167" t="s">
        <v>66</v>
      </c>
      <c r="AY161" s="168" t="s">
        <v>123</v>
      </c>
    </row>
    <row r="162" spans="2:51" s="167" customFormat="1" ht="12">
      <c r="B162" s="166"/>
      <c r="D162" s="96" t="s">
        <v>132</v>
      </c>
      <c r="E162" s="168" t="s">
        <v>1</v>
      </c>
      <c r="F162" s="169" t="s">
        <v>1446</v>
      </c>
      <c r="H162" s="168" t="s">
        <v>1</v>
      </c>
      <c r="L162" s="166"/>
      <c r="M162" s="170"/>
      <c r="N162" s="171"/>
      <c r="O162" s="171"/>
      <c r="P162" s="171"/>
      <c r="Q162" s="171"/>
      <c r="R162" s="171"/>
      <c r="S162" s="171"/>
      <c r="T162" s="172"/>
      <c r="AT162" s="168" t="s">
        <v>132</v>
      </c>
      <c r="AU162" s="168" t="s">
        <v>74</v>
      </c>
      <c r="AV162" s="167" t="s">
        <v>72</v>
      </c>
      <c r="AW162" s="167" t="s">
        <v>5</v>
      </c>
      <c r="AX162" s="167" t="s">
        <v>66</v>
      </c>
      <c r="AY162" s="168" t="s">
        <v>123</v>
      </c>
    </row>
    <row r="163" spans="2:51" s="95" customFormat="1" ht="12">
      <c r="B163" s="94"/>
      <c r="D163" s="96" t="s">
        <v>132</v>
      </c>
      <c r="E163" s="97" t="s">
        <v>1</v>
      </c>
      <c r="F163" s="98" t="s">
        <v>1447</v>
      </c>
      <c r="H163" s="99">
        <v>19.8</v>
      </c>
      <c r="L163" s="94"/>
      <c r="M163" s="100"/>
      <c r="N163" s="101"/>
      <c r="O163" s="101"/>
      <c r="P163" s="101"/>
      <c r="Q163" s="101"/>
      <c r="R163" s="101"/>
      <c r="S163" s="101"/>
      <c r="T163" s="102"/>
      <c r="AT163" s="97" t="s">
        <v>132</v>
      </c>
      <c r="AU163" s="97" t="s">
        <v>74</v>
      </c>
      <c r="AV163" s="95" t="s">
        <v>74</v>
      </c>
      <c r="AW163" s="95" t="s">
        <v>5</v>
      </c>
      <c r="AX163" s="95" t="s">
        <v>66</v>
      </c>
      <c r="AY163" s="97" t="s">
        <v>123</v>
      </c>
    </row>
    <row r="164" spans="2:51" s="167" customFormat="1" ht="12">
      <c r="B164" s="166"/>
      <c r="D164" s="96" t="s">
        <v>132</v>
      </c>
      <c r="E164" s="168" t="s">
        <v>1</v>
      </c>
      <c r="F164" s="169" t="s">
        <v>442</v>
      </c>
      <c r="H164" s="168" t="s">
        <v>1</v>
      </c>
      <c r="L164" s="166"/>
      <c r="M164" s="170"/>
      <c r="N164" s="171"/>
      <c r="O164" s="171"/>
      <c r="P164" s="171"/>
      <c r="Q164" s="171"/>
      <c r="R164" s="171"/>
      <c r="S164" s="171"/>
      <c r="T164" s="172"/>
      <c r="AT164" s="168" t="s">
        <v>132</v>
      </c>
      <c r="AU164" s="168" t="s">
        <v>74</v>
      </c>
      <c r="AV164" s="167" t="s">
        <v>72</v>
      </c>
      <c r="AW164" s="167" t="s">
        <v>5</v>
      </c>
      <c r="AX164" s="167" t="s">
        <v>66</v>
      </c>
      <c r="AY164" s="168" t="s">
        <v>123</v>
      </c>
    </row>
    <row r="165" spans="2:51" s="167" customFormat="1" ht="12">
      <c r="B165" s="166"/>
      <c r="D165" s="96" t="s">
        <v>132</v>
      </c>
      <c r="E165" s="168" t="s">
        <v>1</v>
      </c>
      <c r="F165" s="169" t="s">
        <v>1448</v>
      </c>
      <c r="H165" s="168" t="s">
        <v>1</v>
      </c>
      <c r="L165" s="166"/>
      <c r="M165" s="170"/>
      <c r="N165" s="171"/>
      <c r="O165" s="171"/>
      <c r="P165" s="171"/>
      <c r="Q165" s="171"/>
      <c r="R165" s="171"/>
      <c r="S165" s="171"/>
      <c r="T165" s="172"/>
      <c r="AT165" s="168" t="s">
        <v>132</v>
      </c>
      <c r="AU165" s="168" t="s">
        <v>74</v>
      </c>
      <c r="AV165" s="167" t="s">
        <v>72</v>
      </c>
      <c r="AW165" s="167" t="s">
        <v>5</v>
      </c>
      <c r="AX165" s="167" t="s">
        <v>66</v>
      </c>
      <c r="AY165" s="168" t="s">
        <v>123</v>
      </c>
    </row>
    <row r="166" spans="2:51" s="95" customFormat="1" ht="12">
      <c r="B166" s="94"/>
      <c r="D166" s="96" t="s">
        <v>132</v>
      </c>
      <c r="E166" s="97" t="s">
        <v>1</v>
      </c>
      <c r="F166" s="98" t="s">
        <v>1449</v>
      </c>
      <c r="H166" s="99">
        <v>3</v>
      </c>
      <c r="L166" s="94"/>
      <c r="M166" s="100"/>
      <c r="N166" s="101"/>
      <c r="O166" s="101"/>
      <c r="P166" s="101"/>
      <c r="Q166" s="101"/>
      <c r="R166" s="101"/>
      <c r="S166" s="101"/>
      <c r="T166" s="102"/>
      <c r="AT166" s="97" t="s">
        <v>132</v>
      </c>
      <c r="AU166" s="97" t="s">
        <v>74</v>
      </c>
      <c r="AV166" s="95" t="s">
        <v>74</v>
      </c>
      <c r="AW166" s="95" t="s">
        <v>5</v>
      </c>
      <c r="AX166" s="95" t="s">
        <v>66</v>
      </c>
      <c r="AY166" s="97" t="s">
        <v>123</v>
      </c>
    </row>
    <row r="167" spans="2:51" s="174" customFormat="1" ht="12">
      <c r="B167" s="173"/>
      <c r="D167" s="96" t="s">
        <v>132</v>
      </c>
      <c r="E167" s="175" t="s">
        <v>1</v>
      </c>
      <c r="F167" s="176" t="s">
        <v>412</v>
      </c>
      <c r="H167" s="177">
        <v>22.8</v>
      </c>
      <c r="L167" s="173"/>
      <c r="M167" s="178"/>
      <c r="N167" s="179"/>
      <c r="O167" s="179"/>
      <c r="P167" s="179"/>
      <c r="Q167" s="179"/>
      <c r="R167" s="179"/>
      <c r="S167" s="179"/>
      <c r="T167" s="180"/>
      <c r="AT167" s="175" t="s">
        <v>132</v>
      </c>
      <c r="AU167" s="175" t="s">
        <v>74</v>
      </c>
      <c r="AV167" s="174" t="s">
        <v>137</v>
      </c>
      <c r="AW167" s="174" t="s">
        <v>5</v>
      </c>
      <c r="AX167" s="174" t="s">
        <v>66</v>
      </c>
      <c r="AY167" s="175" t="s">
        <v>123</v>
      </c>
    </row>
    <row r="168" spans="2:51" s="182" customFormat="1" ht="12">
      <c r="B168" s="181"/>
      <c r="D168" s="96" t="s">
        <v>132</v>
      </c>
      <c r="E168" s="183" t="s">
        <v>1</v>
      </c>
      <c r="F168" s="184" t="s">
        <v>470</v>
      </c>
      <c r="H168" s="185">
        <v>293.273</v>
      </c>
      <c r="L168" s="181"/>
      <c r="M168" s="186"/>
      <c r="N168" s="187"/>
      <c r="O168" s="187"/>
      <c r="P168" s="187"/>
      <c r="Q168" s="187"/>
      <c r="R168" s="187"/>
      <c r="S168" s="187"/>
      <c r="T168" s="188"/>
      <c r="AT168" s="183" t="s">
        <v>132</v>
      </c>
      <c r="AU168" s="183" t="s">
        <v>74</v>
      </c>
      <c r="AV168" s="182" t="s">
        <v>130</v>
      </c>
      <c r="AW168" s="182" t="s">
        <v>5</v>
      </c>
      <c r="AX168" s="182" t="s">
        <v>72</v>
      </c>
      <c r="AY168" s="183" t="s">
        <v>123</v>
      </c>
    </row>
    <row r="169" spans="2:51" s="95" customFormat="1" ht="12">
      <c r="B169" s="94"/>
      <c r="D169" s="96" t="s">
        <v>132</v>
      </c>
      <c r="F169" s="98" t="s">
        <v>1452</v>
      </c>
      <c r="H169" s="99">
        <v>87.982</v>
      </c>
      <c r="L169" s="94"/>
      <c r="M169" s="100"/>
      <c r="N169" s="101"/>
      <c r="O169" s="101"/>
      <c r="P169" s="101"/>
      <c r="Q169" s="101"/>
      <c r="R169" s="101"/>
      <c r="S169" s="101"/>
      <c r="T169" s="102"/>
      <c r="AT169" s="97" t="s">
        <v>132</v>
      </c>
      <c r="AU169" s="97" t="s">
        <v>74</v>
      </c>
      <c r="AV169" s="95" t="s">
        <v>74</v>
      </c>
      <c r="AW169" s="95" t="s">
        <v>4</v>
      </c>
      <c r="AX169" s="95" t="s">
        <v>72</v>
      </c>
      <c r="AY169" s="97" t="s">
        <v>123</v>
      </c>
    </row>
    <row r="170" spans="2:65" s="117" customFormat="1" ht="16.5" customHeight="1">
      <c r="B170" s="8"/>
      <c r="C170" s="84" t="s">
        <v>137</v>
      </c>
      <c r="D170" s="84" t="s">
        <v>125</v>
      </c>
      <c r="E170" s="85" t="s">
        <v>476</v>
      </c>
      <c r="F170" s="86" t="s">
        <v>477</v>
      </c>
      <c r="G170" s="87" t="s">
        <v>128</v>
      </c>
      <c r="H170" s="88">
        <v>62.68</v>
      </c>
      <c r="I170" s="142"/>
      <c r="J170" s="89">
        <f>ROUND(I170*H170,2)</f>
        <v>0</v>
      </c>
      <c r="K170" s="86" t="s">
        <v>397</v>
      </c>
      <c r="L170" s="8"/>
      <c r="M170" s="115" t="s">
        <v>1</v>
      </c>
      <c r="N170" s="90" t="s">
        <v>35</v>
      </c>
      <c r="O170" s="92">
        <v>0.088</v>
      </c>
      <c r="P170" s="92">
        <f>O170*H170</f>
        <v>5.51584</v>
      </c>
      <c r="Q170" s="92">
        <v>0.00058</v>
      </c>
      <c r="R170" s="92">
        <f>Q170*H170</f>
        <v>0.0363544</v>
      </c>
      <c r="S170" s="92">
        <v>0</v>
      </c>
      <c r="T170" s="164">
        <f>S170*H170</f>
        <v>0</v>
      </c>
      <c r="AR170" s="120" t="s">
        <v>130</v>
      </c>
      <c r="AT170" s="120" t="s">
        <v>125</v>
      </c>
      <c r="AU170" s="120" t="s">
        <v>74</v>
      </c>
      <c r="AY170" s="120" t="s">
        <v>123</v>
      </c>
      <c r="BE170" s="156">
        <f>IF(N170="základní",J170,0)</f>
        <v>0</v>
      </c>
      <c r="BF170" s="156">
        <f>IF(N170="snížená",J170,0)</f>
        <v>0</v>
      </c>
      <c r="BG170" s="156">
        <f>IF(N170="zákl. přenesená",J170,0)</f>
        <v>0</v>
      </c>
      <c r="BH170" s="156">
        <f>IF(N170="sníž. přenesená",J170,0)</f>
        <v>0</v>
      </c>
      <c r="BI170" s="156">
        <f>IF(N170="nulová",J170,0)</f>
        <v>0</v>
      </c>
      <c r="BJ170" s="120" t="s">
        <v>72</v>
      </c>
      <c r="BK170" s="156">
        <f>ROUND(I170*H170,2)</f>
        <v>0</v>
      </c>
      <c r="BL170" s="120" t="s">
        <v>130</v>
      </c>
      <c r="BM170" s="120" t="s">
        <v>1453</v>
      </c>
    </row>
    <row r="171" spans="2:47" s="117" customFormat="1" ht="12">
      <c r="B171" s="8"/>
      <c r="D171" s="96" t="s">
        <v>399</v>
      </c>
      <c r="F171" s="165" t="s">
        <v>479</v>
      </c>
      <c r="L171" s="8"/>
      <c r="M171" s="114"/>
      <c r="N171" s="21"/>
      <c r="O171" s="21"/>
      <c r="P171" s="21"/>
      <c r="Q171" s="21"/>
      <c r="R171" s="21"/>
      <c r="S171" s="21"/>
      <c r="T171" s="22"/>
      <c r="AT171" s="120" t="s">
        <v>399</v>
      </c>
      <c r="AU171" s="120" t="s">
        <v>74</v>
      </c>
    </row>
    <row r="172" spans="2:47" s="117" customFormat="1" ht="19.5">
      <c r="B172" s="8"/>
      <c r="D172" s="96" t="s">
        <v>298</v>
      </c>
      <c r="F172" s="113" t="s">
        <v>480</v>
      </c>
      <c r="L172" s="8"/>
      <c r="M172" s="114"/>
      <c r="N172" s="21"/>
      <c r="O172" s="21"/>
      <c r="P172" s="21"/>
      <c r="Q172" s="21"/>
      <c r="R172" s="21"/>
      <c r="S172" s="21"/>
      <c r="T172" s="22"/>
      <c r="AT172" s="120" t="s">
        <v>298</v>
      </c>
      <c r="AU172" s="120" t="s">
        <v>74</v>
      </c>
    </row>
    <row r="173" spans="2:51" s="167" customFormat="1" ht="12">
      <c r="B173" s="166"/>
      <c r="D173" s="96" t="s">
        <v>132</v>
      </c>
      <c r="E173" s="168" t="s">
        <v>1</v>
      </c>
      <c r="F173" s="169" t="s">
        <v>401</v>
      </c>
      <c r="H173" s="168" t="s">
        <v>1</v>
      </c>
      <c r="L173" s="166"/>
      <c r="M173" s="170"/>
      <c r="N173" s="171"/>
      <c r="O173" s="171"/>
      <c r="P173" s="171"/>
      <c r="Q173" s="171"/>
      <c r="R173" s="171"/>
      <c r="S173" s="171"/>
      <c r="T173" s="172"/>
      <c r="AT173" s="168" t="s">
        <v>132</v>
      </c>
      <c r="AU173" s="168" t="s">
        <v>74</v>
      </c>
      <c r="AV173" s="167" t="s">
        <v>72</v>
      </c>
      <c r="AW173" s="167" t="s">
        <v>5</v>
      </c>
      <c r="AX173" s="167" t="s">
        <v>66</v>
      </c>
      <c r="AY173" s="168" t="s">
        <v>123</v>
      </c>
    </row>
    <row r="174" spans="2:51" s="167" customFormat="1" ht="12">
      <c r="B174" s="166"/>
      <c r="D174" s="96" t="s">
        <v>132</v>
      </c>
      <c r="E174" s="168" t="s">
        <v>1</v>
      </c>
      <c r="F174" s="169" t="s">
        <v>1427</v>
      </c>
      <c r="H174" s="168" t="s">
        <v>1</v>
      </c>
      <c r="L174" s="166"/>
      <c r="M174" s="170"/>
      <c r="N174" s="171"/>
      <c r="O174" s="171"/>
      <c r="P174" s="171"/>
      <c r="Q174" s="171"/>
      <c r="R174" s="171"/>
      <c r="S174" s="171"/>
      <c r="T174" s="172"/>
      <c r="AT174" s="168" t="s">
        <v>132</v>
      </c>
      <c r="AU174" s="168" t="s">
        <v>74</v>
      </c>
      <c r="AV174" s="167" t="s">
        <v>72</v>
      </c>
      <c r="AW174" s="167" t="s">
        <v>5</v>
      </c>
      <c r="AX174" s="167" t="s">
        <v>66</v>
      </c>
      <c r="AY174" s="168" t="s">
        <v>123</v>
      </c>
    </row>
    <row r="175" spans="2:51" s="167" customFormat="1" ht="12">
      <c r="B175" s="166"/>
      <c r="D175" s="96" t="s">
        <v>132</v>
      </c>
      <c r="E175" s="168" t="s">
        <v>1</v>
      </c>
      <c r="F175" s="169" t="s">
        <v>1428</v>
      </c>
      <c r="H175" s="168" t="s">
        <v>1</v>
      </c>
      <c r="L175" s="166"/>
      <c r="M175" s="170"/>
      <c r="N175" s="171"/>
      <c r="O175" s="171"/>
      <c r="P175" s="171"/>
      <c r="Q175" s="171"/>
      <c r="R175" s="171"/>
      <c r="S175" s="171"/>
      <c r="T175" s="172"/>
      <c r="AT175" s="168" t="s">
        <v>132</v>
      </c>
      <c r="AU175" s="168" t="s">
        <v>74</v>
      </c>
      <c r="AV175" s="167" t="s">
        <v>72</v>
      </c>
      <c r="AW175" s="167" t="s">
        <v>5</v>
      </c>
      <c r="AX175" s="167" t="s">
        <v>66</v>
      </c>
      <c r="AY175" s="168" t="s">
        <v>123</v>
      </c>
    </row>
    <row r="176" spans="2:51" s="167" customFormat="1" ht="12">
      <c r="B176" s="166"/>
      <c r="D176" s="96" t="s">
        <v>132</v>
      </c>
      <c r="E176" s="168" t="s">
        <v>1</v>
      </c>
      <c r="F176" s="169" t="s">
        <v>404</v>
      </c>
      <c r="H176" s="168" t="s">
        <v>1</v>
      </c>
      <c r="L176" s="166"/>
      <c r="M176" s="170"/>
      <c r="N176" s="171"/>
      <c r="O176" s="171"/>
      <c r="P176" s="171"/>
      <c r="Q176" s="171"/>
      <c r="R176" s="171"/>
      <c r="S176" s="171"/>
      <c r="T176" s="172"/>
      <c r="AT176" s="168" t="s">
        <v>132</v>
      </c>
      <c r="AU176" s="168" t="s">
        <v>74</v>
      </c>
      <c r="AV176" s="167" t="s">
        <v>72</v>
      </c>
      <c r="AW176" s="167" t="s">
        <v>5</v>
      </c>
      <c r="AX176" s="167" t="s">
        <v>66</v>
      </c>
      <c r="AY176" s="168" t="s">
        <v>123</v>
      </c>
    </row>
    <row r="177" spans="2:51" s="167" customFormat="1" ht="12">
      <c r="B177" s="166"/>
      <c r="D177" s="96" t="s">
        <v>132</v>
      </c>
      <c r="E177" s="168" t="s">
        <v>1</v>
      </c>
      <c r="F177" s="169" t="s">
        <v>1440</v>
      </c>
      <c r="H177" s="168" t="s">
        <v>1</v>
      </c>
      <c r="L177" s="166"/>
      <c r="M177" s="170"/>
      <c r="N177" s="171"/>
      <c r="O177" s="171"/>
      <c r="P177" s="171"/>
      <c r="Q177" s="171"/>
      <c r="R177" s="171"/>
      <c r="S177" s="171"/>
      <c r="T177" s="172"/>
      <c r="AT177" s="168" t="s">
        <v>132</v>
      </c>
      <c r="AU177" s="168" t="s">
        <v>74</v>
      </c>
      <c r="AV177" s="167" t="s">
        <v>72</v>
      </c>
      <c r="AW177" s="167" t="s">
        <v>5</v>
      </c>
      <c r="AX177" s="167" t="s">
        <v>66</v>
      </c>
      <c r="AY177" s="168" t="s">
        <v>123</v>
      </c>
    </row>
    <row r="178" spans="2:51" s="167" customFormat="1" ht="12">
      <c r="B178" s="166"/>
      <c r="D178" s="96" t="s">
        <v>132</v>
      </c>
      <c r="E178" s="168" t="s">
        <v>1</v>
      </c>
      <c r="F178" s="169" t="s">
        <v>439</v>
      </c>
      <c r="H178" s="168" t="s">
        <v>1</v>
      </c>
      <c r="L178" s="166"/>
      <c r="M178" s="170"/>
      <c r="N178" s="171"/>
      <c r="O178" s="171"/>
      <c r="P178" s="171"/>
      <c r="Q178" s="171"/>
      <c r="R178" s="171"/>
      <c r="S178" s="171"/>
      <c r="T178" s="172"/>
      <c r="AT178" s="168" t="s">
        <v>132</v>
      </c>
      <c r="AU178" s="168" t="s">
        <v>74</v>
      </c>
      <c r="AV178" s="167" t="s">
        <v>72</v>
      </c>
      <c r="AW178" s="167" t="s">
        <v>5</v>
      </c>
      <c r="AX178" s="167" t="s">
        <v>66</v>
      </c>
      <c r="AY178" s="168" t="s">
        <v>123</v>
      </c>
    </row>
    <row r="179" spans="2:51" s="167" customFormat="1" ht="12">
      <c r="B179" s="166"/>
      <c r="D179" s="96" t="s">
        <v>132</v>
      </c>
      <c r="E179" s="168" t="s">
        <v>1</v>
      </c>
      <c r="F179" s="169" t="s">
        <v>1441</v>
      </c>
      <c r="H179" s="168" t="s">
        <v>1</v>
      </c>
      <c r="L179" s="166"/>
      <c r="M179" s="170"/>
      <c r="N179" s="171"/>
      <c r="O179" s="171"/>
      <c r="P179" s="171"/>
      <c r="Q179" s="171"/>
      <c r="R179" s="171"/>
      <c r="S179" s="171"/>
      <c r="T179" s="172"/>
      <c r="AT179" s="168" t="s">
        <v>132</v>
      </c>
      <c r="AU179" s="168" t="s">
        <v>74</v>
      </c>
      <c r="AV179" s="167" t="s">
        <v>72</v>
      </c>
      <c r="AW179" s="167" t="s">
        <v>5</v>
      </c>
      <c r="AX179" s="167" t="s">
        <v>66</v>
      </c>
      <c r="AY179" s="168" t="s">
        <v>123</v>
      </c>
    </row>
    <row r="180" spans="2:51" s="95" customFormat="1" ht="12">
      <c r="B180" s="94"/>
      <c r="D180" s="96" t="s">
        <v>132</v>
      </c>
      <c r="E180" s="97" t="s">
        <v>1</v>
      </c>
      <c r="F180" s="98" t="s">
        <v>1454</v>
      </c>
      <c r="H180" s="99">
        <v>20.44</v>
      </c>
      <c r="L180" s="94"/>
      <c r="M180" s="100"/>
      <c r="N180" s="101"/>
      <c r="O180" s="101"/>
      <c r="P180" s="101"/>
      <c r="Q180" s="101"/>
      <c r="R180" s="101"/>
      <c r="S180" s="101"/>
      <c r="T180" s="102"/>
      <c r="AT180" s="97" t="s">
        <v>132</v>
      </c>
      <c r="AU180" s="97" t="s">
        <v>74</v>
      </c>
      <c r="AV180" s="95" t="s">
        <v>74</v>
      </c>
      <c r="AW180" s="95" t="s">
        <v>5</v>
      </c>
      <c r="AX180" s="95" t="s">
        <v>66</v>
      </c>
      <c r="AY180" s="97" t="s">
        <v>123</v>
      </c>
    </row>
    <row r="181" spans="2:51" s="167" customFormat="1" ht="12">
      <c r="B181" s="166"/>
      <c r="D181" s="96" t="s">
        <v>132</v>
      </c>
      <c r="E181" s="168" t="s">
        <v>1</v>
      </c>
      <c r="F181" s="169" t="s">
        <v>1443</v>
      </c>
      <c r="H181" s="168" t="s">
        <v>1</v>
      </c>
      <c r="L181" s="166"/>
      <c r="M181" s="170"/>
      <c r="N181" s="171"/>
      <c r="O181" s="171"/>
      <c r="P181" s="171"/>
      <c r="Q181" s="171"/>
      <c r="R181" s="171"/>
      <c r="S181" s="171"/>
      <c r="T181" s="172"/>
      <c r="AT181" s="168" t="s">
        <v>132</v>
      </c>
      <c r="AU181" s="168" t="s">
        <v>74</v>
      </c>
      <c r="AV181" s="167" t="s">
        <v>72</v>
      </c>
      <c r="AW181" s="167" t="s">
        <v>5</v>
      </c>
      <c r="AX181" s="167" t="s">
        <v>66</v>
      </c>
      <c r="AY181" s="168" t="s">
        <v>123</v>
      </c>
    </row>
    <row r="182" spans="2:51" s="95" customFormat="1" ht="12">
      <c r="B182" s="94"/>
      <c r="D182" s="96" t="s">
        <v>132</v>
      </c>
      <c r="E182" s="97" t="s">
        <v>1</v>
      </c>
      <c r="F182" s="98" t="s">
        <v>1455</v>
      </c>
      <c r="H182" s="99">
        <v>2.24</v>
      </c>
      <c r="L182" s="94"/>
      <c r="M182" s="100"/>
      <c r="N182" s="101"/>
      <c r="O182" s="101"/>
      <c r="P182" s="101"/>
      <c r="Q182" s="101"/>
      <c r="R182" s="101"/>
      <c r="S182" s="101"/>
      <c r="T182" s="102"/>
      <c r="AT182" s="97" t="s">
        <v>132</v>
      </c>
      <c r="AU182" s="97" t="s">
        <v>74</v>
      </c>
      <c r="AV182" s="95" t="s">
        <v>74</v>
      </c>
      <c r="AW182" s="95" t="s">
        <v>5</v>
      </c>
      <c r="AX182" s="95" t="s">
        <v>66</v>
      </c>
      <c r="AY182" s="97" t="s">
        <v>123</v>
      </c>
    </row>
    <row r="183" spans="2:51" s="174" customFormat="1" ht="12">
      <c r="B183" s="173"/>
      <c r="D183" s="96" t="s">
        <v>132</v>
      </c>
      <c r="E183" s="175" t="s">
        <v>1</v>
      </c>
      <c r="F183" s="176" t="s">
        <v>412</v>
      </c>
      <c r="H183" s="177">
        <v>22.68</v>
      </c>
      <c r="L183" s="173"/>
      <c r="M183" s="178"/>
      <c r="N183" s="179"/>
      <c r="O183" s="179"/>
      <c r="P183" s="179"/>
      <c r="Q183" s="179"/>
      <c r="R183" s="179"/>
      <c r="S183" s="179"/>
      <c r="T183" s="180"/>
      <c r="AT183" s="175" t="s">
        <v>132</v>
      </c>
      <c r="AU183" s="175" t="s">
        <v>74</v>
      </c>
      <c r="AV183" s="174" t="s">
        <v>137</v>
      </c>
      <c r="AW183" s="174" t="s">
        <v>5</v>
      </c>
      <c r="AX183" s="174" t="s">
        <v>66</v>
      </c>
      <c r="AY183" s="175" t="s">
        <v>123</v>
      </c>
    </row>
    <row r="184" spans="2:51" s="167" customFormat="1" ht="12">
      <c r="B184" s="166"/>
      <c r="D184" s="96" t="s">
        <v>132</v>
      </c>
      <c r="E184" s="168" t="s">
        <v>1</v>
      </c>
      <c r="F184" s="169" t="s">
        <v>1445</v>
      </c>
      <c r="H184" s="168" t="s">
        <v>1</v>
      </c>
      <c r="L184" s="166"/>
      <c r="M184" s="170"/>
      <c r="N184" s="171"/>
      <c r="O184" s="171"/>
      <c r="P184" s="171"/>
      <c r="Q184" s="171"/>
      <c r="R184" s="171"/>
      <c r="S184" s="171"/>
      <c r="T184" s="172"/>
      <c r="AT184" s="168" t="s">
        <v>132</v>
      </c>
      <c r="AU184" s="168" t="s">
        <v>74</v>
      </c>
      <c r="AV184" s="167" t="s">
        <v>72</v>
      </c>
      <c r="AW184" s="167" t="s">
        <v>5</v>
      </c>
      <c r="AX184" s="167" t="s">
        <v>66</v>
      </c>
      <c r="AY184" s="168" t="s">
        <v>123</v>
      </c>
    </row>
    <row r="185" spans="2:51" s="167" customFormat="1" ht="12">
      <c r="B185" s="166"/>
      <c r="D185" s="96" t="s">
        <v>132</v>
      </c>
      <c r="E185" s="168" t="s">
        <v>1</v>
      </c>
      <c r="F185" s="169" t="s">
        <v>439</v>
      </c>
      <c r="H185" s="168" t="s">
        <v>1</v>
      </c>
      <c r="L185" s="166"/>
      <c r="M185" s="170"/>
      <c r="N185" s="171"/>
      <c r="O185" s="171"/>
      <c r="P185" s="171"/>
      <c r="Q185" s="171"/>
      <c r="R185" s="171"/>
      <c r="S185" s="171"/>
      <c r="T185" s="172"/>
      <c r="AT185" s="168" t="s">
        <v>132</v>
      </c>
      <c r="AU185" s="168" t="s">
        <v>74</v>
      </c>
      <c r="AV185" s="167" t="s">
        <v>72</v>
      </c>
      <c r="AW185" s="167" t="s">
        <v>5</v>
      </c>
      <c r="AX185" s="167" t="s">
        <v>66</v>
      </c>
      <c r="AY185" s="168" t="s">
        <v>123</v>
      </c>
    </row>
    <row r="186" spans="2:51" s="167" customFormat="1" ht="12">
      <c r="B186" s="166"/>
      <c r="D186" s="96" t="s">
        <v>132</v>
      </c>
      <c r="E186" s="168" t="s">
        <v>1</v>
      </c>
      <c r="F186" s="169" t="s">
        <v>1446</v>
      </c>
      <c r="H186" s="168" t="s">
        <v>1</v>
      </c>
      <c r="L186" s="166"/>
      <c r="M186" s="170"/>
      <c r="N186" s="171"/>
      <c r="O186" s="171"/>
      <c r="P186" s="171"/>
      <c r="Q186" s="171"/>
      <c r="R186" s="171"/>
      <c r="S186" s="171"/>
      <c r="T186" s="172"/>
      <c r="AT186" s="168" t="s">
        <v>132</v>
      </c>
      <c r="AU186" s="168" t="s">
        <v>74</v>
      </c>
      <c r="AV186" s="167" t="s">
        <v>72</v>
      </c>
      <c r="AW186" s="167" t="s">
        <v>5</v>
      </c>
      <c r="AX186" s="167" t="s">
        <v>66</v>
      </c>
      <c r="AY186" s="168" t="s">
        <v>123</v>
      </c>
    </row>
    <row r="187" spans="2:51" s="95" customFormat="1" ht="12">
      <c r="B187" s="94"/>
      <c r="D187" s="96" t="s">
        <v>132</v>
      </c>
      <c r="E187" s="97" t="s">
        <v>1</v>
      </c>
      <c r="F187" s="98" t="s">
        <v>1456</v>
      </c>
      <c r="H187" s="99">
        <v>36</v>
      </c>
      <c r="L187" s="94"/>
      <c r="M187" s="100"/>
      <c r="N187" s="101"/>
      <c r="O187" s="101"/>
      <c r="P187" s="101"/>
      <c r="Q187" s="101"/>
      <c r="R187" s="101"/>
      <c r="S187" s="101"/>
      <c r="T187" s="102"/>
      <c r="AT187" s="97" t="s">
        <v>132</v>
      </c>
      <c r="AU187" s="97" t="s">
        <v>74</v>
      </c>
      <c r="AV187" s="95" t="s">
        <v>74</v>
      </c>
      <c r="AW187" s="95" t="s">
        <v>5</v>
      </c>
      <c r="AX187" s="95" t="s">
        <v>66</v>
      </c>
      <c r="AY187" s="97" t="s">
        <v>123</v>
      </c>
    </row>
    <row r="188" spans="2:51" s="167" customFormat="1" ht="12">
      <c r="B188" s="166"/>
      <c r="D188" s="96" t="s">
        <v>132</v>
      </c>
      <c r="E188" s="168" t="s">
        <v>1</v>
      </c>
      <c r="F188" s="169" t="s">
        <v>1448</v>
      </c>
      <c r="H188" s="168" t="s">
        <v>1</v>
      </c>
      <c r="L188" s="166"/>
      <c r="M188" s="170"/>
      <c r="N188" s="171"/>
      <c r="O188" s="171"/>
      <c r="P188" s="171"/>
      <c r="Q188" s="171"/>
      <c r="R188" s="171"/>
      <c r="S188" s="171"/>
      <c r="T188" s="172"/>
      <c r="AT188" s="168" t="s">
        <v>132</v>
      </c>
      <c r="AU188" s="168" t="s">
        <v>74</v>
      </c>
      <c r="AV188" s="167" t="s">
        <v>72</v>
      </c>
      <c r="AW188" s="167" t="s">
        <v>5</v>
      </c>
      <c r="AX188" s="167" t="s">
        <v>66</v>
      </c>
      <c r="AY188" s="168" t="s">
        <v>123</v>
      </c>
    </row>
    <row r="189" spans="2:51" s="95" customFormat="1" ht="12">
      <c r="B189" s="94"/>
      <c r="D189" s="96" t="s">
        <v>132</v>
      </c>
      <c r="E189" s="97" t="s">
        <v>1</v>
      </c>
      <c r="F189" s="98" t="s">
        <v>1457</v>
      </c>
      <c r="H189" s="99">
        <v>4</v>
      </c>
      <c r="L189" s="94"/>
      <c r="M189" s="100"/>
      <c r="N189" s="101"/>
      <c r="O189" s="101"/>
      <c r="P189" s="101"/>
      <c r="Q189" s="101"/>
      <c r="R189" s="101"/>
      <c r="S189" s="101"/>
      <c r="T189" s="102"/>
      <c r="AT189" s="97" t="s">
        <v>132</v>
      </c>
      <c r="AU189" s="97" t="s">
        <v>74</v>
      </c>
      <c r="AV189" s="95" t="s">
        <v>74</v>
      </c>
      <c r="AW189" s="95" t="s">
        <v>5</v>
      </c>
      <c r="AX189" s="95" t="s">
        <v>66</v>
      </c>
      <c r="AY189" s="97" t="s">
        <v>123</v>
      </c>
    </row>
    <row r="190" spans="2:51" s="174" customFormat="1" ht="12">
      <c r="B190" s="173"/>
      <c r="D190" s="96" t="s">
        <v>132</v>
      </c>
      <c r="E190" s="175" t="s">
        <v>1</v>
      </c>
      <c r="F190" s="176" t="s">
        <v>412</v>
      </c>
      <c r="H190" s="177">
        <v>40</v>
      </c>
      <c r="L190" s="173"/>
      <c r="M190" s="178"/>
      <c r="N190" s="179"/>
      <c r="O190" s="179"/>
      <c r="P190" s="179"/>
      <c r="Q190" s="179"/>
      <c r="R190" s="179"/>
      <c r="S190" s="179"/>
      <c r="T190" s="180"/>
      <c r="AT190" s="175" t="s">
        <v>132</v>
      </c>
      <c r="AU190" s="175" t="s">
        <v>74</v>
      </c>
      <c r="AV190" s="174" t="s">
        <v>137</v>
      </c>
      <c r="AW190" s="174" t="s">
        <v>5</v>
      </c>
      <c r="AX190" s="174" t="s">
        <v>66</v>
      </c>
      <c r="AY190" s="175" t="s">
        <v>123</v>
      </c>
    </row>
    <row r="191" spans="2:51" s="182" customFormat="1" ht="12">
      <c r="B191" s="181"/>
      <c r="D191" s="96" t="s">
        <v>132</v>
      </c>
      <c r="E191" s="183" t="s">
        <v>1</v>
      </c>
      <c r="F191" s="184" t="s">
        <v>470</v>
      </c>
      <c r="H191" s="185">
        <v>62.68</v>
      </c>
      <c r="L191" s="181"/>
      <c r="M191" s="186"/>
      <c r="N191" s="187"/>
      <c r="O191" s="187"/>
      <c r="P191" s="187"/>
      <c r="Q191" s="187"/>
      <c r="R191" s="187"/>
      <c r="S191" s="187"/>
      <c r="T191" s="188"/>
      <c r="AT191" s="183" t="s">
        <v>132</v>
      </c>
      <c r="AU191" s="183" t="s">
        <v>74</v>
      </c>
      <c r="AV191" s="182" t="s">
        <v>130</v>
      </c>
      <c r="AW191" s="182" t="s">
        <v>5</v>
      </c>
      <c r="AX191" s="182" t="s">
        <v>72</v>
      </c>
      <c r="AY191" s="183" t="s">
        <v>123</v>
      </c>
    </row>
    <row r="192" spans="2:65" s="117" customFormat="1" ht="16.5" customHeight="1">
      <c r="B192" s="8"/>
      <c r="C192" s="84" t="s">
        <v>130</v>
      </c>
      <c r="D192" s="84" t="s">
        <v>125</v>
      </c>
      <c r="E192" s="85" t="s">
        <v>493</v>
      </c>
      <c r="F192" s="86" t="s">
        <v>494</v>
      </c>
      <c r="G192" s="87" t="s">
        <v>128</v>
      </c>
      <c r="H192" s="88">
        <v>361.39</v>
      </c>
      <c r="I192" s="142"/>
      <c r="J192" s="89">
        <f>ROUND(I192*H192,2)</f>
        <v>0</v>
      </c>
      <c r="K192" s="86" t="s">
        <v>397</v>
      </c>
      <c r="L192" s="8"/>
      <c r="M192" s="115" t="s">
        <v>1</v>
      </c>
      <c r="N192" s="90" t="s">
        <v>35</v>
      </c>
      <c r="O192" s="92">
        <v>0.109</v>
      </c>
      <c r="P192" s="92">
        <f>O192*H192</f>
        <v>39.39151</v>
      </c>
      <c r="Q192" s="92">
        <v>0.00059</v>
      </c>
      <c r="R192" s="92">
        <f>Q192*H192</f>
        <v>0.2132201</v>
      </c>
      <c r="S192" s="92">
        <v>0</v>
      </c>
      <c r="T192" s="164">
        <f>S192*H192</f>
        <v>0</v>
      </c>
      <c r="AR192" s="120" t="s">
        <v>130</v>
      </c>
      <c r="AT192" s="120" t="s">
        <v>125</v>
      </c>
      <c r="AU192" s="120" t="s">
        <v>74</v>
      </c>
      <c r="AY192" s="120" t="s">
        <v>123</v>
      </c>
      <c r="BE192" s="156">
        <f>IF(N192="základní",J192,0)</f>
        <v>0</v>
      </c>
      <c r="BF192" s="156">
        <f>IF(N192="snížená",J192,0)</f>
        <v>0</v>
      </c>
      <c r="BG192" s="156">
        <f>IF(N192="zákl. přenesená",J192,0)</f>
        <v>0</v>
      </c>
      <c r="BH192" s="156">
        <f>IF(N192="sníž. přenesená",J192,0)</f>
        <v>0</v>
      </c>
      <c r="BI192" s="156">
        <f>IF(N192="nulová",J192,0)</f>
        <v>0</v>
      </c>
      <c r="BJ192" s="120" t="s">
        <v>72</v>
      </c>
      <c r="BK192" s="156">
        <f>ROUND(I192*H192,2)</f>
        <v>0</v>
      </c>
      <c r="BL192" s="120" t="s">
        <v>130</v>
      </c>
      <c r="BM192" s="120" t="s">
        <v>1458</v>
      </c>
    </row>
    <row r="193" spans="2:47" s="117" customFormat="1" ht="12">
      <c r="B193" s="8"/>
      <c r="D193" s="96" t="s">
        <v>399</v>
      </c>
      <c r="F193" s="165" t="s">
        <v>496</v>
      </c>
      <c r="L193" s="8"/>
      <c r="M193" s="114"/>
      <c r="N193" s="21"/>
      <c r="O193" s="21"/>
      <c r="P193" s="21"/>
      <c r="Q193" s="21"/>
      <c r="R193" s="21"/>
      <c r="S193" s="21"/>
      <c r="T193" s="22"/>
      <c r="AT193" s="120" t="s">
        <v>399</v>
      </c>
      <c r="AU193" s="120" t="s">
        <v>74</v>
      </c>
    </row>
    <row r="194" spans="2:47" s="117" customFormat="1" ht="19.5">
      <c r="B194" s="8"/>
      <c r="D194" s="96" t="s">
        <v>298</v>
      </c>
      <c r="F194" s="113" t="s">
        <v>480</v>
      </c>
      <c r="L194" s="8"/>
      <c r="M194" s="114"/>
      <c r="N194" s="21"/>
      <c r="O194" s="21"/>
      <c r="P194" s="21"/>
      <c r="Q194" s="21"/>
      <c r="R194" s="21"/>
      <c r="S194" s="21"/>
      <c r="T194" s="22"/>
      <c r="AT194" s="120" t="s">
        <v>298</v>
      </c>
      <c r="AU194" s="120" t="s">
        <v>74</v>
      </c>
    </row>
    <row r="195" spans="2:51" s="167" customFormat="1" ht="12">
      <c r="B195" s="166"/>
      <c r="D195" s="96" t="s">
        <v>132</v>
      </c>
      <c r="E195" s="168" t="s">
        <v>1</v>
      </c>
      <c r="F195" s="169" t="s">
        <v>401</v>
      </c>
      <c r="H195" s="168" t="s">
        <v>1</v>
      </c>
      <c r="L195" s="166"/>
      <c r="M195" s="170"/>
      <c r="N195" s="171"/>
      <c r="O195" s="171"/>
      <c r="P195" s="171"/>
      <c r="Q195" s="171"/>
      <c r="R195" s="171"/>
      <c r="S195" s="171"/>
      <c r="T195" s="172"/>
      <c r="AT195" s="168" t="s">
        <v>132</v>
      </c>
      <c r="AU195" s="168" t="s">
        <v>74</v>
      </c>
      <c r="AV195" s="167" t="s">
        <v>72</v>
      </c>
      <c r="AW195" s="167" t="s">
        <v>5</v>
      </c>
      <c r="AX195" s="167" t="s">
        <v>66</v>
      </c>
      <c r="AY195" s="168" t="s">
        <v>123</v>
      </c>
    </row>
    <row r="196" spans="2:51" s="167" customFormat="1" ht="12">
      <c r="B196" s="166"/>
      <c r="D196" s="96" t="s">
        <v>132</v>
      </c>
      <c r="E196" s="168" t="s">
        <v>1</v>
      </c>
      <c r="F196" s="169" t="s">
        <v>1427</v>
      </c>
      <c r="H196" s="168" t="s">
        <v>1</v>
      </c>
      <c r="L196" s="166"/>
      <c r="M196" s="170"/>
      <c r="N196" s="171"/>
      <c r="O196" s="171"/>
      <c r="P196" s="171"/>
      <c r="Q196" s="171"/>
      <c r="R196" s="171"/>
      <c r="S196" s="171"/>
      <c r="T196" s="172"/>
      <c r="AT196" s="168" t="s">
        <v>132</v>
      </c>
      <c r="AU196" s="168" t="s">
        <v>74</v>
      </c>
      <c r="AV196" s="167" t="s">
        <v>72</v>
      </c>
      <c r="AW196" s="167" t="s">
        <v>5</v>
      </c>
      <c r="AX196" s="167" t="s">
        <v>66</v>
      </c>
      <c r="AY196" s="168" t="s">
        <v>123</v>
      </c>
    </row>
    <row r="197" spans="2:51" s="167" customFormat="1" ht="12">
      <c r="B197" s="166"/>
      <c r="D197" s="96" t="s">
        <v>132</v>
      </c>
      <c r="E197" s="168" t="s">
        <v>1</v>
      </c>
      <c r="F197" s="169" t="s">
        <v>1428</v>
      </c>
      <c r="H197" s="168" t="s">
        <v>1</v>
      </c>
      <c r="L197" s="166"/>
      <c r="M197" s="170"/>
      <c r="N197" s="171"/>
      <c r="O197" s="171"/>
      <c r="P197" s="171"/>
      <c r="Q197" s="171"/>
      <c r="R197" s="171"/>
      <c r="S197" s="171"/>
      <c r="T197" s="172"/>
      <c r="AT197" s="168" t="s">
        <v>132</v>
      </c>
      <c r="AU197" s="168" t="s">
        <v>74</v>
      </c>
      <c r="AV197" s="167" t="s">
        <v>72</v>
      </c>
      <c r="AW197" s="167" t="s">
        <v>5</v>
      </c>
      <c r="AX197" s="167" t="s">
        <v>66</v>
      </c>
      <c r="AY197" s="168" t="s">
        <v>123</v>
      </c>
    </row>
    <row r="198" spans="2:51" s="167" customFormat="1" ht="12">
      <c r="B198" s="166"/>
      <c r="D198" s="96" t="s">
        <v>132</v>
      </c>
      <c r="E198" s="168" t="s">
        <v>1</v>
      </c>
      <c r="F198" s="169" t="s">
        <v>404</v>
      </c>
      <c r="H198" s="168" t="s">
        <v>1</v>
      </c>
      <c r="L198" s="166"/>
      <c r="M198" s="170"/>
      <c r="N198" s="171"/>
      <c r="O198" s="171"/>
      <c r="P198" s="171"/>
      <c r="Q198" s="171"/>
      <c r="R198" s="171"/>
      <c r="S198" s="171"/>
      <c r="T198" s="172"/>
      <c r="AT198" s="168" t="s">
        <v>132</v>
      </c>
      <c r="AU198" s="168" t="s">
        <v>74</v>
      </c>
      <c r="AV198" s="167" t="s">
        <v>72</v>
      </c>
      <c r="AW198" s="167" t="s">
        <v>5</v>
      </c>
      <c r="AX198" s="167" t="s">
        <v>66</v>
      </c>
      <c r="AY198" s="168" t="s">
        <v>123</v>
      </c>
    </row>
    <row r="199" spans="2:51" s="167" customFormat="1" ht="12">
      <c r="B199" s="166"/>
      <c r="D199" s="96" t="s">
        <v>132</v>
      </c>
      <c r="E199" s="168" t="s">
        <v>1</v>
      </c>
      <c r="F199" s="169" t="s">
        <v>1429</v>
      </c>
      <c r="H199" s="168" t="s">
        <v>1</v>
      </c>
      <c r="L199" s="166"/>
      <c r="M199" s="170"/>
      <c r="N199" s="171"/>
      <c r="O199" s="171"/>
      <c r="P199" s="171"/>
      <c r="Q199" s="171"/>
      <c r="R199" s="171"/>
      <c r="S199" s="171"/>
      <c r="T199" s="172"/>
      <c r="AT199" s="168" t="s">
        <v>132</v>
      </c>
      <c r="AU199" s="168" t="s">
        <v>74</v>
      </c>
      <c r="AV199" s="167" t="s">
        <v>72</v>
      </c>
      <c r="AW199" s="167" t="s">
        <v>5</v>
      </c>
      <c r="AX199" s="167" t="s">
        <v>66</v>
      </c>
      <c r="AY199" s="168" t="s">
        <v>123</v>
      </c>
    </row>
    <row r="200" spans="2:51" s="167" customFormat="1" ht="12">
      <c r="B200" s="166"/>
      <c r="D200" s="96" t="s">
        <v>132</v>
      </c>
      <c r="E200" s="168" t="s">
        <v>1</v>
      </c>
      <c r="F200" s="169" t="s">
        <v>1430</v>
      </c>
      <c r="H200" s="168" t="s">
        <v>1</v>
      </c>
      <c r="L200" s="166"/>
      <c r="M200" s="170"/>
      <c r="N200" s="171"/>
      <c r="O200" s="171"/>
      <c r="P200" s="171"/>
      <c r="Q200" s="171"/>
      <c r="R200" s="171"/>
      <c r="S200" s="171"/>
      <c r="T200" s="172"/>
      <c r="AT200" s="168" t="s">
        <v>132</v>
      </c>
      <c r="AU200" s="168" t="s">
        <v>74</v>
      </c>
      <c r="AV200" s="167" t="s">
        <v>72</v>
      </c>
      <c r="AW200" s="167" t="s">
        <v>5</v>
      </c>
      <c r="AX200" s="167" t="s">
        <v>66</v>
      </c>
      <c r="AY200" s="168" t="s">
        <v>123</v>
      </c>
    </row>
    <row r="201" spans="2:51" s="167" customFormat="1" ht="12">
      <c r="B201" s="166"/>
      <c r="D201" s="96" t="s">
        <v>132</v>
      </c>
      <c r="E201" s="168" t="s">
        <v>1</v>
      </c>
      <c r="F201" s="169" t="s">
        <v>1431</v>
      </c>
      <c r="H201" s="168" t="s">
        <v>1</v>
      </c>
      <c r="L201" s="166"/>
      <c r="M201" s="170"/>
      <c r="N201" s="171"/>
      <c r="O201" s="171"/>
      <c r="P201" s="171"/>
      <c r="Q201" s="171"/>
      <c r="R201" s="171"/>
      <c r="S201" s="171"/>
      <c r="T201" s="172"/>
      <c r="AT201" s="168" t="s">
        <v>132</v>
      </c>
      <c r="AU201" s="168" t="s">
        <v>74</v>
      </c>
      <c r="AV201" s="167" t="s">
        <v>72</v>
      </c>
      <c r="AW201" s="167" t="s">
        <v>5</v>
      </c>
      <c r="AX201" s="167" t="s">
        <v>66</v>
      </c>
      <c r="AY201" s="168" t="s">
        <v>123</v>
      </c>
    </row>
    <row r="202" spans="2:51" s="95" customFormat="1" ht="12">
      <c r="B202" s="94"/>
      <c r="D202" s="96" t="s">
        <v>132</v>
      </c>
      <c r="E202" s="97" t="s">
        <v>1</v>
      </c>
      <c r="F202" s="98" t="s">
        <v>1459</v>
      </c>
      <c r="H202" s="99">
        <v>190.74</v>
      </c>
      <c r="L202" s="94"/>
      <c r="M202" s="100"/>
      <c r="N202" s="101"/>
      <c r="O202" s="101"/>
      <c r="P202" s="101"/>
      <c r="Q202" s="101"/>
      <c r="R202" s="101"/>
      <c r="S202" s="101"/>
      <c r="T202" s="102"/>
      <c r="AT202" s="97" t="s">
        <v>132</v>
      </c>
      <c r="AU202" s="97" t="s">
        <v>74</v>
      </c>
      <c r="AV202" s="95" t="s">
        <v>74</v>
      </c>
      <c r="AW202" s="95" t="s">
        <v>5</v>
      </c>
      <c r="AX202" s="95" t="s">
        <v>66</v>
      </c>
      <c r="AY202" s="97" t="s">
        <v>123</v>
      </c>
    </row>
    <row r="203" spans="2:51" s="167" customFormat="1" ht="12">
      <c r="B203" s="166"/>
      <c r="D203" s="96" t="s">
        <v>132</v>
      </c>
      <c r="E203" s="168" t="s">
        <v>1</v>
      </c>
      <c r="F203" s="169" t="s">
        <v>409</v>
      </c>
      <c r="H203" s="168" t="s">
        <v>1</v>
      </c>
      <c r="L203" s="166"/>
      <c r="M203" s="170"/>
      <c r="N203" s="171"/>
      <c r="O203" s="171"/>
      <c r="P203" s="171"/>
      <c r="Q203" s="171"/>
      <c r="R203" s="171"/>
      <c r="S203" s="171"/>
      <c r="T203" s="172"/>
      <c r="AT203" s="168" t="s">
        <v>132</v>
      </c>
      <c r="AU203" s="168" t="s">
        <v>74</v>
      </c>
      <c r="AV203" s="167" t="s">
        <v>72</v>
      </c>
      <c r="AW203" s="167" t="s">
        <v>5</v>
      </c>
      <c r="AX203" s="167" t="s">
        <v>66</v>
      </c>
      <c r="AY203" s="168" t="s">
        <v>123</v>
      </c>
    </row>
    <row r="204" spans="2:51" s="167" customFormat="1" ht="12">
      <c r="B204" s="166"/>
      <c r="D204" s="96" t="s">
        <v>132</v>
      </c>
      <c r="E204" s="168" t="s">
        <v>1</v>
      </c>
      <c r="F204" s="169" t="s">
        <v>1433</v>
      </c>
      <c r="H204" s="168" t="s">
        <v>1</v>
      </c>
      <c r="L204" s="166"/>
      <c r="M204" s="170"/>
      <c r="N204" s="171"/>
      <c r="O204" s="171"/>
      <c r="P204" s="171"/>
      <c r="Q204" s="171"/>
      <c r="R204" s="171"/>
      <c r="S204" s="171"/>
      <c r="T204" s="172"/>
      <c r="AT204" s="168" t="s">
        <v>132</v>
      </c>
      <c r="AU204" s="168" t="s">
        <v>74</v>
      </c>
      <c r="AV204" s="167" t="s">
        <v>72</v>
      </c>
      <c r="AW204" s="167" t="s">
        <v>5</v>
      </c>
      <c r="AX204" s="167" t="s">
        <v>66</v>
      </c>
      <c r="AY204" s="168" t="s">
        <v>123</v>
      </c>
    </row>
    <row r="205" spans="2:51" s="95" customFormat="1" ht="12">
      <c r="B205" s="94"/>
      <c r="D205" s="96" t="s">
        <v>132</v>
      </c>
      <c r="E205" s="97" t="s">
        <v>1</v>
      </c>
      <c r="F205" s="98" t="s">
        <v>1460</v>
      </c>
      <c r="H205" s="99">
        <v>9.88</v>
      </c>
      <c r="L205" s="94"/>
      <c r="M205" s="100"/>
      <c r="N205" s="101"/>
      <c r="O205" s="101"/>
      <c r="P205" s="101"/>
      <c r="Q205" s="101"/>
      <c r="R205" s="101"/>
      <c r="S205" s="101"/>
      <c r="T205" s="102"/>
      <c r="AT205" s="97" t="s">
        <v>132</v>
      </c>
      <c r="AU205" s="97" t="s">
        <v>74</v>
      </c>
      <c r="AV205" s="95" t="s">
        <v>74</v>
      </c>
      <c r="AW205" s="95" t="s">
        <v>5</v>
      </c>
      <c r="AX205" s="95" t="s">
        <v>66</v>
      </c>
      <c r="AY205" s="97" t="s">
        <v>123</v>
      </c>
    </row>
    <row r="206" spans="2:51" s="174" customFormat="1" ht="12">
      <c r="B206" s="173"/>
      <c r="D206" s="96" t="s">
        <v>132</v>
      </c>
      <c r="E206" s="175" t="s">
        <v>1</v>
      </c>
      <c r="F206" s="176" t="s">
        <v>412</v>
      </c>
      <c r="H206" s="177">
        <v>200.62</v>
      </c>
      <c r="L206" s="173"/>
      <c r="M206" s="178"/>
      <c r="N206" s="179"/>
      <c r="O206" s="179"/>
      <c r="P206" s="179"/>
      <c r="Q206" s="179"/>
      <c r="R206" s="179"/>
      <c r="S206" s="179"/>
      <c r="T206" s="180"/>
      <c r="AT206" s="175" t="s">
        <v>132</v>
      </c>
      <c r="AU206" s="175" t="s">
        <v>74</v>
      </c>
      <c r="AV206" s="174" t="s">
        <v>137</v>
      </c>
      <c r="AW206" s="174" t="s">
        <v>5</v>
      </c>
      <c r="AX206" s="174" t="s">
        <v>66</v>
      </c>
      <c r="AY206" s="175" t="s">
        <v>123</v>
      </c>
    </row>
    <row r="207" spans="2:51" s="167" customFormat="1" ht="12">
      <c r="B207" s="166"/>
      <c r="D207" s="96" t="s">
        <v>132</v>
      </c>
      <c r="E207" s="168" t="s">
        <v>1</v>
      </c>
      <c r="F207" s="169" t="s">
        <v>1435</v>
      </c>
      <c r="H207" s="168" t="s">
        <v>1</v>
      </c>
      <c r="L207" s="166"/>
      <c r="M207" s="170"/>
      <c r="N207" s="171"/>
      <c r="O207" s="171"/>
      <c r="P207" s="171"/>
      <c r="Q207" s="171"/>
      <c r="R207" s="171"/>
      <c r="S207" s="171"/>
      <c r="T207" s="172"/>
      <c r="AT207" s="168" t="s">
        <v>132</v>
      </c>
      <c r="AU207" s="168" t="s">
        <v>74</v>
      </c>
      <c r="AV207" s="167" t="s">
        <v>72</v>
      </c>
      <c r="AW207" s="167" t="s">
        <v>5</v>
      </c>
      <c r="AX207" s="167" t="s">
        <v>66</v>
      </c>
      <c r="AY207" s="168" t="s">
        <v>123</v>
      </c>
    </row>
    <row r="208" spans="2:51" s="167" customFormat="1" ht="12">
      <c r="B208" s="166"/>
      <c r="D208" s="96" t="s">
        <v>132</v>
      </c>
      <c r="E208" s="168" t="s">
        <v>1</v>
      </c>
      <c r="F208" s="169" t="s">
        <v>1430</v>
      </c>
      <c r="H208" s="168" t="s">
        <v>1</v>
      </c>
      <c r="L208" s="166"/>
      <c r="M208" s="170"/>
      <c r="N208" s="171"/>
      <c r="O208" s="171"/>
      <c r="P208" s="171"/>
      <c r="Q208" s="171"/>
      <c r="R208" s="171"/>
      <c r="S208" s="171"/>
      <c r="T208" s="172"/>
      <c r="AT208" s="168" t="s">
        <v>132</v>
      </c>
      <c r="AU208" s="168" t="s">
        <v>74</v>
      </c>
      <c r="AV208" s="167" t="s">
        <v>72</v>
      </c>
      <c r="AW208" s="167" t="s">
        <v>5</v>
      </c>
      <c r="AX208" s="167" t="s">
        <v>66</v>
      </c>
      <c r="AY208" s="168" t="s">
        <v>123</v>
      </c>
    </row>
    <row r="209" spans="2:51" s="167" customFormat="1" ht="12">
      <c r="B209" s="166"/>
      <c r="D209" s="96" t="s">
        <v>132</v>
      </c>
      <c r="E209" s="168" t="s">
        <v>1</v>
      </c>
      <c r="F209" s="169" t="s">
        <v>1436</v>
      </c>
      <c r="H209" s="168" t="s">
        <v>1</v>
      </c>
      <c r="L209" s="166"/>
      <c r="M209" s="170"/>
      <c r="N209" s="171"/>
      <c r="O209" s="171"/>
      <c r="P209" s="171"/>
      <c r="Q209" s="171"/>
      <c r="R209" s="171"/>
      <c r="S209" s="171"/>
      <c r="T209" s="172"/>
      <c r="AT209" s="168" t="s">
        <v>132</v>
      </c>
      <c r="AU209" s="168" t="s">
        <v>74</v>
      </c>
      <c r="AV209" s="167" t="s">
        <v>72</v>
      </c>
      <c r="AW209" s="167" t="s">
        <v>5</v>
      </c>
      <c r="AX209" s="167" t="s">
        <v>66</v>
      </c>
      <c r="AY209" s="168" t="s">
        <v>123</v>
      </c>
    </row>
    <row r="210" spans="2:51" s="95" customFormat="1" ht="12">
      <c r="B210" s="94"/>
      <c r="D210" s="96" t="s">
        <v>132</v>
      </c>
      <c r="E210" s="97" t="s">
        <v>1</v>
      </c>
      <c r="F210" s="98" t="s">
        <v>1461</v>
      </c>
      <c r="H210" s="99">
        <v>156.6</v>
      </c>
      <c r="L210" s="94"/>
      <c r="M210" s="100"/>
      <c r="N210" s="101"/>
      <c r="O210" s="101"/>
      <c r="P210" s="101"/>
      <c r="Q210" s="101"/>
      <c r="R210" s="101"/>
      <c r="S210" s="101"/>
      <c r="T210" s="102"/>
      <c r="AT210" s="97" t="s">
        <v>132</v>
      </c>
      <c r="AU210" s="97" t="s">
        <v>74</v>
      </c>
      <c r="AV210" s="95" t="s">
        <v>74</v>
      </c>
      <c r="AW210" s="95" t="s">
        <v>5</v>
      </c>
      <c r="AX210" s="95" t="s">
        <v>66</v>
      </c>
      <c r="AY210" s="97" t="s">
        <v>123</v>
      </c>
    </row>
    <row r="211" spans="2:51" s="167" customFormat="1" ht="12">
      <c r="B211" s="166"/>
      <c r="D211" s="96" t="s">
        <v>132</v>
      </c>
      <c r="E211" s="168" t="s">
        <v>1</v>
      </c>
      <c r="F211" s="169" t="s">
        <v>409</v>
      </c>
      <c r="H211" s="168" t="s">
        <v>1</v>
      </c>
      <c r="L211" s="166"/>
      <c r="M211" s="170"/>
      <c r="N211" s="171"/>
      <c r="O211" s="171"/>
      <c r="P211" s="171"/>
      <c r="Q211" s="171"/>
      <c r="R211" s="171"/>
      <c r="S211" s="171"/>
      <c r="T211" s="172"/>
      <c r="AT211" s="168" t="s">
        <v>132</v>
      </c>
      <c r="AU211" s="168" t="s">
        <v>74</v>
      </c>
      <c r="AV211" s="167" t="s">
        <v>72</v>
      </c>
      <c r="AW211" s="167" t="s">
        <v>5</v>
      </c>
      <c r="AX211" s="167" t="s">
        <v>66</v>
      </c>
      <c r="AY211" s="168" t="s">
        <v>123</v>
      </c>
    </row>
    <row r="212" spans="2:51" s="167" customFormat="1" ht="12">
      <c r="B212" s="166"/>
      <c r="D212" s="96" t="s">
        <v>132</v>
      </c>
      <c r="E212" s="168" t="s">
        <v>1</v>
      </c>
      <c r="F212" s="169" t="s">
        <v>1438</v>
      </c>
      <c r="H212" s="168" t="s">
        <v>1</v>
      </c>
      <c r="L212" s="166"/>
      <c r="M212" s="170"/>
      <c r="N212" s="171"/>
      <c r="O212" s="171"/>
      <c r="P212" s="171"/>
      <c r="Q212" s="171"/>
      <c r="R212" s="171"/>
      <c r="S212" s="171"/>
      <c r="T212" s="172"/>
      <c r="AT212" s="168" t="s">
        <v>132</v>
      </c>
      <c r="AU212" s="168" t="s">
        <v>74</v>
      </c>
      <c r="AV212" s="167" t="s">
        <v>72</v>
      </c>
      <c r="AW212" s="167" t="s">
        <v>5</v>
      </c>
      <c r="AX212" s="167" t="s">
        <v>66</v>
      </c>
      <c r="AY212" s="168" t="s">
        <v>123</v>
      </c>
    </row>
    <row r="213" spans="2:51" s="95" customFormat="1" ht="12">
      <c r="B213" s="94"/>
      <c r="D213" s="96" t="s">
        <v>132</v>
      </c>
      <c r="E213" s="97" t="s">
        <v>1</v>
      </c>
      <c r="F213" s="98" t="s">
        <v>1462</v>
      </c>
      <c r="H213" s="99">
        <v>4.17</v>
      </c>
      <c r="L213" s="94"/>
      <c r="M213" s="100"/>
      <c r="N213" s="101"/>
      <c r="O213" s="101"/>
      <c r="P213" s="101"/>
      <c r="Q213" s="101"/>
      <c r="R213" s="101"/>
      <c r="S213" s="101"/>
      <c r="T213" s="102"/>
      <c r="AT213" s="97" t="s">
        <v>132</v>
      </c>
      <c r="AU213" s="97" t="s">
        <v>74</v>
      </c>
      <c r="AV213" s="95" t="s">
        <v>74</v>
      </c>
      <c r="AW213" s="95" t="s">
        <v>5</v>
      </c>
      <c r="AX213" s="95" t="s">
        <v>66</v>
      </c>
      <c r="AY213" s="97" t="s">
        <v>123</v>
      </c>
    </row>
    <row r="214" spans="2:51" s="174" customFormat="1" ht="12">
      <c r="B214" s="173"/>
      <c r="D214" s="96" t="s">
        <v>132</v>
      </c>
      <c r="E214" s="175" t="s">
        <v>1</v>
      </c>
      <c r="F214" s="176" t="s">
        <v>412</v>
      </c>
      <c r="H214" s="177">
        <v>160.76999999999998</v>
      </c>
      <c r="L214" s="173"/>
      <c r="M214" s="178"/>
      <c r="N214" s="179"/>
      <c r="O214" s="179"/>
      <c r="P214" s="179"/>
      <c r="Q214" s="179"/>
      <c r="R214" s="179"/>
      <c r="S214" s="179"/>
      <c r="T214" s="180"/>
      <c r="AT214" s="175" t="s">
        <v>132</v>
      </c>
      <c r="AU214" s="175" t="s">
        <v>74</v>
      </c>
      <c r="AV214" s="174" t="s">
        <v>137</v>
      </c>
      <c r="AW214" s="174" t="s">
        <v>5</v>
      </c>
      <c r="AX214" s="174" t="s">
        <v>66</v>
      </c>
      <c r="AY214" s="175" t="s">
        <v>123</v>
      </c>
    </row>
    <row r="215" spans="2:51" s="182" customFormat="1" ht="12">
      <c r="B215" s="181"/>
      <c r="D215" s="96" t="s">
        <v>132</v>
      </c>
      <c r="E215" s="183" t="s">
        <v>1</v>
      </c>
      <c r="F215" s="184" t="s">
        <v>470</v>
      </c>
      <c r="H215" s="185">
        <v>361.39000000000004</v>
      </c>
      <c r="L215" s="181"/>
      <c r="M215" s="186"/>
      <c r="N215" s="187"/>
      <c r="O215" s="187"/>
      <c r="P215" s="187"/>
      <c r="Q215" s="187"/>
      <c r="R215" s="187"/>
      <c r="S215" s="187"/>
      <c r="T215" s="188"/>
      <c r="AT215" s="183" t="s">
        <v>132</v>
      </c>
      <c r="AU215" s="183" t="s">
        <v>74</v>
      </c>
      <c r="AV215" s="182" t="s">
        <v>130</v>
      </c>
      <c r="AW215" s="182" t="s">
        <v>5</v>
      </c>
      <c r="AX215" s="182" t="s">
        <v>72</v>
      </c>
      <c r="AY215" s="183" t="s">
        <v>123</v>
      </c>
    </row>
    <row r="216" spans="2:65" s="117" customFormat="1" ht="16.5" customHeight="1">
      <c r="B216" s="8"/>
      <c r="C216" s="84" t="s">
        <v>146</v>
      </c>
      <c r="D216" s="84" t="s">
        <v>125</v>
      </c>
      <c r="E216" s="85" t="s">
        <v>509</v>
      </c>
      <c r="F216" s="86" t="s">
        <v>510</v>
      </c>
      <c r="G216" s="87" t="s">
        <v>128</v>
      </c>
      <c r="H216" s="88">
        <v>62.68</v>
      </c>
      <c r="I216" s="142"/>
      <c r="J216" s="89">
        <f>ROUND(I216*H216,2)</f>
        <v>0</v>
      </c>
      <c r="K216" s="86" t="s">
        <v>397</v>
      </c>
      <c r="L216" s="8"/>
      <c r="M216" s="115" t="s">
        <v>1</v>
      </c>
      <c r="N216" s="90" t="s">
        <v>35</v>
      </c>
      <c r="O216" s="92">
        <v>0.085</v>
      </c>
      <c r="P216" s="92">
        <f>O216*H216</f>
        <v>5.327800000000001</v>
      </c>
      <c r="Q216" s="92">
        <v>0</v>
      </c>
      <c r="R216" s="92">
        <f>Q216*H216</f>
        <v>0</v>
      </c>
      <c r="S216" s="92">
        <v>0</v>
      </c>
      <c r="T216" s="164">
        <f>S216*H216</f>
        <v>0</v>
      </c>
      <c r="AR216" s="120" t="s">
        <v>130</v>
      </c>
      <c r="AT216" s="120" t="s">
        <v>125</v>
      </c>
      <c r="AU216" s="120" t="s">
        <v>74</v>
      </c>
      <c r="AY216" s="120" t="s">
        <v>123</v>
      </c>
      <c r="BE216" s="156">
        <f>IF(N216="základní",J216,0)</f>
        <v>0</v>
      </c>
      <c r="BF216" s="156">
        <f>IF(N216="snížená",J216,0)</f>
        <v>0</v>
      </c>
      <c r="BG216" s="156">
        <f>IF(N216="zákl. přenesená",J216,0)</f>
        <v>0</v>
      </c>
      <c r="BH216" s="156">
        <f>IF(N216="sníž. přenesená",J216,0)</f>
        <v>0</v>
      </c>
      <c r="BI216" s="156">
        <f>IF(N216="nulová",J216,0)</f>
        <v>0</v>
      </c>
      <c r="BJ216" s="120" t="s">
        <v>72</v>
      </c>
      <c r="BK216" s="156">
        <f>ROUND(I216*H216,2)</f>
        <v>0</v>
      </c>
      <c r="BL216" s="120" t="s">
        <v>130</v>
      </c>
      <c r="BM216" s="120" t="s">
        <v>1463</v>
      </c>
    </row>
    <row r="217" spans="2:47" s="117" customFormat="1" ht="12">
      <c r="B217" s="8"/>
      <c r="D217" s="96" t="s">
        <v>399</v>
      </c>
      <c r="F217" s="165" t="s">
        <v>512</v>
      </c>
      <c r="L217" s="8"/>
      <c r="M217" s="114"/>
      <c r="N217" s="21"/>
      <c r="O217" s="21"/>
      <c r="P217" s="21"/>
      <c r="Q217" s="21"/>
      <c r="R217" s="21"/>
      <c r="S217" s="21"/>
      <c r="T217" s="22"/>
      <c r="AT217" s="120" t="s">
        <v>399</v>
      </c>
      <c r="AU217" s="120" t="s">
        <v>74</v>
      </c>
    </row>
    <row r="218" spans="2:51" s="167" customFormat="1" ht="12">
      <c r="B218" s="166"/>
      <c r="D218" s="96" t="s">
        <v>132</v>
      </c>
      <c r="E218" s="168" t="s">
        <v>1</v>
      </c>
      <c r="F218" s="169" t="s">
        <v>401</v>
      </c>
      <c r="H218" s="168" t="s">
        <v>1</v>
      </c>
      <c r="L218" s="166"/>
      <c r="M218" s="170"/>
      <c r="N218" s="171"/>
      <c r="O218" s="171"/>
      <c r="P218" s="171"/>
      <c r="Q218" s="171"/>
      <c r="R218" s="171"/>
      <c r="S218" s="171"/>
      <c r="T218" s="172"/>
      <c r="AT218" s="168" t="s">
        <v>132</v>
      </c>
      <c r="AU218" s="168" t="s">
        <v>74</v>
      </c>
      <c r="AV218" s="167" t="s">
        <v>72</v>
      </c>
      <c r="AW218" s="167" t="s">
        <v>5</v>
      </c>
      <c r="AX218" s="167" t="s">
        <v>66</v>
      </c>
      <c r="AY218" s="168" t="s">
        <v>123</v>
      </c>
    </row>
    <row r="219" spans="2:51" s="167" customFormat="1" ht="12">
      <c r="B219" s="166"/>
      <c r="D219" s="96" t="s">
        <v>132</v>
      </c>
      <c r="E219" s="168" t="s">
        <v>1</v>
      </c>
      <c r="F219" s="169" t="s">
        <v>1427</v>
      </c>
      <c r="H219" s="168" t="s">
        <v>1</v>
      </c>
      <c r="L219" s="166"/>
      <c r="M219" s="170"/>
      <c r="N219" s="171"/>
      <c r="O219" s="171"/>
      <c r="P219" s="171"/>
      <c r="Q219" s="171"/>
      <c r="R219" s="171"/>
      <c r="S219" s="171"/>
      <c r="T219" s="172"/>
      <c r="AT219" s="168" t="s">
        <v>132</v>
      </c>
      <c r="AU219" s="168" t="s">
        <v>74</v>
      </c>
      <c r="AV219" s="167" t="s">
        <v>72</v>
      </c>
      <c r="AW219" s="167" t="s">
        <v>5</v>
      </c>
      <c r="AX219" s="167" t="s">
        <v>66</v>
      </c>
      <c r="AY219" s="168" t="s">
        <v>123</v>
      </c>
    </row>
    <row r="220" spans="2:51" s="167" customFormat="1" ht="12">
      <c r="B220" s="166"/>
      <c r="D220" s="96" t="s">
        <v>132</v>
      </c>
      <c r="E220" s="168" t="s">
        <v>1</v>
      </c>
      <c r="F220" s="169" t="s">
        <v>1428</v>
      </c>
      <c r="H220" s="168" t="s">
        <v>1</v>
      </c>
      <c r="L220" s="166"/>
      <c r="M220" s="170"/>
      <c r="N220" s="171"/>
      <c r="O220" s="171"/>
      <c r="P220" s="171"/>
      <c r="Q220" s="171"/>
      <c r="R220" s="171"/>
      <c r="S220" s="171"/>
      <c r="T220" s="172"/>
      <c r="AT220" s="168" t="s">
        <v>132</v>
      </c>
      <c r="AU220" s="168" t="s">
        <v>74</v>
      </c>
      <c r="AV220" s="167" t="s">
        <v>72</v>
      </c>
      <c r="AW220" s="167" t="s">
        <v>5</v>
      </c>
      <c r="AX220" s="167" t="s">
        <v>66</v>
      </c>
      <c r="AY220" s="168" t="s">
        <v>123</v>
      </c>
    </row>
    <row r="221" spans="2:51" s="167" customFormat="1" ht="12">
      <c r="B221" s="166"/>
      <c r="D221" s="96" t="s">
        <v>132</v>
      </c>
      <c r="E221" s="168" t="s">
        <v>1</v>
      </c>
      <c r="F221" s="169" t="s">
        <v>404</v>
      </c>
      <c r="H221" s="168" t="s">
        <v>1</v>
      </c>
      <c r="L221" s="166"/>
      <c r="M221" s="170"/>
      <c r="N221" s="171"/>
      <c r="O221" s="171"/>
      <c r="P221" s="171"/>
      <c r="Q221" s="171"/>
      <c r="R221" s="171"/>
      <c r="S221" s="171"/>
      <c r="T221" s="172"/>
      <c r="AT221" s="168" t="s">
        <v>132</v>
      </c>
      <c r="AU221" s="168" t="s">
        <v>74</v>
      </c>
      <c r="AV221" s="167" t="s">
        <v>72</v>
      </c>
      <c r="AW221" s="167" t="s">
        <v>5</v>
      </c>
      <c r="AX221" s="167" t="s">
        <v>66</v>
      </c>
      <c r="AY221" s="168" t="s">
        <v>123</v>
      </c>
    </row>
    <row r="222" spans="2:51" s="167" customFormat="1" ht="12">
      <c r="B222" s="166"/>
      <c r="D222" s="96" t="s">
        <v>132</v>
      </c>
      <c r="E222" s="168" t="s">
        <v>1</v>
      </c>
      <c r="F222" s="169" t="s">
        <v>1440</v>
      </c>
      <c r="H222" s="168" t="s">
        <v>1</v>
      </c>
      <c r="L222" s="166"/>
      <c r="M222" s="170"/>
      <c r="N222" s="171"/>
      <c r="O222" s="171"/>
      <c r="P222" s="171"/>
      <c r="Q222" s="171"/>
      <c r="R222" s="171"/>
      <c r="S222" s="171"/>
      <c r="T222" s="172"/>
      <c r="AT222" s="168" t="s">
        <v>132</v>
      </c>
      <c r="AU222" s="168" t="s">
        <v>74</v>
      </c>
      <c r="AV222" s="167" t="s">
        <v>72</v>
      </c>
      <c r="AW222" s="167" t="s">
        <v>5</v>
      </c>
      <c r="AX222" s="167" t="s">
        <v>66</v>
      </c>
      <c r="AY222" s="168" t="s">
        <v>123</v>
      </c>
    </row>
    <row r="223" spans="2:51" s="167" customFormat="1" ht="12">
      <c r="B223" s="166"/>
      <c r="D223" s="96" t="s">
        <v>132</v>
      </c>
      <c r="E223" s="168" t="s">
        <v>1</v>
      </c>
      <c r="F223" s="169" t="s">
        <v>439</v>
      </c>
      <c r="H223" s="168" t="s">
        <v>1</v>
      </c>
      <c r="L223" s="166"/>
      <c r="M223" s="170"/>
      <c r="N223" s="171"/>
      <c r="O223" s="171"/>
      <c r="P223" s="171"/>
      <c r="Q223" s="171"/>
      <c r="R223" s="171"/>
      <c r="S223" s="171"/>
      <c r="T223" s="172"/>
      <c r="AT223" s="168" t="s">
        <v>132</v>
      </c>
      <c r="AU223" s="168" t="s">
        <v>74</v>
      </c>
      <c r="AV223" s="167" t="s">
        <v>72</v>
      </c>
      <c r="AW223" s="167" t="s">
        <v>5</v>
      </c>
      <c r="AX223" s="167" t="s">
        <v>66</v>
      </c>
      <c r="AY223" s="168" t="s">
        <v>123</v>
      </c>
    </row>
    <row r="224" spans="2:51" s="167" customFormat="1" ht="12">
      <c r="B224" s="166"/>
      <c r="D224" s="96" t="s">
        <v>132</v>
      </c>
      <c r="E224" s="168" t="s">
        <v>1</v>
      </c>
      <c r="F224" s="169" t="s">
        <v>1441</v>
      </c>
      <c r="H224" s="168" t="s">
        <v>1</v>
      </c>
      <c r="L224" s="166"/>
      <c r="M224" s="170"/>
      <c r="N224" s="171"/>
      <c r="O224" s="171"/>
      <c r="P224" s="171"/>
      <c r="Q224" s="171"/>
      <c r="R224" s="171"/>
      <c r="S224" s="171"/>
      <c r="T224" s="172"/>
      <c r="AT224" s="168" t="s">
        <v>132</v>
      </c>
      <c r="AU224" s="168" t="s">
        <v>74</v>
      </c>
      <c r="AV224" s="167" t="s">
        <v>72</v>
      </c>
      <c r="AW224" s="167" t="s">
        <v>5</v>
      </c>
      <c r="AX224" s="167" t="s">
        <v>66</v>
      </c>
      <c r="AY224" s="168" t="s">
        <v>123</v>
      </c>
    </row>
    <row r="225" spans="2:51" s="95" customFormat="1" ht="12">
      <c r="B225" s="94"/>
      <c r="D225" s="96" t="s">
        <v>132</v>
      </c>
      <c r="E225" s="97" t="s">
        <v>1</v>
      </c>
      <c r="F225" s="98" t="s">
        <v>1454</v>
      </c>
      <c r="H225" s="99">
        <v>20.44</v>
      </c>
      <c r="L225" s="94"/>
      <c r="M225" s="100"/>
      <c r="N225" s="101"/>
      <c r="O225" s="101"/>
      <c r="P225" s="101"/>
      <c r="Q225" s="101"/>
      <c r="R225" s="101"/>
      <c r="S225" s="101"/>
      <c r="T225" s="102"/>
      <c r="AT225" s="97" t="s">
        <v>132</v>
      </c>
      <c r="AU225" s="97" t="s">
        <v>74</v>
      </c>
      <c r="AV225" s="95" t="s">
        <v>74</v>
      </c>
      <c r="AW225" s="95" t="s">
        <v>5</v>
      </c>
      <c r="AX225" s="95" t="s">
        <v>66</v>
      </c>
      <c r="AY225" s="97" t="s">
        <v>123</v>
      </c>
    </row>
    <row r="226" spans="2:51" s="167" customFormat="1" ht="12">
      <c r="B226" s="166"/>
      <c r="D226" s="96" t="s">
        <v>132</v>
      </c>
      <c r="E226" s="168" t="s">
        <v>1</v>
      </c>
      <c r="F226" s="169" t="s">
        <v>1443</v>
      </c>
      <c r="H226" s="168" t="s">
        <v>1</v>
      </c>
      <c r="L226" s="166"/>
      <c r="M226" s="170"/>
      <c r="N226" s="171"/>
      <c r="O226" s="171"/>
      <c r="P226" s="171"/>
      <c r="Q226" s="171"/>
      <c r="R226" s="171"/>
      <c r="S226" s="171"/>
      <c r="T226" s="172"/>
      <c r="AT226" s="168" t="s">
        <v>132</v>
      </c>
      <c r="AU226" s="168" t="s">
        <v>74</v>
      </c>
      <c r="AV226" s="167" t="s">
        <v>72</v>
      </c>
      <c r="AW226" s="167" t="s">
        <v>5</v>
      </c>
      <c r="AX226" s="167" t="s">
        <v>66</v>
      </c>
      <c r="AY226" s="168" t="s">
        <v>123</v>
      </c>
    </row>
    <row r="227" spans="2:51" s="95" customFormat="1" ht="12">
      <c r="B227" s="94"/>
      <c r="D227" s="96" t="s">
        <v>132</v>
      </c>
      <c r="E227" s="97" t="s">
        <v>1</v>
      </c>
      <c r="F227" s="98" t="s">
        <v>1455</v>
      </c>
      <c r="H227" s="99">
        <v>2.24</v>
      </c>
      <c r="L227" s="94"/>
      <c r="M227" s="100"/>
      <c r="N227" s="101"/>
      <c r="O227" s="101"/>
      <c r="P227" s="101"/>
      <c r="Q227" s="101"/>
      <c r="R227" s="101"/>
      <c r="S227" s="101"/>
      <c r="T227" s="102"/>
      <c r="AT227" s="97" t="s">
        <v>132</v>
      </c>
      <c r="AU227" s="97" t="s">
        <v>74</v>
      </c>
      <c r="AV227" s="95" t="s">
        <v>74</v>
      </c>
      <c r="AW227" s="95" t="s">
        <v>5</v>
      </c>
      <c r="AX227" s="95" t="s">
        <v>66</v>
      </c>
      <c r="AY227" s="97" t="s">
        <v>123</v>
      </c>
    </row>
    <row r="228" spans="2:51" s="174" customFormat="1" ht="12">
      <c r="B228" s="173"/>
      <c r="D228" s="96" t="s">
        <v>132</v>
      </c>
      <c r="E228" s="175" t="s">
        <v>1</v>
      </c>
      <c r="F228" s="176" t="s">
        <v>412</v>
      </c>
      <c r="H228" s="177">
        <v>22.68</v>
      </c>
      <c r="L228" s="173"/>
      <c r="M228" s="178"/>
      <c r="N228" s="179"/>
      <c r="O228" s="179"/>
      <c r="P228" s="179"/>
      <c r="Q228" s="179"/>
      <c r="R228" s="179"/>
      <c r="S228" s="179"/>
      <c r="T228" s="180"/>
      <c r="AT228" s="175" t="s">
        <v>132</v>
      </c>
      <c r="AU228" s="175" t="s">
        <v>74</v>
      </c>
      <c r="AV228" s="174" t="s">
        <v>137</v>
      </c>
      <c r="AW228" s="174" t="s">
        <v>5</v>
      </c>
      <c r="AX228" s="174" t="s">
        <v>66</v>
      </c>
      <c r="AY228" s="175" t="s">
        <v>123</v>
      </c>
    </row>
    <row r="229" spans="2:51" s="167" customFormat="1" ht="12">
      <c r="B229" s="166"/>
      <c r="D229" s="96" t="s">
        <v>132</v>
      </c>
      <c r="E229" s="168" t="s">
        <v>1</v>
      </c>
      <c r="F229" s="169" t="s">
        <v>1445</v>
      </c>
      <c r="H229" s="168" t="s">
        <v>1</v>
      </c>
      <c r="L229" s="166"/>
      <c r="M229" s="170"/>
      <c r="N229" s="171"/>
      <c r="O229" s="171"/>
      <c r="P229" s="171"/>
      <c r="Q229" s="171"/>
      <c r="R229" s="171"/>
      <c r="S229" s="171"/>
      <c r="T229" s="172"/>
      <c r="AT229" s="168" t="s">
        <v>132</v>
      </c>
      <c r="AU229" s="168" t="s">
        <v>74</v>
      </c>
      <c r="AV229" s="167" t="s">
        <v>72</v>
      </c>
      <c r="AW229" s="167" t="s">
        <v>5</v>
      </c>
      <c r="AX229" s="167" t="s">
        <v>66</v>
      </c>
      <c r="AY229" s="168" t="s">
        <v>123</v>
      </c>
    </row>
    <row r="230" spans="2:51" s="167" customFormat="1" ht="12">
      <c r="B230" s="166"/>
      <c r="D230" s="96" t="s">
        <v>132</v>
      </c>
      <c r="E230" s="168" t="s">
        <v>1</v>
      </c>
      <c r="F230" s="169" t="s">
        <v>439</v>
      </c>
      <c r="H230" s="168" t="s">
        <v>1</v>
      </c>
      <c r="L230" s="166"/>
      <c r="M230" s="170"/>
      <c r="N230" s="171"/>
      <c r="O230" s="171"/>
      <c r="P230" s="171"/>
      <c r="Q230" s="171"/>
      <c r="R230" s="171"/>
      <c r="S230" s="171"/>
      <c r="T230" s="172"/>
      <c r="AT230" s="168" t="s">
        <v>132</v>
      </c>
      <c r="AU230" s="168" t="s">
        <v>74</v>
      </c>
      <c r="AV230" s="167" t="s">
        <v>72</v>
      </c>
      <c r="AW230" s="167" t="s">
        <v>5</v>
      </c>
      <c r="AX230" s="167" t="s">
        <v>66</v>
      </c>
      <c r="AY230" s="168" t="s">
        <v>123</v>
      </c>
    </row>
    <row r="231" spans="2:51" s="167" customFormat="1" ht="12">
      <c r="B231" s="166"/>
      <c r="D231" s="96" t="s">
        <v>132</v>
      </c>
      <c r="E231" s="168" t="s">
        <v>1</v>
      </c>
      <c r="F231" s="169" t="s">
        <v>1446</v>
      </c>
      <c r="H231" s="168" t="s">
        <v>1</v>
      </c>
      <c r="L231" s="166"/>
      <c r="M231" s="170"/>
      <c r="N231" s="171"/>
      <c r="O231" s="171"/>
      <c r="P231" s="171"/>
      <c r="Q231" s="171"/>
      <c r="R231" s="171"/>
      <c r="S231" s="171"/>
      <c r="T231" s="172"/>
      <c r="AT231" s="168" t="s">
        <v>132</v>
      </c>
      <c r="AU231" s="168" t="s">
        <v>74</v>
      </c>
      <c r="AV231" s="167" t="s">
        <v>72</v>
      </c>
      <c r="AW231" s="167" t="s">
        <v>5</v>
      </c>
      <c r="AX231" s="167" t="s">
        <v>66</v>
      </c>
      <c r="AY231" s="168" t="s">
        <v>123</v>
      </c>
    </row>
    <row r="232" spans="2:51" s="95" customFormat="1" ht="12">
      <c r="B232" s="94"/>
      <c r="D232" s="96" t="s">
        <v>132</v>
      </c>
      <c r="E232" s="97" t="s">
        <v>1</v>
      </c>
      <c r="F232" s="98" t="s">
        <v>1456</v>
      </c>
      <c r="H232" s="99">
        <v>36</v>
      </c>
      <c r="L232" s="94"/>
      <c r="M232" s="100"/>
      <c r="N232" s="101"/>
      <c r="O232" s="101"/>
      <c r="P232" s="101"/>
      <c r="Q232" s="101"/>
      <c r="R232" s="101"/>
      <c r="S232" s="101"/>
      <c r="T232" s="102"/>
      <c r="AT232" s="97" t="s">
        <v>132</v>
      </c>
      <c r="AU232" s="97" t="s">
        <v>74</v>
      </c>
      <c r="AV232" s="95" t="s">
        <v>74</v>
      </c>
      <c r="AW232" s="95" t="s">
        <v>5</v>
      </c>
      <c r="AX232" s="95" t="s">
        <v>66</v>
      </c>
      <c r="AY232" s="97" t="s">
        <v>123</v>
      </c>
    </row>
    <row r="233" spans="2:51" s="167" customFormat="1" ht="12">
      <c r="B233" s="166"/>
      <c r="D233" s="96" t="s">
        <v>132</v>
      </c>
      <c r="E233" s="168" t="s">
        <v>1</v>
      </c>
      <c r="F233" s="169" t="s">
        <v>1448</v>
      </c>
      <c r="H233" s="168" t="s">
        <v>1</v>
      </c>
      <c r="L233" s="166"/>
      <c r="M233" s="170"/>
      <c r="N233" s="171"/>
      <c r="O233" s="171"/>
      <c r="P233" s="171"/>
      <c r="Q233" s="171"/>
      <c r="R233" s="171"/>
      <c r="S233" s="171"/>
      <c r="T233" s="172"/>
      <c r="AT233" s="168" t="s">
        <v>132</v>
      </c>
      <c r="AU233" s="168" t="s">
        <v>74</v>
      </c>
      <c r="AV233" s="167" t="s">
        <v>72</v>
      </c>
      <c r="AW233" s="167" t="s">
        <v>5</v>
      </c>
      <c r="AX233" s="167" t="s">
        <v>66</v>
      </c>
      <c r="AY233" s="168" t="s">
        <v>123</v>
      </c>
    </row>
    <row r="234" spans="2:51" s="95" customFormat="1" ht="12">
      <c r="B234" s="94"/>
      <c r="D234" s="96" t="s">
        <v>132</v>
      </c>
      <c r="E234" s="97" t="s">
        <v>1</v>
      </c>
      <c r="F234" s="98" t="s">
        <v>1457</v>
      </c>
      <c r="H234" s="99">
        <v>4</v>
      </c>
      <c r="L234" s="94"/>
      <c r="M234" s="100"/>
      <c r="N234" s="101"/>
      <c r="O234" s="101"/>
      <c r="P234" s="101"/>
      <c r="Q234" s="101"/>
      <c r="R234" s="101"/>
      <c r="S234" s="101"/>
      <c r="T234" s="102"/>
      <c r="AT234" s="97" t="s">
        <v>132</v>
      </c>
      <c r="AU234" s="97" t="s">
        <v>74</v>
      </c>
      <c r="AV234" s="95" t="s">
        <v>74</v>
      </c>
      <c r="AW234" s="95" t="s">
        <v>5</v>
      </c>
      <c r="AX234" s="95" t="s">
        <v>66</v>
      </c>
      <c r="AY234" s="97" t="s">
        <v>123</v>
      </c>
    </row>
    <row r="235" spans="2:51" s="174" customFormat="1" ht="12">
      <c r="B235" s="173"/>
      <c r="D235" s="96" t="s">
        <v>132</v>
      </c>
      <c r="E235" s="175" t="s">
        <v>1</v>
      </c>
      <c r="F235" s="176" t="s">
        <v>412</v>
      </c>
      <c r="H235" s="177">
        <v>40</v>
      </c>
      <c r="L235" s="173"/>
      <c r="M235" s="178"/>
      <c r="N235" s="179"/>
      <c r="O235" s="179"/>
      <c r="P235" s="179"/>
      <c r="Q235" s="179"/>
      <c r="R235" s="179"/>
      <c r="S235" s="179"/>
      <c r="T235" s="180"/>
      <c r="AT235" s="175" t="s">
        <v>132</v>
      </c>
      <c r="AU235" s="175" t="s">
        <v>74</v>
      </c>
      <c r="AV235" s="174" t="s">
        <v>137</v>
      </c>
      <c r="AW235" s="174" t="s">
        <v>5</v>
      </c>
      <c r="AX235" s="174" t="s">
        <v>66</v>
      </c>
      <c r="AY235" s="175" t="s">
        <v>123</v>
      </c>
    </row>
    <row r="236" spans="2:51" s="182" customFormat="1" ht="12">
      <c r="B236" s="181"/>
      <c r="D236" s="96" t="s">
        <v>132</v>
      </c>
      <c r="E236" s="183" t="s">
        <v>1</v>
      </c>
      <c r="F236" s="184" t="s">
        <v>470</v>
      </c>
      <c r="H236" s="185">
        <v>62.68</v>
      </c>
      <c r="L236" s="181"/>
      <c r="M236" s="186"/>
      <c r="N236" s="187"/>
      <c r="O236" s="187"/>
      <c r="P236" s="187"/>
      <c r="Q236" s="187"/>
      <c r="R236" s="187"/>
      <c r="S236" s="187"/>
      <c r="T236" s="188"/>
      <c r="AT236" s="183" t="s">
        <v>132</v>
      </c>
      <c r="AU236" s="183" t="s">
        <v>74</v>
      </c>
      <c r="AV236" s="182" t="s">
        <v>130</v>
      </c>
      <c r="AW236" s="182" t="s">
        <v>5</v>
      </c>
      <c r="AX236" s="182" t="s">
        <v>72</v>
      </c>
      <c r="AY236" s="183" t="s">
        <v>123</v>
      </c>
    </row>
    <row r="237" spans="2:65" s="117" customFormat="1" ht="16.5" customHeight="1">
      <c r="B237" s="8"/>
      <c r="C237" s="84" t="s">
        <v>151</v>
      </c>
      <c r="D237" s="84" t="s">
        <v>125</v>
      </c>
      <c r="E237" s="85" t="s">
        <v>513</v>
      </c>
      <c r="F237" s="86" t="s">
        <v>514</v>
      </c>
      <c r="G237" s="87" t="s">
        <v>128</v>
      </c>
      <c r="H237" s="88">
        <v>361.39</v>
      </c>
      <c r="I237" s="142"/>
      <c r="J237" s="89">
        <f>ROUND(I237*H237,2)</f>
        <v>0</v>
      </c>
      <c r="K237" s="86" t="s">
        <v>397</v>
      </c>
      <c r="L237" s="8"/>
      <c r="M237" s="115" t="s">
        <v>1</v>
      </c>
      <c r="N237" s="90" t="s">
        <v>35</v>
      </c>
      <c r="O237" s="92">
        <v>0.106</v>
      </c>
      <c r="P237" s="92">
        <f>O237*H237</f>
        <v>38.307339999999996</v>
      </c>
      <c r="Q237" s="92">
        <v>0</v>
      </c>
      <c r="R237" s="92">
        <f>Q237*H237</f>
        <v>0</v>
      </c>
      <c r="S237" s="92">
        <v>0</v>
      </c>
      <c r="T237" s="164">
        <f>S237*H237</f>
        <v>0</v>
      </c>
      <c r="AR237" s="120" t="s">
        <v>130</v>
      </c>
      <c r="AT237" s="120" t="s">
        <v>125</v>
      </c>
      <c r="AU237" s="120" t="s">
        <v>74</v>
      </c>
      <c r="AY237" s="120" t="s">
        <v>123</v>
      </c>
      <c r="BE237" s="156">
        <f>IF(N237="základní",J237,0)</f>
        <v>0</v>
      </c>
      <c r="BF237" s="156">
        <f>IF(N237="snížená",J237,0)</f>
        <v>0</v>
      </c>
      <c r="BG237" s="156">
        <f>IF(N237="zákl. přenesená",J237,0)</f>
        <v>0</v>
      </c>
      <c r="BH237" s="156">
        <f>IF(N237="sníž. přenesená",J237,0)</f>
        <v>0</v>
      </c>
      <c r="BI237" s="156">
        <f>IF(N237="nulová",J237,0)</f>
        <v>0</v>
      </c>
      <c r="BJ237" s="120" t="s">
        <v>72</v>
      </c>
      <c r="BK237" s="156">
        <f>ROUND(I237*H237,2)</f>
        <v>0</v>
      </c>
      <c r="BL237" s="120" t="s">
        <v>130</v>
      </c>
      <c r="BM237" s="120" t="s">
        <v>1464</v>
      </c>
    </row>
    <row r="238" spans="2:47" s="117" customFormat="1" ht="12">
      <c r="B238" s="8"/>
      <c r="D238" s="96" t="s">
        <v>399</v>
      </c>
      <c r="F238" s="165" t="s">
        <v>516</v>
      </c>
      <c r="L238" s="8"/>
      <c r="M238" s="114"/>
      <c r="N238" s="21"/>
      <c r="O238" s="21"/>
      <c r="P238" s="21"/>
      <c r="Q238" s="21"/>
      <c r="R238" s="21"/>
      <c r="S238" s="21"/>
      <c r="T238" s="22"/>
      <c r="AT238" s="120" t="s">
        <v>399</v>
      </c>
      <c r="AU238" s="120" t="s">
        <v>74</v>
      </c>
    </row>
    <row r="239" spans="2:51" s="167" customFormat="1" ht="12">
      <c r="B239" s="166"/>
      <c r="D239" s="96" t="s">
        <v>132</v>
      </c>
      <c r="E239" s="168" t="s">
        <v>1</v>
      </c>
      <c r="F239" s="169" t="s">
        <v>401</v>
      </c>
      <c r="H239" s="168" t="s">
        <v>1</v>
      </c>
      <c r="L239" s="166"/>
      <c r="M239" s="170"/>
      <c r="N239" s="171"/>
      <c r="O239" s="171"/>
      <c r="P239" s="171"/>
      <c r="Q239" s="171"/>
      <c r="R239" s="171"/>
      <c r="S239" s="171"/>
      <c r="T239" s="172"/>
      <c r="AT239" s="168" t="s">
        <v>132</v>
      </c>
      <c r="AU239" s="168" t="s">
        <v>74</v>
      </c>
      <c r="AV239" s="167" t="s">
        <v>72</v>
      </c>
      <c r="AW239" s="167" t="s">
        <v>5</v>
      </c>
      <c r="AX239" s="167" t="s">
        <v>66</v>
      </c>
      <c r="AY239" s="168" t="s">
        <v>123</v>
      </c>
    </row>
    <row r="240" spans="2:51" s="167" customFormat="1" ht="12">
      <c r="B240" s="166"/>
      <c r="D240" s="96" t="s">
        <v>132</v>
      </c>
      <c r="E240" s="168" t="s">
        <v>1</v>
      </c>
      <c r="F240" s="169" t="s">
        <v>1427</v>
      </c>
      <c r="H240" s="168" t="s">
        <v>1</v>
      </c>
      <c r="L240" s="166"/>
      <c r="M240" s="170"/>
      <c r="N240" s="171"/>
      <c r="O240" s="171"/>
      <c r="P240" s="171"/>
      <c r="Q240" s="171"/>
      <c r="R240" s="171"/>
      <c r="S240" s="171"/>
      <c r="T240" s="172"/>
      <c r="AT240" s="168" t="s">
        <v>132</v>
      </c>
      <c r="AU240" s="168" t="s">
        <v>74</v>
      </c>
      <c r="AV240" s="167" t="s">
        <v>72</v>
      </c>
      <c r="AW240" s="167" t="s">
        <v>5</v>
      </c>
      <c r="AX240" s="167" t="s">
        <v>66</v>
      </c>
      <c r="AY240" s="168" t="s">
        <v>123</v>
      </c>
    </row>
    <row r="241" spans="2:51" s="167" customFormat="1" ht="12">
      <c r="B241" s="166"/>
      <c r="D241" s="96" t="s">
        <v>132</v>
      </c>
      <c r="E241" s="168" t="s">
        <v>1</v>
      </c>
      <c r="F241" s="169" t="s">
        <v>1428</v>
      </c>
      <c r="H241" s="168" t="s">
        <v>1</v>
      </c>
      <c r="L241" s="166"/>
      <c r="M241" s="170"/>
      <c r="N241" s="171"/>
      <c r="O241" s="171"/>
      <c r="P241" s="171"/>
      <c r="Q241" s="171"/>
      <c r="R241" s="171"/>
      <c r="S241" s="171"/>
      <c r="T241" s="172"/>
      <c r="AT241" s="168" t="s">
        <v>132</v>
      </c>
      <c r="AU241" s="168" t="s">
        <v>74</v>
      </c>
      <c r="AV241" s="167" t="s">
        <v>72</v>
      </c>
      <c r="AW241" s="167" t="s">
        <v>5</v>
      </c>
      <c r="AX241" s="167" t="s">
        <v>66</v>
      </c>
      <c r="AY241" s="168" t="s">
        <v>123</v>
      </c>
    </row>
    <row r="242" spans="2:51" s="167" customFormat="1" ht="12">
      <c r="B242" s="166"/>
      <c r="D242" s="96" t="s">
        <v>132</v>
      </c>
      <c r="E242" s="168" t="s">
        <v>1</v>
      </c>
      <c r="F242" s="169" t="s">
        <v>404</v>
      </c>
      <c r="H242" s="168" t="s">
        <v>1</v>
      </c>
      <c r="L242" s="166"/>
      <c r="M242" s="170"/>
      <c r="N242" s="171"/>
      <c r="O242" s="171"/>
      <c r="P242" s="171"/>
      <c r="Q242" s="171"/>
      <c r="R242" s="171"/>
      <c r="S242" s="171"/>
      <c r="T242" s="172"/>
      <c r="AT242" s="168" t="s">
        <v>132</v>
      </c>
      <c r="AU242" s="168" t="s">
        <v>74</v>
      </c>
      <c r="AV242" s="167" t="s">
        <v>72</v>
      </c>
      <c r="AW242" s="167" t="s">
        <v>5</v>
      </c>
      <c r="AX242" s="167" t="s">
        <v>66</v>
      </c>
      <c r="AY242" s="168" t="s">
        <v>123</v>
      </c>
    </row>
    <row r="243" spans="2:51" s="167" customFormat="1" ht="12">
      <c r="B243" s="166"/>
      <c r="D243" s="96" t="s">
        <v>132</v>
      </c>
      <c r="E243" s="168" t="s">
        <v>1</v>
      </c>
      <c r="F243" s="169" t="s">
        <v>1429</v>
      </c>
      <c r="H243" s="168" t="s">
        <v>1</v>
      </c>
      <c r="L243" s="166"/>
      <c r="M243" s="170"/>
      <c r="N243" s="171"/>
      <c r="O243" s="171"/>
      <c r="P243" s="171"/>
      <c r="Q243" s="171"/>
      <c r="R243" s="171"/>
      <c r="S243" s="171"/>
      <c r="T243" s="172"/>
      <c r="AT243" s="168" t="s">
        <v>132</v>
      </c>
      <c r="AU243" s="168" t="s">
        <v>74</v>
      </c>
      <c r="AV243" s="167" t="s">
        <v>72</v>
      </c>
      <c r="AW243" s="167" t="s">
        <v>5</v>
      </c>
      <c r="AX243" s="167" t="s">
        <v>66</v>
      </c>
      <c r="AY243" s="168" t="s">
        <v>123</v>
      </c>
    </row>
    <row r="244" spans="2:51" s="167" customFormat="1" ht="12">
      <c r="B244" s="166"/>
      <c r="D244" s="96" t="s">
        <v>132</v>
      </c>
      <c r="E244" s="168" t="s">
        <v>1</v>
      </c>
      <c r="F244" s="169" t="s">
        <v>1430</v>
      </c>
      <c r="H244" s="168" t="s">
        <v>1</v>
      </c>
      <c r="L244" s="166"/>
      <c r="M244" s="170"/>
      <c r="N244" s="171"/>
      <c r="O244" s="171"/>
      <c r="P244" s="171"/>
      <c r="Q244" s="171"/>
      <c r="R244" s="171"/>
      <c r="S244" s="171"/>
      <c r="T244" s="172"/>
      <c r="AT244" s="168" t="s">
        <v>132</v>
      </c>
      <c r="AU244" s="168" t="s">
        <v>74</v>
      </c>
      <c r="AV244" s="167" t="s">
        <v>72</v>
      </c>
      <c r="AW244" s="167" t="s">
        <v>5</v>
      </c>
      <c r="AX244" s="167" t="s">
        <v>66</v>
      </c>
      <c r="AY244" s="168" t="s">
        <v>123</v>
      </c>
    </row>
    <row r="245" spans="2:51" s="167" customFormat="1" ht="12">
      <c r="B245" s="166"/>
      <c r="D245" s="96" t="s">
        <v>132</v>
      </c>
      <c r="E245" s="168" t="s">
        <v>1</v>
      </c>
      <c r="F245" s="169" t="s">
        <v>1431</v>
      </c>
      <c r="H245" s="168" t="s">
        <v>1</v>
      </c>
      <c r="L245" s="166"/>
      <c r="M245" s="170"/>
      <c r="N245" s="171"/>
      <c r="O245" s="171"/>
      <c r="P245" s="171"/>
      <c r="Q245" s="171"/>
      <c r="R245" s="171"/>
      <c r="S245" s="171"/>
      <c r="T245" s="172"/>
      <c r="AT245" s="168" t="s">
        <v>132</v>
      </c>
      <c r="AU245" s="168" t="s">
        <v>74</v>
      </c>
      <c r="AV245" s="167" t="s">
        <v>72</v>
      </c>
      <c r="AW245" s="167" t="s">
        <v>5</v>
      </c>
      <c r="AX245" s="167" t="s">
        <v>66</v>
      </c>
      <c r="AY245" s="168" t="s">
        <v>123</v>
      </c>
    </row>
    <row r="246" spans="2:51" s="95" customFormat="1" ht="12">
      <c r="B246" s="94"/>
      <c r="D246" s="96" t="s">
        <v>132</v>
      </c>
      <c r="E246" s="97" t="s">
        <v>1</v>
      </c>
      <c r="F246" s="98" t="s">
        <v>1459</v>
      </c>
      <c r="H246" s="99">
        <v>190.74</v>
      </c>
      <c r="L246" s="94"/>
      <c r="M246" s="100"/>
      <c r="N246" s="101"/>
      <c r="O246" s="101"/>
      <c r="P246" s="101"/>
      <c r="Q246" s="101"/>
      <c r="R246" s="101"/>
      <c r="S246" s="101"/>
      <c r="T246" s="102"/>
      <c r="AT246" s="97" t="s">
        <v>132</v>
      </c>
      <c r="AU246" s="97" t="s">
        <v>74</v>
      </c>
      <c r="AV246" s="95" t="s">
        <v>74</v>
      </c>
      <c r="AW246" s="95" t="s">
        <v>5</v>
      </c>
      <c r="AX246" s="95" t="s">
        <v>66</v>
      </c>
      <c r="AY246" s="97" t="s">
        <v>123</v>
      </c>
    </row>
    <row r="247" spans="2:51" s="167" customFormat="1" ht="12">
      <c r="B247" s="166"/>
      <c r="D247" s="96" t="s">
        <v>132</v>
      </c>
      <c r="E247" s="168" t="s">
        <v>1</v>
      </c>
      <c r="F247" s="169" t="s">
        <v>409</v>
      </c>
      <c r="H247" s="168" t="s">
        <v>1</v>
      </c>
      <c r="L247" s="166"/>
      <c r="M247" s="170"/>
      <c r="N247" s="171"/>
      <c r="O247" s="171"/>
      <c r="P247" s="171"/>
      <c r="Q247" s="171"/>
      <c r="R247" s="171"/>
      <c r="S247" s="171"/>
      <c r="T247" s="172"/>
      <c r="AT247" s="168" t="s">
        <v>132</v>
      </c>
      <c r="AU247" s="168" t="s">
        <v>74</v>
      </c>
      <c r="AV247" s="167" t="s">
        <v>72</v>
      </c>
      <c r="AW247" s="167" t="s">
        <v>5</v>
      </c>
      <c r="AX247" s="167" t="s">
        <v>66</v>
      </c>
      <c r="AY247" s="168" t="s">
        <v>123</v>
      </c>
    </row>
    <row r="248" spans="2:51" s="167" customFormat="1" ht="12">
      <c r="B248" s="166"/>
      <c r="D248" s="96" t="s">
        <v>132</v>
      </c>
      <c r="E248" s="168" t="s">
        <v>1</v>
      </c>
      <c r="F248" s="169" t="s">
        <v>1433</v>
      </c>
      <c r="H248" s="168" t="s">
        <v>1</v>
      </c>
      <c r="L248" s="166"/>
      <c r="M248" s="170"/>
      <c r="N248" s="171"/>
      <c r="O248" s="171"/>
      <c r="P248" s="171"/>
      <c r="Q248" s="171"/>
      <c r="R248" s="171"/>
      <c r="S248" s="171"/>
      <c r="T248" s="172"/>
      <c r="AT248" s="168" t="s">
        <v>132</v>
      </c>
      <c r="AU248" s="168" t="s">
        <v>74</v>
      </c>
      <c r="AV248" s="167" t="s">
        <v>72</v>
      </c>
      <c r="AW248" s="167" t="s">
        <v>5</v>
      </c>
      <c r="AX248" s="167" t="s">
        <v>66</v>
      </c>
      <c r="AY248" s="168" t="s">
        <v>123</v>
      </c>
    </row>
    <row r="249" spans="2:51" s="95" customFormat="1" ht="12">
      <c r="B249" s="94"/>
      <c r="D249" s="96" t="s">
        <v>132</v>
      </c>
      <c r="E249" s="97" t="s">
        <v>1</v>
      </c>
      <c r="F249" s="98" t="s">
        <v>1460</v>
      </c>
      <c r="H249" s="99">
        <v>9.88</v>
      </c>
      <c r="L249" s="94"/>
      <c r="M249" s="100"/>
      <c r="N249" s="101"/>
      <c r="O249" s="101"/>
      <c r="P249" s="101"/>
      <c r="Q249" s="101"/>
      <c r="R249" s="101"/>
      <c r="S249" s="101"/>
      <c r="T249" s="102"/>
      <c r="AT249" s="97" t="s">
        <v>132</v>
      </c>
      <c r="AU249" s="97" t="s">
        <v>74</v>
      </c>
      <c r="AV249" s="95" t="s">
        <v>74</v>
      </c>
      <c r="AW249" s="95" t="s">
        <v>5</v>
      </c>
      <c r="AX249" s="95" t="s">
        <v>66</v>
      </c>
      <c r="AY249" s="97" t="s">
        <v>123</v>
      </c>
    </row>
    <row r="250" spans="2:51" s="174" customFormat="1" ht="12">
      <c r="B250" s="173"/>
      <c r="D250" s="96" t="s">
        <v>132</v>
      </c>
      <c r="E250" s="175" t="s">
        <v>1</v>
      </c>
      <c r="F250" s="176" t="s">
        <v>412</v>
      </c>
      <c r="H250" s="177">
        <v>200.62</v>
      </c>
      <c r="L250" s="173"/>
      <c r="M250" s="178"/>
      <c r="N250" s="179"/>
      <c r="O250" s="179"/>
      <c r="P250" s="179"/>
      <c r="Q250" s="179"/>
      <c r="R250" s="179"/>
      <c r="S250" s="179"/>
      <c r="T250" s="180"/>
      <c r="AT250" s="175" t="s">
        <v>132</v>
      </c>
      <c r="AU250" s="175" t="s">
        <v>74</v>
      </c>
      <c r="AV250" s="174" t="s">
        <v>137</v>
      </c>
      <c r="AW250" s="174" t="s">
        <v>5</v>
      </c>
      <c r="AX250" s="174" t="s">
        <v>66</v>
      </c>
      <c r="AY250" s="175" t="s">
        <v>123</v>
      </c>
    </row>
    <row r="251" spans="2:51" s="167" customFormat="1" ht="12">
      <c r="B251" s="166"/>
      <c r="D251" s="96" t="s">
        <v>132</v>
      </c>
      <c r="E251" s="168" t="s">
        <v>1</v>
      </c>
      <c r="F251" s="169" t="s">
        <v>1435</v>
      </c>
      <c r="H251" s="168" t="s">
        <v>1</v>
      </c>
      <c r="L251" s="166"/>
      <c r="M251" s="170"/>
      <c r="N251" s="171"/>
      <c r="O251" s="171"/>
      <c r="P251" s="171"/>
      <c r="Q251" s="171"/>
      <c r="R251" s="171"/>
      <c r="S251" s="171"/>
      <c r="T251" s="172"/>
      <c r="AT251" s="168" t="s">
        <v>132</v>
      </c>
      <c r="AU251" s="168" t="s">
        <v>74</v>
      </c>
      <c r="AV251" s="167" t="s">
        <v>72</v>
      </c>
      <c r="AW251" s="167" t="s">
        <v>5</v>
      </c>
      <c r="AX251" s="167" t="s">
        <v>66</v>
      </c>
      <c r="AY251" s="168" t="s">
        <v>123</v>
      </c>
    </row>
    <row r="252" spans="2:51" s="167" customFormat="1" ht="12">
      <c r="B252" s="166"/>
      <c r="D252" s="96" t="s">
        <v>132</v>
      </c>
      <c r="E252" s="168" t="s">
        <v>1</v>
      </c>
      <c r="F252" s="169" t="s">
        <v>1430</v>
      </c>
      <c r="H252" s="168" t="s">
        <v>1</v>
      </c>
      <c r="L252" s="166"/>
      <c r="M252" s="170"/>
      <c r="N252" s="171"/>
      <c r="O252" s="171"/>
      <c r="P252" s="171"/>
      <c r="Q252" s="171"/>
      <c r="R252" s="171"/>
      <c r="S252" s="171"/>
      <c r="T252" s="172"/>
      <c r="AT252" s="168" t="s">
        <v>132</v>
      </c>
      <c r="AU252" s="168" t="s">
        <v>74</v>
      </c>
      <c r="AV252" s="167" t="s">
        <v>72</v>
      </c>
      <c r="AW252" s="167" t="s">
        <v>5</v>
      </c>
      <c r="AX252" s="167" t="s">
        <v>66</v>
      </c>
      <c r="AY252" s="168" t="s">
        <v>123</v>
      </c>
    </row>
    <row r="253" spans="2:51" s="167" customFormat="1" ht="12">
      <c r="B253" s="166"/>
      <c r="D253" s="96" t="s">
        <v>132</v>
      </c>
      <c r="E253" s="168" t="s">
        <v>1</v>
      </c>
      <c r="F253" s="169" t="s">
        <v>1436</v>
      </c>
      <c r="H253" s="168" t="s">
        <v>1</v>
      </c>
      <c r="L253" s="166"/>
      <c r="M253" s="170"/>
      <c r="N253" s="171"/>
      <c r="O253" s="171"/>
      <c r="P253" s="171"/>
      <c r="Q253" s="171"/>
      <c r="R253" s="171"/>
      <c r="S253" s="171"/>
      <c r="T253" s="172"/>
      <c r="AT253" s="168" t="s">
        <v>132</v>
      </c>
      <c r="AU253" s="168" t="s">
        <v>74</v>
      </c>
      <c r="AV253" s="167" t="s">
        <v>72</v>
      </c>
      <c r="AW253" s="167" t="s">
        <v>5</v>
      </c>
      <c r="AX253" s="167" t="s">
        <v>66</v>
      </c>
      <c r="AY253" s="168" t="s">
        <v>123</v>
      </c>
    </row>
    <row r="254" spans="2:51" s="95" customFormat="1" ht="12">
      <c r="B254" s="94"/>
      <c r="D254" s="96" t="s">
        <v>132</v>
      </c>
      <c r="E254" s="97" t="s">
        <v>1</v>
      </c>
      <c r="F254" s="98" t="s">
        <v>1461</v>
      </c>
      <c r="H254" s="99">
        <v>156.6</v>
      </c>
      <c r="L254" s="94"/>
      <c r="M254" s="100"/>
      <c r="N254" s="101"/>
      <c r="O254" s="101"/>
      <c r="P254" s="101"/>
      <c r="Q254" s="101"/>
      <c r="R254" s="101"/>
      <c r="S254" s="101"/>
      <c r="T254" s="102"/>
      <c r="AT254" s="97" t="s">
        <v>132</v>
      </c>
      <c r="AU254" s="97" t="s">
        <v>74</v>
      </c>
      <c r="AV254" s="95" t="s">
        <v>74</v>
      </c>
      <c r="AW254" s="95" t="s">
        <v>5</v>
      </c>
      <c r="AX254" s="95" t="s">
        <v>66</v>
      </c>
      <c r="AY254" s="97" t="s">
        <v>123</v>
      </c>
    </row>
    <row r="255" spans="2:51" s="167" customFormat="1" ht="12">
      <c r="B255" s="166"/>
      <c r="D255" s="96" t="s">
        <v>132</v>
      </c>
      <c r="E255" s="168" t="s">
        <v>1</v>
      </c>
      <c r="F255" s="169" t="s">
        <v>409</v>
      </c>
      <c r="H255" s="168" t="s">
        <v>1</v>
      </c>
      <c r="L255" s="166"/>
      <c r="M255" s="170"/>
      <c r="N255" s="171"/>
      <c r="O255" s="171"/>
      <c r="P255" s="171"/>
      <c r="Q255" s="171"/>
      <c r="R255" s="171"/>
      <c r="S255" s="171"/>
      <c r="T255" s="172"/>
      <c r="AT255" s="168" t="s">
        <v>132</v>
      </c>
      <c r="AU255" s="168" t="s">
        <v>74</v>
      </c>
      <c r="AV255" s="167" t="s">
        <v>72</v>
      </c>
      <c r="AW255" s="167" t="s">
        <v>5</v>
      </c>
      <c r="AX255" s="167" t="s">
        <v>66</v>
      </c>
      <c r="AY255" s="168" t="s">
        <v>123</v>
      </c>
    </row>
    <row r="256" spans="2:51" s="167" customFormat="1" ht="12">
      <c r="B256" s="166"/>
      <c r="D256" s="96" t="s">
        <v>132</v>
      </c>
      <c r="E256" s="168" t="s">
        <v>1</v>
      </c>
      <c r="F256" s="169" t="s">
        <v>1438</v>
      </c>
      <c r="H256" s="168" t="s">
        <v>1</v>
      </c>
      <c r="L256" s="166"/>
      <c r="M256" s="170"/>
      <c r="N256" s="171"/>
      <c r="O256" s="171"/>
      <c r="P256" s="171"/>
      <c r="Q256" s="171"/>
      <c r="R256" s="171"/>
      <c r="S256" s="171"/>
      <c r="T256" s="172"/>
      <c r="AT256" s="168" t="s">
        <v>132</v>
      </c>
      <c r="AU256" s="168" t="s">
        <v>74</v>
      </c>
      <c r="AV256" s="167" t="s">
        <v>72</v>
      </c>
      <c r="AW256" s="167" t="s">
        <v>5</v>
      </c>
      <c r="AX256" s="167" t="s">
        <v>66</v>
      </c>
      <c r="AY256" s="168" t="s">
        <v>123</v>
      </c>
    </row>
    <row r="257" spans="2:51" s="95" customFormat="1" ht="12">
      <c r="B257" s="94"/>
      <c r="D257" s="96" t="s">
        <v>132</v>
      </c>
      <c r="E257" s="97" t="s">
        <v>1</v>
      </c>
      <c r="F257" s="98" t="s">
        <v>1462</v>
      </c>
      <c r="H257" s="99">
        <v>4.17</v>
      </c>
      <c r="L257" s="94"/>
      <c r="M257" s="100"/>
      <c r="N257" s="101"/>
      <c r="O257" s="101"/>
      <c r="P257" s="101"/>
      <c r="Q257" s="101"/>
      <c r="R257" s="101"/>
      <c r="S257" s="101"/>
      <c r="T257" s="102"/>
      <c r="AT257" s="97" t="s">
        <v>132</v>
      </c>
      <c r="AU257" s="97" t="s">
        <v>74</v>
      </c>
      <c r="AV257" s="95" t="s">
        <v>74</v>
      </c>
      <c r="AW257" s="95" t="s">
        <v>5</v>
      </c>
      <c r="AX257" s="95" t="s">
        <v>66</v>
      </c>
      <c r="AY257" s="97" t="s">
        <v>123</v>
      </c>
    </row>
    <row r="258" spans="2:51" s="174" customFormat="1" ht="12">
      <c r="B258" s="173"/>
      <c r="D258" s="96" t="s">
        <v>132</v>
      </c>
      <c r="E258" s="175" t="s">
        <v>1</v>
      </c>
      <c r="F258" s="176" t="s">
        <v>412</v>
      </c>
      <c r="H258" s="177">
        <v>160.76999999999998</v>
      </c>
      <c r="L258" s="173"/>
      <c r="M258" s="178"/>
      <c r="N258" s="179"/>
      <c r="O258" s="179"/>
      <c r="P258" s="179"/>
      <c r="Q258" s="179"/>
      <c r="R258" s="179"/>
      <c r="S258" s="179"/>
      <c r="T258" s="180"/>
      <c r="AT258" s="175" t="s">
        <v>132</v>
      </c>
      <c r="AU258" s="175" t="s">
        <v>74</v>
      </c>
      <c r="AV258" s="174" t="s">
        <v>137</v>
      </c>
      <c r="AW258" s="174" t="s">
        <v>5</v>
      </c>
      <c r="AX258" s="174" t="s">
        <v>66</v>
      </c>
      <c r="AY258" s="175" t="s">
        <v>123</v>
      </c>
    </row>
    <row r="259" spans="2:51" s="182" customFormat="1" ht="12">
      <c r="B259" s="181"/>
      <c r="D259" s="96" t="s">
        <v>132</v>
      </c>
      <c r="E259" s="183" t="s">
        <v>1</v>
      </c>
      <c r="F259" s="184" t="s">
        <v>470</v>
      </c>
      <c r="H259" s="185">
        <v>361.39000000000004</v>
      </c>
      <c r="L259" s="181"/>
      <c r="M259" s="186"/>
      <c r="N259" s="187"/>
      <c r="O259" s="187"/>
      <c r="P259" s="187"/>
      <c r="Q259" s="187"/>
      <c r="R259" s="187"/>
      <c r="S259" s="187"/>
      <c r="T259" s="188"/>
      <c r="AT259" s="183" t="s">
        <v>132</v>
      </c>
      <c r="AU259" s="183" t="s">
        <v>74</v>
      </c>
      <c r="AV259" s="182" t="s">
        <v>130</v>
      </c>
      <c r="AW259" s="182" t="s">
        <v>5</v>
      </c>
      <c r="AX259" s="182" t="s">
        <v>72</v>
      </c>
      <c r="AY259" s="183" t="s">
        <v>123</v>
      </c>
    </row>
    <row r="260" spans="2:65" s="117" customFormat="1" ht="16.5" customHeight="1">
      <c r="B260" s="8"/>
      <c r="C260" s="84" t="s">
        <v>155</v>
      </c>
      <c r="D260" s="84" t="s">
        <v>125</v>
      </c>
      <c r="E260" s="85" t="s">
        <v>517</v>
      </c>
      <c r="F260" s="86" t="s">
        <v>518</v>
      </c>
      <c r="G260" s="87" t="s">
        <v>396</v>
      </c>
      <c r="H260" s="88">
        <v>293.273</v>
      </c>
      <c r="I260" s="142"/>
      <c r="J260" s="89">
        <f>ROUND(I260*H260,2)</f>
        <v>0</v>
      </c>
      <c r="K260" s="86" t="s">
        <v>397</v>
      </c>
      <c r="L260" s="8"/>
      <c r="M260" s="115" t="s">
        <v>1</v>
      </c>
      <c r="N260" s="90" t="s">
        <v>35</v>
      </c>
      <c r="O260" s="92">
        <v>0.345</v>
      </c>
      <c r="P260" s="92">
        <f>O260*H260</f>
        <v>101.179185</v>
      </c>
      <c r="Q260" s="92">
        <v>0</v>
      </c>
      <c r="R260" s="92">
        <f>Q260*H260</f>
        <v>0</v>
      </c>
      <c r="S260" s="92">
        <v>0</v>
      </c>
      <c r="T260" s="164">
        <f>S260*H260</f>
        <v>0</v>
      </c>
      <c r="AR260" s="120" t="s">
        <v>130</v>
      </c>
      <c r="AT260" s="120" t="s">
        <v>125</v>
      </c>
      <c r="AU260" s="120" t="s">
        <v>74</v>
      </c>
      <c r="AY260" s="120" t="s">
        <v>123</v>
      </c>
      <c r="BE260" s="156">
        <f>IF(N260="základní",J260,0)</f>
        <v>0</v>
      </c>
      <c r="BF260" s="156">
        <f>IF(N260="snížená",J260,0)</f>
        <v>0</v>
      </c>
      <c r="BG260" s="156">
        <f>IF(N260="zákl. přenesená",J260,0)</f>
        <v>0</v>
      </c>
      <c r="BH260" s="156">
        <f>IF(N260="sníž. přenesená",J260,0)</f>
        <v>0</v>
      </c>
      <c r="BI260" s="156">
        <f>IF(N260="nulová",J260,0)</f>
        <v>0</v>
      </c>
      <c r="BJ260" s="120" t="s">
        <v>72</v>
      </c>
      <c r="BK260" s="156">
        <f>ROUND(I260*H260,2)</f>
        <v>0</v>
      </c>
      <c r="BL260" s="120" t="s">
        <v>130</v>
      </c>
      <c r="BM260" s="120" t="s">
        <v>1465</v>
      </c>
    </row>
    <row r="261" spans="2:47" s="117" customFormat="1" ht="19.5">
      <c r="B261" s="8"/>
      <c r="D261" s="96" t="s">
        <v>399</v>
      </c>
      <c r="F261" s="165" t="s">
        <v>520</v>
      </c>
      <c r="L261" s="8"/>
      <c r="M261" s="114"/>
      <c r="N261" s="21"/>
      <c r="O261" s="21"/>
      <c r="P261" s="21"/>
      <c r="Q261" s="21"/>
      <c r="R261" s="21"/>
      <c r="S261" s="21"/>
      <c r="T261" s="22"/>
      <c r="AT261" s="120" t="s">
        <v>399</v>
      </c>
      <c r="AU261" s="120" t="s">
        <v>74</v>
      </c>
    </row>
    <row r="262" spans="2:51" s="167" customFormat="1" ht="12">
      <c r="B262" s="166"/>
      <c r="D262" s="96" t="s">
        <v>132</v>
      </c>
      <c r="E262" s="168" t="s">
        <v>1</v>
      </c>
      <c r="F262" s="169" t="s">
        <v>401</v>
      </c>
      <c r="H262" s="168" t="s">
        <v>1</v>
      </c>
      <c r="L262" s="166"/>
      <c r="M262" s="170"/>
      <c r="N262" s="171"/>
      <c r="O262" s="171"/>
      <c r="P262" s="171"/>
      <c r="Q262" s="171"/>
      <c r="R262" s="171"/>
      <c r="S262" s="171"/>
      <c r="T262" s="172"/>
      <c r="AT262" s="168" t="s">
        <v>132</v>
      </c>
      <c r="AU262" s="168" t="s">
        <v>74</v>
      </c>
      <c r="AV262" s="167" t="s">
        <v>72</v>
      </c>
      <c r="AW262" s="167" t="s">
        <v>5</v>
      </c>
      <c r="AX262" s="167" t="s">
        <v>66</v>
      </c>
      <c r="AY262" s="168" t="s">
        <v>123</v>
      </c>
    </row>
    <row r="263" spans="2:51" s="167" customFormat="1" ht="12">
      <c r="B263" s="166"/>
      <c r="D263" s="96" t="s">
        <v>132</v>
      </c>
      <c r="E263" s="168" t="s">
        <v>1</v>
      </c>
      <c r="F263" s="169" t="s">
        <v>1427</v>
      </c>
      <c r="H263" s="168" t="s">
        <v>1</v>
      </c>
      <c r="L263" s="166"/>
      <c r="M263" s="170"/>
      <c r="N263" s="171"/>
      <c r="O263" s="171"/>
      <c r="P263" s="171"/>
      <c r="Q263" s="171"/>
      <c r="R263" s="171"/>
      <c r="S263" s="171"/>
      <c r="T263" s="172"/>
      <c r="AT263" s="168" t="s">
        <v>132</v>
      </c>
      <c r="AU263" s="168" t="s">
        <v>74</v>
      </c>
      <c r="AV263" s="167" t="s">
        <v>72</v>
      </c>
      <c r="AW263" s="167" t="s">
        <v>5</v>
      </c>
      <c r="AX263" s="167" t="s">
        <v>66</v>
      </c>
      <c r="AY263" s="168" t="s">
        <v>123</v>
      </c>
    </row>
    <row r="264" spans="2:51" s="167" customFormat="1" ht="12">
      <c r="B264" s="166"/>
      <c r="D264" s="96" t="s">
        <v>132</v>
      </c>
      <c r="E264" s="168" t="s">
        <v>1</v>
      </c>
      <c r="F264" s="169" t="s">
        <v>1428</v>
      </c>
      <c r="H264" s="168" t="s">
        <v>1</v>
      </c>
      <c r="L264" s="166"/>
      <c r="M264" s="170"/>
      <c r="N264" s="171"/>
      <c r="O264" s="171"/>
      <c r="P264" s="171"/>
      <c r="Q264" s="171"/>
      <c r="R264" s="171"/>
      <c r="S264" s="171"/>
      <c r="T264" s="172"/>
      <c r="AT264" s="168" t="s">
        <v>132</v>
      </c>
      <c r="AU264" s="168" t="s">
        <v>74</v>
      </c>
      <c r="AV264" s="167" t="s">
        <v>72</v>
      </c>
      <c r="AW264" s="167" t="s">
        <v>5</v>
      </c>
      <c r="AX264" s="167" t="s">
        <v>66</v>
      </c>
      <c r="AY264" s="168" t="s">
        <v>123</v>
      </c>
    </row>
    <row r="265" spans="2:51" s="167" customFormat="1" ht="12">
      <c r="B265" s="166"/>
      <c r="D265" s="96" t="s">
        <v>132</v>
      </c>
      <c r="E265" s="168" t="s">
        <v>1</v>
      </c>
      <c r="F265" s="169" t="s">
        <v>404</v>
      </c>
      <c r="H265" s="168" t="s">
        <v>1</v>
      </c>
      <c r="L265" s="166"/>
      <c r="M265" s="170"/>
      <c r="N265" s="171"/>
      <c r="O265" s="171"/>
      <c r="P265" s="171"/>
      <c r="Q265" s="171"/>
      <c r="R265" s="171"/>
      <c r="S265" s="171"/>
      <c r="T265" s="172"/>
      <c r="AT265" s="168" t="s">
        <v>132</v>
      </c>
      <c r="AU265" s="168" t="s">
        <v>74</v>
      </c>
      <c r="AV265" s="167" t="s">
        <v>72</v>
      </c>
      <c r="AW265" s="167" t="s">
        <v>5</v>
      </c>
      <c r="AX265" s="167" t="s">
        <v>66</v>
      </c>
      <c r="AY265" s="168" t="s">
        <v>123</v>
      </c>
    </row>
    <row r="266" spans="2:51" s="167" customFormat="1" ht="12">
      <c r="B266" s="166"/>
      <c r="D266" s="96" t="s">
        <v>132</v>
      </c>
      <c r="E266" s="168" t="s">
        <v>1</v>
      </c>
      <c r="F266" s="169" t="s">
        <v>1429</v>
      </c>
      <c r="H266" s="168" t="s">
        <v>1</v>
      </c>
      <c r="L266" s="166"/>
      <c r="M266" s="170"/>
      <c r="N266" s="171"/>
      <c r="O266" s="171"/>
      <c r="P266" s="171"/>
      <c r="Q266" s="171"/>
      <c r="R266" s="171"/>
      <c r="S266" s="171"/>
      <c r="T266" s="172"/>
      <c r="AT266" s="168" t="s">
        <v>132</v>
      </c>
      <c r="AU266" s="168" t="s">
        <v>74</v>
      </c>
      <c r="AV266" s="167" t="s">
        <v>72</v>
      </c>
      <c r="AW266" s="167" t="s">
        <v>5</v>
      </c>
      <c r="AX266" s="167" t="s">
        <v>66</v>
      </c>
      <c r="AY266" s="168" t="s">
        <v>123</v>
      </c>
    </row>
    <row r="267" spans="2:51" s="167" customFormat="1" ht="12">
      <c r="B267" s="166"/>
      <c r="D267" s="96" t="s">
        <v>132</v>
      </c>
      <c r="E267" s="168" t="s">
        <v>1</v>
      </c>
      <c r="F267" s="169" t="s">
        <v>1430</v>
      </c>
      <c r="H267" s="168" t="s">
        <v>1</v>
      </c>
      <c r="L267" s="166"/>
      <c r="M267" s="170"/>
      <c r="N267" s="171"/>
      <c r="O267" s="171"/>
      <c r="P267" s="171"/>
      <c r="Q267" s="171"/>
      <c r="R267" s="171"/>
      <c r="S267" s="171"/>
      <c r="T267" s="172"/>
      <c r="AT267" s="168" t="s">
        <v>132</v>
      </c>
      <c r="AU267" s="168" t="s">
        <v>74</v>
      </c>
      <c r="AV267" s="167" t="s">
        <v>72</v>
      </c>
      <c r="AW267" s="167" t="s">
        <v>5</v>
      </c>
      <c r="AX267" s="167" t="s">
        <v>66</v>
      </c>
      <c r="AY267" s="168" t="s">
        <v>123</v>
      </c>
    </row>
    <row r="268" spans="2:51" s="167" customFormat="1" ht="12">
      <c r="B268" s="166"/>
      <c r="D268" s="96" t="s">
        <v>132</v>
      </c>
      <c r="E268" s="168" t="s">
        <v>1</v>
      </c>
      <c r="F268" s="169" t="s">
        <v>1431</v>
      </c>
      <c r="H268" s="168" t="s">
        <v>1</v>
      </c>
      <c r="L268" s="166"/>
      <c r="M268" s="170"/>
      <c r="N268" s="171"/>
      <c r="O268" s="171"/>
      <c r="P268" s="171"/>
      <c r="Q268" s="171"/>
      <c r="R268" s="171"/>
      <c r="S268" s="171"/>
      <c r="T268" s="172"/>
      <c r="AT268" s="168" t="s">
        <v>132</v>
      </c>
      <c r="AU268" s="168" t="s">
        <v>74</v>
      </c>
      <c r="AV268" s="167" t="s">
        <v>72</v>
      </c>
      <c r="AW268" s="167" t="s">
        <v>5</v>
      </c>
      <c r="AX268" s="167" t="s">
        <v>66</v>
      </c>
      <c r="AY268" s="168" t="s">
        <v>123</v>
      </c>
    </row>
    <row r="269" spans="2:51" s="95" customFormat="1" ht="12">
      <c r="B269" s="94"/>
      <c r="D269" s="96" t="s">
        <v>132</v>
      </c>
      <c r="E269" s="97" t="s">
        <v>1</v>
      </c>
      <c r="F269" s="98" t="s">
        <v>1432</v>
      </c>
      <c r="H269" s="99">
        <v>133.518</v>
      </c>
      <c r="L269" s="94"/>
      <c r="M269" s="100"/>
      <c r="N269" s="101"/>
      <c r="O269" s="101"/>
      <c r="P269" s="101"/>
      <c r="Q269" s="101"/>
      <c r="R269" s="101"/>
      <c r="S269" s="101"/>
      <c r="T269" s="102"/>
      <c r="AT269" s="97" t="s">
        <v>132</v>
      </c>
      <c r="AU269" s="97" t="s">
        <v>74</v>
      </c>
      <c r="AV269" s="95" t="s">
        <v>74</v>
      </c>
      <c r="AW269" s="95" t="s">
        <v>5</v>
      </c>
      <c r="AX269" s="95" t="s">
        <v>66</v>
      </c>
      <c r="AY269" s="97" t="s">
        <v>123</v>
      </c>
    </row>
    <row r="270" spans="2:51" s="167" customFormat="1" ht="12">
      <c r="B270" s="166"/>
      <c r="D270" s="96" t="s">
        <v>132</v>
      </c>
      <c r="E270" s="168" t="s">
        <v>1</v>
      </c>
      <c r="F270" s="169" t="s">
        <v>409</v>
      </c>
      <c r="H270" s="168" t="s">
        <v>1</v>
      </c>
      <c r="L270" s="166"/>
      <c r="M270" s="170"/>
      <c r="N270" s="171"/>
      <c r="O270" s="171"/>
      <c r="P270" s="171"/>
      <c r="Q270" s="171"/>
      <c r="R270" s="171"/>
      <c r="S270" s="171"/>
      <c r="T270" s="172"/>
      <c r="AT270" s="168" t="s">
        <v>132</v>
      </c>
      <c r="AU270" s="168" t="s">
        <v>74</v>
      </c>
      <c r="AV270" s="167" t="s">
        <v>72</v>
      </c>
      <c r="AW270" s="167" t="s">
        <v>5</v>
      </c>
      <c r="AX270" s="167" t="s">
        <v>66</v>
      </c>
      <c r="AY270" s="168" t="s">
        <v>123</v>
      </c>
    </row>
    <row r="271" spans="2:51" s="167" customFormat="1" ht="12">
      <c r="B271" s="166"/>
      <c r="D271" s="96" t="s">
        <v>132</v>
      </c>
      <c r="E271" s="168" t="s">
        <v>1</v>
      </c>
      <c r="F271" s="169" t="s">
        <v>1433</v>
      </c>
      <c r="H271" s="168" t="s">
        <v>1</v>
      </c>
      <c r="L271" s="166"/>
      <c r="M271" s="170"/>
      <c r="N271" s="171"/>
      <c r="O271" s="171"/>
      <c r="P271" s="171"/>
      <c r="Q271" s="171"/>
      <c r="R271" s="171"/>
      <c r="S271" s="171"/>
      <c r="T271" s="172"/>
      <c r="AT271" s="168" t="s">
        <v>132</v>
      </c>
      <c r="AU271" s="168" t="s">
        <v>74</v>
      </c>
      <c r="AV271" s="167" t="s">
        <v>72</v>
      </c>
      <c r="AW271" s="167" t="s">
        <v>5</v>
      </c>
      <c r="AX271" s="167" t="s">
        <v>66</v>
      </c>
      <c r="AY271" s="168" t="s">
        <v>123</v>
      </c>
    </row>
    <row r="272" spans="2:51" s="95" customFormat="1" ht="12">
      <c r="B272" s="94"/>
      <c r="D272" s="96" t="s">
        <v>132</v>
      </c>
      <c r="E272" s="97" t="s">
        <v>1</v>
      </c>
      <c r="F272" s="98" t="s">
        <v>1434</v>
      </c>
      <c r="H272" s="99">
        <v>10.25</v>
      </c>
      <c r="L272" s="94"/>
      <c r="M272" s="100"/>
      <c r="N272" s="101"/>
      <c r="O272" s="101"/>
      <c r="P272" s="101"/>
      <c r="Q272" s="101"/>
      <c r="R272" s="101"/>
      <c r="S272" s="101"/>
      <c r="T272" s="102"/>
      <c r="AT272" s="97" t="s">
        <v>132</v>
      </c>
      <c r="AU272" s="97" t="s">
        <v>74</v>
      </c>
      <c r="AV272" s="95" t="s">
        <v>74</v>
      </c>
      <c r="AW272" s="95" t="s">
        <v>5</v>
      </c>
      <c r="AX272" s="95" t="s">
        <v>66</v>
      </c>
      <c r="AY272" s="97" t="s">
        <v>123</v>
      </c>
    </row>
    <row r="273" spans="2:51" s="174" customFormat="1" ht="12">
      <c r="B273" s="173"/>
      <c r="D273" s="96" t="s">
        <v>132</v>
      </c>
      <c r="E273" s="175" t="s">
        <v>1</v>
      </c>
      <c r="F273" s="176" t="s">
        <v>412</v>
      </c>
      <c r="H273" s="177">
        <v>143.768</v>
      </c>
      <c r="L273" s="173"/>
      <c r="M273" s="178"/>
      <c r="N273" s="179"/>
      <c r="O273" s="179"/>
      <c r="P273" s="179"/>
      <c r="Q273" s="179"/>
      <c r="R273" s="179"/>
      <c r="S273" s="179"/>
      <c r="T273" s="180"/>
      <c r="AT273" s="175" t="s">
        <v>132</v>
      </c>
      <c r="AU273" s="175" t="s">
        <v>74</v>
      </c>
      <c r="AV273" s="174" t="s">
        <v>137</v>
      </c>
      <c r="AW273" s="174" t="s">
        <v>5</v>
      </c>
      <c r="AX273" s="174" t="s">
        <v>66</v>
      </c>
      <c r="AY273" s="175" t="s">
        <v>123</v>
      </c>
    </row>
    <row r="274" spans="2:51" s="167" customFormat="1" ht="12">
      <c r="B274" s="166"/>
      <c r="D274" s="96" t="s">
        <v>132</v>
      </c>
      <c r="E274" s="168" t="s">
        <v>1</v>
      </c>
      <c r="F274" s="169" t="s">
        <v>1435</v>
      </c>
      <c r="H274" s="168" t="s">
        <v>1</v>
      </c>
      <c r="L274" s="166"/>
      <c r="M274" s="170"/>
      <c r="N274" s="171"/>
      <c r="O274" s="171"/>
      <c r="P274" s="171"/>
      <c r="Q274" s="171"/>
      <c r="R274" s="171"/>
      <c r="S274" s="171"/>
      <c r="T274" s="172"/>
      <c r="AT274" s="168" t="s">
        <v>132</v>
      </c>
      <c r="AU274" s="168" t="s">
        <v>74</v>
      </c>
      <c r="AV274" s="167" t="s">
        <v>72</v>
      </c>
      <c r="AW274" s="167" t="s">
        <v>5</v>
      </c>
      <c r="AX274" s="167" t="s">
        <v>66</v>
      </c>
      <c r="AY274" s="168" t="s">
        <v>123</v>
      </c>
    </row>
    <row r="275" spans="2:51" s="167" customFormat="1" ht="12">
      <c r="B275" s="166"/>
      <c r="D275" s="96" t="s">
        <v>132</v>
      </c>
      <c r="E275" s="168" t="s">
        <v>1</v>
      </c>
      <c r="F275" s="169" t="s">
        <v>1430</v>
      </c>
      <c r="H275" s="168" t="s">
        <v>1</v>
      </c>
      <c r="L275" s="166"/>
      <c r="M275" s="170"/>
      <c r="N275" s="171"/>
      <c r="O275" s="171"/>
      <c r="P275" s="171"/>
      <c r="Q275" s="171"/>
      <c r="R275" s="171"/>
      <c r="S275" s="171"/>
      <c r="T275" s="172"/>
      <c r="AT275" s="168" t="s">
        <v>132</v>
      </c>
      <c r="AU275" s="168" t="s">
        <v>74</v>
      </c>
      <c r="AV275" s="167" t="s">
        <v>72</v>
      </c>
      <c r="AW275" s="167" t="s">
        <v>5</v>
      </c>
      <c r="AX275" s="167" t="s">
        <v>66</v>
      </c>
      <c r="AY275" s="168" t="s">
        <v>123</v>
      </c>
    </row>
    <row r="276" spans="2:51" s="167" customFormat="1" ht="12">
      <c r="B276" s="166"/>
      <c r="D276" s="96" t="s">
        <v>132</v>
      </c>
      <c r="E276" s="168" t="s">
        <v>1</v>
      </c>
      <c r="F276" s="169" t="s">
        <v>1436</v>
      </c>
      <c r="H276" s="168" t="s">
        <v>1</v>
      </c>
      <c r="L276" s="166"/>
      <c r="M276" s="170"/>
      <c r="N276" s="171"/>
      <c r="O276" s="171"/>
      <c r="P276" s="171"/>
      <c r="Q276" s="171"/>
      <c r="R276" s="171"/>
      <c r="S276" s="171"/>
      <c r="T276" s="172"/>
      <c r="AT276" s="168" t="s">
        <v>132</v>
      </c>
      <c r="AU276" s="168" t="s">
        <v>74</v>
      </c>
      <c r="AV276" s="167" t="s">
        <v>72</v>
      </c>
      <c r="AW276" s="167" t="s">
        <v>5</v>
      </c>
      <c r="AX276" s="167" t="s">
        <v>66</v>
      </c>
      <c r="AY276" s="168" t="s">
        <v>123</v>
      </c>
    </row>
    <row r="277" spans="2:51" s="95" customFormat="1" ht="12">
      <c r="B277" s="94"/>
      <c r="D277" s="96" t="s">
        <v>132</v>
      </c>
      <c r="E277" s="97" t="s">
        <v>1</v>
      </c>
      <c r="F277" s="98" t="s">
        <v>1437</v>
      </c>
      <c r="H277" s="99">
        <v>109.62</v>
      </c>
      <c r="L277" s="94"/>
      <c r="M277" s="100"/>
      <c r="N277" s="101"/>
      <c r="O277" s="101"/>
      <c r="P277" s="101"/>
      <c r="Q277" s="101"/>
      <c r="R277" s="101"/>
      <c r="S277" s="101"/>
      <c r="T277" s="102"/>
      <c r="AT277" s="97" t="s">
        <v>132</v>
      </c>
      <c r="AU277" s="97" t="s">
        <v>74</v>
      </c>
      <c r="AV277" s="95" t="s">
        <v>74</v>
      </c>
      <c r="AW277" s="95" t="s">
        <v>5</v>
      </c>
      <c r="AX277" s="95" t="s">
        <v>66</v>
      </c>
      <c r="AY277" s="97" t="s">
        <v>123</v>
      </c>
    </row>
    <row r="278" spans="2:51" s="167" customFormat="1" ht="12">
      <c r="B278" s="166"/>
      <c r="D278" s="96" t="s">
        <v>132</v>
      </c>
      <c r="E278" s="168" t="s">
        <v>1</v>
      </c>
      <c r="F278" s="169" t="s">
        <v>409</v>
      </c>
      <c r="H278" s="168" t="s">
        <v>1</v>
      </c>
      <c r="L278" s="166"/>
      <c r="M278" s="170"/>
      <c r="N278" s="171"/>
      <c r="O278" s="171"/>
      <c r="P278" s="171"/>
      <c r="Q278" s="171"/>
      <c r="R278" s="171"/>
      <c r="S278" s="171"/>
      <c r="T278" s="172"/>
      <c r="AT278" s="168" t="s">
        <v>132</v>
      </c>
      <c r="AU278" s="168" t="s">
        <v>74</v>
      </c>
      <c r="AV278" s="167" t="s">
        <v>72</v>
      </c>
      <c r="AW278" s="167" t="s">
        <v>5</v>
      </c>
      <c r="AX278" s="167" t="s">
        <v>66</v>
      </c>
      <c r="AY278" s="168" t="s">
        <v>123</v>
      </c>
    </row>
    <row r="279" spans="2:51" s="167" customFormat="1" ht="12">
      <c r="B279" s="166"/>
      <c r="D279" s="96" t="s">
        <v>132</v>
      </c>
      <c r="E279" s="168" t="s">
        <v>1</v>
      </c>
      <c r="F279" s="169" t="s">
        <v>1438</v>
      </c>
      <c r="H279" s="168" t="s">
        <v>1</v>
      </c>
      <c r="L279" s="166"/>
      <c r="M279" s="170"/>
      <c r="N279" s="171"/>
      <c r="O279" s="171"/>
      <c r="P279" s="171"/>
      <c r="Q279" s="171"/>
      <c r="R279" s="171"/>
      <c r="S279" s="171"/>
      <c r="T279" s="172"/>
      <c r="AT279" s="168" t="s">
        <v>132</v>
      </c>
      <c r="AU279" s="168" t="s">
        <v>74</v>
      </c>
      <c r="AV279" s="167" t="s">
        <v>72</v>
      </c>
      <c r="AW279" s="167" t="s">
        <v>5</v>
      </c>
      <c r="AX279" s="167" t="s">
        <v>66</v>
      </c>
      <c r="AY279" s="168" t="s">
        <v>123</v>
      </c>
    </row>
    <row r="280" spans="2:51" s="95" customFormat="1" ht="12">
      <c r="B280" s="94"/>
      <c r="D280" s="96" t="s">
        <v>132</v>
      </c>
      <c r="E280" s="97" t="s">
        <v>1</v>
      </c>
      <c r="F280" s="98" t="s">
        <v>1439</v>
      </c>
      <c r="H280" s="99">
        <v>4.163</v>
      </c>
      <c r="L280" s="94"/>
      <c r="M280" s="100"/>
      <c r="N280" s="101"/>
      <c r="O280" s="101"/>
      <c r="P280" s="101"/>
      <c r="Q280" s="101"/>
      <c r="R280" s="101"/>
      <c r="S280" s="101"/>
      <c r="T280" s="102"/>
      <c r="AT280" s="97" t="s">
        <v>132</v>
      </c>
      <c r="AU280" s="97" t="s">
        <v>74</v>
      </c>
      <c r="AV280" s="95" t="s">
        <v>74</v>
      </c>
      <c r="AW280" s="95" t="s">
        <v>5</v>
      </c>
      <c r="AX280" s="95" t="s">
        <v>66</v>
      </c>
      <c r="AY280" s="97" t="s">
        <v>123</v>
      </c>
    </row>
    <row r="281" spans="2:51" s="174" customFormat="1" ht="12">
      <c r="B281" s="173"/>
      <c r="D281" s="96" t="s">
        <v>132</v>
      </c>
      <c r="E281" s="175" t="s">
        <v>1</v>
      </c>
      <c r="F281" s="176" t="s">
        <v>412</v>
      </c>
      <c r="H281" s="177">
        <v>113.783</v>
      </c>
      <c r="L281" s="173"/>
      <c r="M281" s="178"/>
      <c r="N281" s="179"/>
      <c r="O281" s="179"/>
      <c r="P281" s="179"/>
      <c r="Q281" s="179"/>
      <c r="R281" s="179"/>
      <c r="S281" s="179"/>
      <c r="T281" s="180"/>
      <c r="AT281" s="175" t="s">
        <v>132</v>
      </c>
      <c r="AU281" s="175" t="s">
        <v>74</v>
      </c>
      <c r="AV281" s="174" t="s">
        <v>137</v>
      </c>
      <c r="AW281" s="174" t="s">
        <v>5</v>
      </c>
      <c r="AX281" s="174" t="s">
        <v>66</v>
      </c>
      <c r="AY281" s="175" t="s">
        <v>123</v>
      </c>
    </row>
    <row r="282" spans="2:51" s="167" customFormat="1" ht="12">
      <c r="B282" s="166"/>
      <c r="D282" s="96" t="s">
        <v>132</v>
      </c>
      <c r="E282" s="168" t="s">
        <v>1</v>
      </c>
      <c r="F282" s="169" t="s">
        <v>1440</v>
      </c>
      <c r="H282" s="168" t="s">
        <v>1</v>
      </c>
      <c r="L282" s="166"/>
      <c r="M282" s="170"/>
      <c r="N282" s="171"/>
      <c r="O282" s="171"/>
      <c r="P282" s="171"/>
      <c r="Q282" s="171"/>
      <c r="R282" s="171"/>
      <c r="S282" s="171"/>
      <c r="T282" s="172"/>
      <c r="AT282" s="168" t="s">
        <v>132</v>
      </c>
      <c r="AU282" s="168" t="s">
        <v>74</v>
      </c>
      <c r="AV282" s="167" t="s">
        <v>72</v>
      </c>
      <c r="AW282" s="167" t="s">
        <v>5</v>
      </c>
      <c r="AX282" s="167" t="s">
        <v>66</v>
      </c>
      <c r="AY282" s="168" t="s">
        <v>123</v>
      </c>
    </row>
    <row r="283" spans="2:51" s="167" customFormat="1" ht="12">
      <c r="B283" s="166"/>
      <c r="D283" s="96" t="s">
        <v>132</v>
      </c>
      <c r="E283" s="168" t="s">
        <v>1</v>
      </c>
      <c r="F283" s="169" t="s">
        <v>439</v>
      </c>
      <c r="H283" s="168" t="s">
        <v>1</v>
      </c>
      <c r="L283" s="166"/>
      <c r="M283" s="170"/>
      <c r="N283" s="171"/>
      <c r="O283" s="171"/>
      <c r="P283" s="171"/>
      <c r="Q283" s="171"/>
      <c r="R283" s="171"/>
      <c r="S283" s="171"/>
      <c r="T283" s="172"/>
      <c r="AT283" s="168" t="s">
        <v>132</v>
      </c>
      <c r="AU283" s="168" t="s">
        <v>74</v>
      </c>
      <c r="AV283" s="167" t="s">
        <v>72</v>
      </c>
      <c r="AW283" s="167" t="s">
        <v>5</v>
      </c>
      <c r="AX283" s="167" t="s">
        <v>66</v>
      </c>
      <c r="AY283" s="168" t="s">
        <v>123</v>
      </c>
    </row>
    <row r="284" spans="2:51" s="167" customFormat="1" ht="12">
      <c r="B284" s="166"/>
      <c r="D284" s="96" t="s">
        <v>132</v>
      </c>
      <c r="E284" s="168" t="s">
        <v>1</v>
      </c>
      <c r="F284" s="169" t="s">
        <v>1441</v>
      </c>
      <c r="H284" s="168" t="s">
        <v>1</v>
      </c>
      <c r="L284" s="166"/>
      <c r="M284" s="170"/>
      <c r="N284" s="171"/>
      <c r="O284" s="171"/>
      <c r="P284" s="171"/>
      <c r="Q284" s="171"/>
      <c r="R284" s="171"/>
      <c r="S284" s="171"/>
      <c r="T284" s="172"/>
      <c r="AT284" s="168" t="s">
        <v>132</v>
      </c>
      <c r="AU284" s="168" t="s">
        <v>74</v>
      </c>
      <c r="AV284" s="167" t="s">
        <v>72</v>
      </c>
      <c r="AW284" s="167" t="s">
        <v>5</v>
      </c>
      <c r="AX284" s="167" t="s">
        <v>66</v>
      </c>
      <c r="AY284" s="168" t="s">
        <v>123</v>
      </c>
    </row>
    <row r="285" spans="2:51" s="95" customFormat="1" ht="12">
      <c r="B285" s="94"/>
      <c r="D285" s="96" t="s">
        <v>132</v>
      </c>
      <c r="E285" s="97" t="s">
        <v>1</v>
      </c>
      <c r="F285" s="98" t="s">
        <v>1442</v>
      </c>
      <c r="H285" s="99">
        <v>11.242</v>
      </c>
      <c r="L285" s="94"/>
      <c r="M285" s="100"/>
      <c r="N285" s="101"/>
      <c r="O285" s="101"/>
      <c r="P285" s="101"/>
      <c r="Q285" s="101"/>
      <c r="R285" s="101"/>
      <c r="S285" s="101"/>
      <c r="T285" s="102"/>
      <c r="AT285" s="97" t="s">
        <v>132</v>
      </c>
      <c r="AU285" s="97" t="s">
        <v>74</v>
      </c>
      <c r="AV285" s="95" t="s">
        <v>74</v>
      </c>
      <c r="AW285" s="95" t="s">
        <v>5</v>
      </c>
      <c r="AX285" s="95" t="s">
        <v>66</v>
      </c>
      <c r="AY285" s="97" t="s">
        <v>123</v>
      </c>
    </row>
    <row r="286" spans="2:51" s="167" customFormat="1" ht="12">
      <c r="B286" s="166"/>
      <c r="D286" s="96" t="s">
        <v>132</v>
      </c>
      <c r="E286" s="168" t="s">
        <v>1</v>
      </c>
      <c r="F286" s="169" t="s">
        <v>442</v>
      </c>
      <c r="H286" s="168" t="s">
        <v>1</v>
      </c>
      <c r="L286" s="166"/>
      <c r="M286" s="170"/>
      <c r="N286" s="171"/>
      <c r="O286" s="171"/>
      <c r="P286" s="171"/>
      <c r="Q286" s="171"/>
      <c r="R286" s="171"/>
      <c r="S286" s="171"/>
      <c r="T286" s="172"/>
      <c r="AT286" s="168" t="s">
        <v>132</v>
      </c>
      <c r="AU286" s="168" t="s">
        <v>74</v>
      </c>
      <c r="AV286" s="167" t="s">
        <v>72</v>
      </c>
      <c r="AW286" s="167" t="s">
        <v>5</v>
      </c>
      <c r="AX286" s="167" t="s">
        <v>66</v>
      </c>
      <c r="AY286" s="168" t="s">
        <v>123</v>
      </c>
    </row>
    <row r="287" spans="2:51" s="167" customFormat="1" ht="12">
      <c r="B287" s="166"/>
      <c r="D287" s="96" t="s">
        <v>132</v>
      </c>
      <c r="E287" s="168" t="s">
        <v>1</v>
      </c>
      <c r="F287" s="169" t="s">
        <v>1451</v>
      </c>
      <c r="H287" s="168" t="s">
        <v>1</v>
      </c>
      <c r="L287" s="166"/>
      <c r="M287" s="170"/>
      <c r="N287" s="171"/>
      <c r="O287" s="171"/>
      <c r="P287" s="171"/>
      <c r="Q287" s="171"/>
      <c r="R287" s="171"/>
      <c r="S287" s="171"/>
      <c r="T287" s="172"/>
      <c r="AT287" s="168" t="s">
        <v>132</v>
      </c>
      <c r="AU287" s="168" t="s">
        <v>74</v>
      </c>
      <c r="AV287" s="167" t="s">
        <v>72</v>
      </c>
      <c r="AW287" s="167" t="s">
        <v>5</v>
      </c>
      <c r="AX287" s="167" t="s">
        <v>66</v>
      </c>
      <c r="AY287" s="168" t="s">
        <v>123</v>
      </c>
    </row>
    <row r="288" spans="2:51" s="95" customFormat="1" ht="12">
      <c r="B288" s="94"/>
      <c r="D288" s="96" t="s">
        <v>132</v>
      </c>
      <c r="E288" s="97" t="s">
        <v>1</v>
      </c>
      <c r="F288" s="98" t="s">
        <v>1444</v>
      </c>
      <c r="H288" s="99">
        <v>1.68</v>
      </c>
      <c r="L288" s="94"/>
      <c r="M288" s="100"/>
      <c r="N288" s="101"/>
      <c r="O288" s="101"/>
      <c r="P288" s="101"/>
      <c r="Q288" s="101"/>
      <c r="R288" s="101"/>
      <c r="S288" s="101"/>
      <c r="T288" s="102"/>
      <c r="AT288" s="97" t="s">
        <v>132</v>
      </c>
      <c r="AU288" s="97" t="s">
        <v>74</v>
      </c>
      <c r="AV288" s="95" t="s">
        <v>74</v>
      </c>
      <c r="AW288" s="95" t="s">
        <v>5</v>
      </c>
      <c r="AX288" s="95" t="s">
        <v>66</v>
      </c>
      <c r="AY288" s="97" t="s">
        <v>123</v>
      </c>
    </row>
    <row r="289" spans="2:51" s="174" customFormat="1" ht="12">
      <c r="B289" s="173"/>
      <c r="D289" s="96" t="s">
        <v>132</v>
      </c>
      <c r="E289" s="175" t="s">
        <v>1</v>
      </c>
      <c r="F289" s="176" t="s">
        <v>412</v>
      </c>
      <c r="H289" s="177">
        <v>12.922</v>
      </c>
      <c r="L289" s="173"/>
      <c r="M289" s="178"/>
      <c r="N289" s="179"/>
      <c r="O289" s="179"/>
      <c r="P289" s="179"/>
      <c r="Q289" s="179"/>
      <c r="R289" s="179"/>
      <c r="S289" s="179"/>
      <c r="T289" s="180"/>
      <c r="AT289" s="175" t="s">
        <v>132</v>
      </c>
      <c r="AU289" s="175" t="s">
        <v>74</v>
      </c>
      <c r="AV289" s="174" t="s">
        <v>137</v>
      </c>
      <c r="AW289" s="174" t="s">
        <v>5</v>
      </c>
      <c r="AX289" s="174" t="s">
        <v>66</v>
      </c>
      <c r="AY289" s="175" t="s">
        <v>123</v>
      </c>
    </row>
    <row r="290" spans="2:51" s="167" customFormat="1" ht="12">
      <c r="B290" s="166"/>
      <c r="D290" s="96" t="s">
        <v>132</v>
      </c>
      <c r="E290" s="168" t="s">
        <v>1</v>
      </c>
      <c r="F290" s="169" t="s">
        <v>1445</v>
      </c>
      <c r="H290" s="168" t="s">
        <v>1</v>
      </c>
      <c r="L290" s="166"/>
      <c r="M290" s="170"/>
      <c r="N290" s="171"/>
      <c r="O290" s="171"/>
      <c r="P290" s="171"/>
      <c r="Q290" s="171"/>
      <c r="R290" s="171"/>
      <c r="S290" s="171"/>
      <c r="T290" s="172"/>
      <c r="AT290" s="168" t="s">
        <v>132</v>
      </c>
      <c r="AU290" s="168" t="s">
        <v>74</v>
      </c>
      <c r="AV290" s="167" t="s">
        <v>72</v>
      </c>
      <c r="AW290" s="167" t="s">
        <v>5</v>
      </c>
      <c r="AX290" s="167" t="s">
        <v>66</v>
      </c>
      <c r="AY290" s="168" t="s">
        <v>123</v>
      </c>
    </row>
    <row r="291" spans="2:51" s="167" customFormat="1" ht="12">
      <c r="B291" s="166"/>
      <c r="D291" s="96" t="s">
        <v>132</v>
      </c>
      <c r="E291" s="168" t="s">
        <v>1</v>
      </c>
      <c r="F291" s="169" t="s">
        <v>439</v>
      </c>
      <c r="H291" s="168" t="s">
        <v>1</v>
      </c>
      <c r="L291" s="166"/>
      <c r="M291" s="170"/>
      <c r="N291" s="171"/>
      <c r="O291" s="171"/>
      <c r="P291" s="171"/>
      <c r="Q291" s="171"/>
      <c r="R291" s="171"/>
      <c r="S291" s="171"/>
      <c r="T291" s="172"/>
      <c r="AT291" s="168" t="s">
        <v>132</v>
      </c>
      <c r="AU291" s="168" t="s">
        <v>74</v>
      </c>
      <c r="AV291" s="167" t="s">
        <v>72</v>
      </c>
      <c r="AW291" s="167" t="s">
        <v>5</v>
      </c>
      <c r="AX291" s="167" t="s">
        <v>66</v>
      </c>
      <c r="AY291" s="168" t="s">
        <v>123</v>
      </c>
    </row>
    <row r="292" spans="2:51" s="167" customFormat="1" ht="12">
      <c r="B292" s="166"/>
      <c r="D292" s="96" t="s">
        <v>132</v>
      </c>
      <c r="E292" s="168" t="s">
        <v>1</v>
      </c>
      <c r="F292" s="169" t="s">
        <v>1446</v>
      </c>
      <c r="H292" s="168" t="s">
        <v>1</v>
      </c>
      <c r="L292" s="166"/>
      <c r="M292" s="170"/>
      <c r="N292" s="171"/>
      <c r="O292" s="171"/>
      <c r="P292" s="171"/>
      <c r="Q292" s="171"/>
      <c r="R292" s="171"/>
      <c r="S292" s="171"/>
      <c r="T292" s="172"/>
      <c r="AT292" s="168" t="s">
        <v>132</v>
      </c>
      <c r="AU292" s="168" t="s">
        <v>74</v>
      </c>
      <c r="AV292" s="167" t="s">
        <v>72</v>
      </c>
      <c r="AW292" s="167" t="s">
        <v>5</v>
      </c>
      <c r="AX292" s="167" t="s">
        <v>66</v>
      </c>
      <c r="AY292" s="168" t="s">
        <v>123</v>
      </c>
    </row>
    <row r="293" spans="2:51" s="95" customFormat="1" ht="12">
      <c r="B293" s="94"/>
      <c r="D293" s="96" t="s">
        <v>132</v>
      </c>
      <c r="E293" s="97" t="s">
        <v>1</v>
      </c>
      <c r="F293" s="98" t="s">
        <v>1447</v>
      </c>
      <c r="H293" s="99">
        <v>19.8</v>
      </c>
      <c r="L293" s="94"/>
      <c r="M293" s="100"/>
      <c r="N293" s="101"/>
      <c r="O293" s="101"/>
      <c r="P293" s="101"/>
      <c r="Q293" s="101"/>
      <c r="R293" s="101"/>
      <c r="S293" s="101"/>
      <c r="T293" s="102"/>
      <c r="AT293" s="97" t="s">
        <v>132</v>
      </c>
      <c r="AU293" s="97" t="s">
        <v>74</v>
      </c>
      <c r="AV293" s="95" t="s">
        <v>74</v>
      </c>
      <c r="AW293" s="95" t="s">
        <v>5</v>
      </c>
      <c r="AX293" s="95" t="s">
        <v>66</v>
      </c>
      <c r="AY293" s="97" t="s">
        <v>123</v>
      </c>
    </row>
    <row r="294" spans="2:51" s="167" customFormat="1" ht="12">
      <c r="B294" s="166"/>
      <c r="D294" s="96" t="s">
        <v>132</v>
      </c>
      <c r="E294" s="168" t="s">
        <v>1</v>
      </c>
      <c r="F294" s="169" t="s">
        <v>442</v>
      </c>
      <c r="H294" s="168" t="s">
        <v>1</v>
      </c>
      <c r="L294" s="166"/>
      <c r="M294" s="170"/>
      <c r="N294" s="171"/>
      <c r="O294" s="171"/>
      <c r="P294" s="171"/>
      <c r="Q294" s="171"/>
      <c r="R294" s="171"/>
      <c r="S294" s="171"/>
      <c r="T294" s="172"/>
      <c r="AT294" s="168" t="s">
        <v>132</v>
      </c>
      <c r="AU294" s="168" t="s">
        <v>74</v>
      </c>
      <c r="AV294" s="167" t="s">
        <v>72</v>
      </c>
      <c r="AW294" s="167" t="s">
        <v>5</v>
      </c>
      <c r="AX294" s="167" t="s">
        <v>66</v>
      </c>
      <c r="AY294" s="168" t="s">
        <v>123</v>
      </c>
    </row>
    <row r="295" spans="2:51" s="167" customFormat="1" ht="12">
      <c r="B295" s="166"/>
      <c r="D295" s="96" t="s">
        <v>132</v>
      </c>
      <c r="E295" s="168" t="s">
        <v>1</v>
      </c>
      <c r="F295" s="169" t="s">
        <v>1448</v>
      </c>
      <c r="H295" s="168" t="s">
        <v>1</v>
      </c>
      <c r="L295" s="166"/>
      <c r="M295" s="170"/>
      <c r="N295" s="171"/>
      <c r="O295" s="171"/>
      <c r="P295" s="171"/>
      <c r="Q295" s="171"/>
      <c r="R295" s="171"/>
      <c r="S295" s="171"/>
      <c r="T295" s="172"/>
      <c r="AT295" s="168" t="s">
        <v>132</v>
      </c>
      <c r="AU295" s="168" t="s">
        <v>74</v>
      </c>
      <c r="AV295" s="167" t="s">
        <v>72</v>
      </c>
      <c r="AW295" s="167" t="s">
        <v>5</v>
      </c>
      <c r="AX295" s="167" t="s">
        <v>66</v>
      </c>
      <c r="AY295" s="168" t="s">
        <v>123</v>
      </c>
    </row>
    <row r="296" spans="2:51" s="95" customFormat="1" ht="12">
      <c r="B296" s="94"/>
      <c r="D296" s="96" t="s">
        <v>132</v>
      </c>
      <c r="E296" s="97" t="s">
        <v>1</v>
      </c>
      <c r="F296" s="98" t="s">
        <v>1449</v>
      </c>
      <c r="H296" s="99">
        <v>3</v>
      </c>
      <c r="L296" s="94"/>
      <c r="M296" s="100"/>
      <c r="N296" s="101"/>
      <c r="O296" s="101"/>
      <c r="P296" s="101"/>
      <c r="Q296" s="101"/>
      <c r="R296" s="101"/>
      <c r="S296" s="101"/>
      <c r="T296" s="102"/>
      <c r="AT296" s="97" t="s">
        <v>132</v>
      </c>
      <c r="AU296" s="97" t="s">
        <v>74</v>
      </c>
      <c r="AV296" s="95" t="s">
        <v>74</v>
      </c>
      <c r="AW296" s="95" t="s">
        <v>5</v>
      </c>
      <c r="AX296" s="95" t="s">
        <v>66</v>
      </c>
      <c r="AY296" s="97" t="s">
        <v>123</v>
      </c>
    </row>
    <row r="297" spans="2:51" s="174" customFormat="1" ht="12">
      <c r="B297" s="173"/>
      <c r="D297" s="96" t="s">
        <v>132</v>
      </c>
      <c r="E297" s="175" t="s">
        <v>1</v>
      </c>
      <c r="F297" s="176" t="s">
        <v>412</v>
      </c>
      <c r="H297" s="177">
        <v>22.8</v>
      </c>
      <c r="L297" s="173"/>
      <c r="M297" s="178"/>
      <c r="N297" s="179"/>
      <c r="O297" s="179"/>
      <c r="P297" s="179"/>
      <c r="Q297" s="179"/>
      <c r="R297" s="179"/>
      <c r="S297" s="179"/>
      <c r="T297" s="180"/>
      <c r="AT297" s="175" t="s">
        <v>132</v>
      </c>
      <c r="AU297" s="175" t="s">
        <v>74</v>
      </c>
      <c r="AV297" s="174" t="s">
        <v>137</v>
      </c>
      <c r="AW297" s="174" t="s">
        <v>5</v>
      </c>
      <c r="AX297" s="174" t="s">
        <v>66</v>
      </c>
      <c r="AY297" s="175" t="s">
        <v>123</v>
      </c>
    </row>
    <row r="298" spans="2:51" s="182" customFormat="1" ht="12">
      <c r="B298" s="181"/>
      <c r="D298" s="96" t="s">
        <v>132</v>
      </c>
      <c r="E298" s="183" t="s">
        <v>1</v>
      </c>
      <c r="F298" s="184" t="s">
        <v>470</v>
      </c>
      <c r="H298" s="185">
        <v>293.273</v>
      </c>
      <c r="L298" s="181"/>
      <c r="M298" s="186"/>
      <c r="N298" s="187"/>
      <c r="O298" s="187"/>
      <c r="P298" s="187"/>
      <c r="Q298" s="187"/>
      <c r="R298" s="187"/>
      <c r="S298" s="187"/>
      <c r="T298" s="188"/>
      <c r="AT298" s="183" t="s">
        <v>132</v>
      </c>
      <c r="AU298" s="183" t="s">
        <v>74</v>
      </c>
      <c r="AV298" s="182" t="s">
        <v>130</v>
      </c>
      <c r="AW298" s="182" t="s">
        <v>5</v>
      </c>
      <c r="AX298" s="182" t="s">
        <v>72</v>
      </c>
      <c r="AY298" s="183" t="s">
        <v>123</v>
      </c>
    </row>
    <row r="299" spans="2:65" s="117" customFormat="1" ht="16.5" customHeight="1">
      <c r="B299" s="8"/>
      <c r="C299" s="84" t="s">
        <v>159</v>
      </c>
      <c r="D299" s="84" t="s">
        <v>125</v>
      </c>
      <c r="E299" s="85" t="s">
        <v>521</v>
      </c>
      <c r="F299" s="86" t="s">
        <v>522</v>
      </c>
      <c r="G299" s="87" t="s">
        <v>396</v>
      </c>
      <c r="H299" s="88">
        <v>293.273</v>
      </c>
      <c r="I299" s="142"/>
      <c r="J299" s="89">
        <f>ROUND(I299*H299,2)</f>
        <v>0</v>
      </c>
      <c r="K299" s="86" t="s">
        <v>397</v>
      </c>
      <c r="L299" s="8"/>
      <c r="M299" s="115" t="s">
        <v>1</v>
      </c>
      <c r="N299" s="90" t="s">
        <v>35</v>
      </c>
      <c r="O299" s="92">
        <v>0.083</v>
      </c>
      <c r="P299" s="92">
        <f>O299*H299</f>
        <v>24.341659000000003</v>
      </c>
      <c r="Q299" s="92">
        <v>0</v>
      </c>
      <c r="R299" s="92">
        <f>Q299*H299</f>
        <v>0</v>
      </c>
      <c r="S299" s="92">
        <v>0</v>
      </c>
      <c r="T299" s="164">
        <f>S299*H299</f>
        <v>0</v>
      </c>
      <c r="AR299" s="120" t="s">
        <v>130</v>
      </c>
      <c r="AT299" s="120" t="s">
        <v>125</v>
      </c>
      <c r="AU299" s="120" t="s">
        <v>74</v>
      </c>
      <c r="AY299" s="120" t="s">
        <v>123</v>
      </c>
      <c r="BE299" s="156">
        <f>IF(N299="základní",J299,0)</f>
        <v>0</v>
      </c>
      <c r="BF299" s="156">
        <f>IF(N299="snížená",J299,0)</f>
        <v>0</v>
      </c>
      <c r="BG299" s="156">
        <f>IF(N299="zákl. přenesená",J299,0)</f>
        <v>0</v>
      </c>
      <c r="BH299" s="156">
        <f>IF(N299="sníž. přenesená",J299,0)</f>
        <v>0</v>
      </c>
      <c r="BI299" s="156">
        <f>IF(N299="nulová",J299,0)</f>
        <v>0</v>
      </c>
      <c r="BJ299" s="120" t="s">
        <v>72</v>
      </c>
      <c r="BK299" s="156">
        <f>ROUND(I299*H299,2)</f>
        <v>0</v>
      </c>
      <c r="BL299" s="120" t="s">
        <v>130</v>
      </c>
      <c r="BM299" s="120" t="s">
        <v>1466</v>
      </c>
    </row>
    <row r="300" spans="2:47" s="117" customFormat="1" ht="19.5">
      <c r="B300" s="8"/>
      <c r="D300" s="96" t="s">
        <v>399</v>
      </c>
      <c r="F300" s="165" t="s">
        <v>524</v>
      </c>
      <c r="L300" s="8"/>
      <c r="M300" s="114"/>
      <c r="N300" s="21"/>
      <c r="O300" s="21"/>
      <c r="P300" s="21"/>
      <c r="Q300" s="21"/>
      <c r="R300" s="21"/>
      <c r="S300" s="21"/>
      <c r="T300" s="22"/>
      <c r="AT300" s="120" t="s">
        <v>399</v>
      </c>
      <c r="AU300" s="120" t="s">
        <v>74</v>
      </c>
    </row>
    <row r="301" spans="2:51" s="167" customFormat="1" ht="12">
      <c r="B301" s="166"/>
      <c r="D301" s="96" t="s">
        <v>132</v>
      </c>
      <c r="E301" s="168" t="s">
        <v>1</v>
      </c>
      <c r="F301" s="169" t="s">
        <v>401</v>
      </c>
      <c r="H301" s="168" t="s">
        <v>1</v>
      </c>
      <c r="L301" s="166"/>
      <c r="M301" s="170"/>
      <c r="N301" s="171"/>
      <c r="O301" s="171"/>
      <c r="P301" s="171"/>
      <c r="Q301" s="171"/>
      <c r="R301" s="171"/>
      <c r="S301" s="171"/>
      <c r="T301" s="172"/>
      <c r="AT301" s="168" t="s">
        <v>132</v>
      </c>
      <c r="AU301" s="168" t="s">
        <v>74</v>
      </c>
      <c r="AV301" s="167" t="s">
        <v>72</v>
      </c>
      <c r="AW301" s="167" t="s">
        <v>5</v>
      </c>
      <c r="AX301" s="167" t="s">
        <v>66</v>
      </c>
      <c r="AY301" s="168" t="s">
        <v>123</v>
      </c>
    </row>
    <row r="302" spans="2:51" s="167" customFormat="1" ht="12">
      <c r="B302" s="166"/>
      <c r="D302" s="96" t="s">
        <v>132</v>
      </c>
      <c r="E302" s="168" t="s">
        <v>1</v>
      </c>
      <c r="F302" s="169" t="s">
        <v>1427</v>
      </c>
      <c r="H302" s="168" t="s">
        <v>1</v>
      </c>
      <c r="L302" s="166"/>
      <c r="M302" s="170"/>
      <c r="N302" s="171"/>
      <c r="O302" s="171"/>
      <c r="P302" s="171"/>
      <c r="Q302" s="171"/>
      <c r="R302" s="171"/>
      <c r="S302" s="171"/>
      <c r="T302" s="172"/>
      <c r="AT302" s="168" t="s">
        <v>132</v>
      </c>
      <c r="AU302" s="168" t="s">
        <v>74</v>
      </c>
      <c r="AV302" s="167" t="s">
        <v>72</v>
      </c>
      <c r="AW302" s="167" t="s">
        <v>5</v>
      </c>
      <c r="AX302" s="167" t="s">
        <v>66</v>
      </c>
      <c r="AY302" s="168" t="s">
        <v>123</v>
      </c>
    </row>
    <row r="303" spans="2:51" s="167" customFormat="1" ht="12">
      <c r="B303" s="166"/>
      <c r="D303" s="96" t="s">
        <v>132</v>
      </c>
      <c r="E303" s="168" t="s">
        <v>1</v>
      </c>
      <c r="F303" s="169" t="s">
        <v>1428</v>
      </c>
      <c r="H303" s="168" t="s">
        <v>1</v>
      </c>
      <c r="L303" s="166"/>
      <c r="M303" s="170"/>
      <c r="N303" s="171"/>
      <c r="O303" s="171"/>
      <c r="P303" s="171"/>
      <c r="Q303" s="171"/>
      <c r="R303" s="171"/>
      <c r="S303" s="171"/>
      <c r="T303" s="172"/>
      <c r="AT303" s="168" t="s">
        <v>132</v>
      </c>
      <c r="AU303" s="168" t="s">
        <v>74</v>
      </c>
      <c r="AV303" s="167" t="s">
        <v>72</v>
      </c>
      <c r="AW303" s="167" t="s">
        <v>5</v>
      </c>
      <c r="AX303" s="167" t="s">
        <v>66</v>
      </c>
      <c r="AY303" s="168" t="s">
        <v>123</v>
      </c>
    </row>
    <row r="304" spans="2:51" s="167" customFormat="1" ht="12">
      <c r="B304" s="166"/>
      <c r="D304" s="96" t="s">
        <v>132</v>
      </c>
      <c r="E304" s="168" t="s">
        <v>1</v>
      </c>
      <c r="F304" s="169" t="s">
        <v>404</v>
      </c>
      <c r="H304" s="168" t="s">
        <v>1</v>
      </c>
      <c r="L304" s="166"/>
      <c r="M304" s="170"/>
      <c r="N304" s="171"/>
      <c r="O304" s="171"/>
      <c r="P304" s="171"/>
      <c r="Q304" s="171"/>
      <c r="R304" s="171"/>
      <c r="S304" s="171"/>
      <c r="T304" s="172"/>
      <c r="AT304" s="168" t="s">
        <v>132</v>
      </c>
      <c r="AU304" s="168" t="s">
        <v>74</v>
      </c>
      <c r="AV304" s="167" t="s">
        <v>72</v>
      </c>
      <c r="AW304" s="167" t="s">
        <v>5</v>
      </c>
      <c r="AX304" s="167" t="s">
        <v>66</v>
      </c>
      <c r="AY304" s="168" t="s">
        <v>123</v>
      </c>
    </row>
    <row r="305" spans="2:51" s="167" customFormat="1" ht="12">
      <c r="B305" s="166"/>
      <c r="D305" s="96" t="s">
        <v>132</v>
      </c>
      <c r="E305" s="168" t="s">
        <v>1</v>
      </c>
      <c r="F305" s="169" t="s">
        <v>1429</v>
      </c>
      <c r="H305" s="168" t="s">
        <v>1</v>
      </c>
      <c r="L305" s="166"/>
      <c r="M305" s="170"/>
      <c r="N305" s="171"/>
      <c r="O305" s="171"/>
      <c r="P305" s="171"/>
      <c r="Q305" s="171"/>
      <c r="R305" s="171"/>
      <c r="S305" s="171"/>
      <c r="T305" s="172"/>
      <c r="AT305" s="168" t="s">
        <v>132</v>
      </c>
      <c r="AU305" s="168" t="s">
        <v>74</v>
      </c>
      <c r="AV305" s="167" t="s">
        <v>72</v>
      </c>
      <c r="AW305" s="167" t="s">
        <v>5</v>
      </c>
      <c r="AX305" s="167" t="s">
        <v>66</v>
      </c>
      <c r="AY305" s="168" t="s">
        <v>123</v>
      </c>
    </row>
    <row r="306" spans="2:51" s="167" customFormat="1" ht="12">
      <c r="B306" s="166"/>
      <c r="D306" s="96" t="s">
        <v>132</v>
      </c>
      <c r="E306" s="168" t="s">
        <v>1</v>
      </c>
      <c r="F306" s="169" t="s">
        <v>1430</v>
      </c>
      <c r="H306" s="168" t="s">
        <v>1</v>
      </c>
      <c r="L306" s="166"/>
      <c r="M306" s="170"/>
      <c r="N306" s="171"/>
      <c r="O306" s="171"/>
      <c r="P306" s="171"/>
      <c r="Q306" s="171"/>
      <c r="R306" s="171"/>
      <c r="S306" s="171"/>
      <c r="T306" s="172"/>
      <c r="AT306" s="168" t="s">
        <v>132</v>
      </c>
      <c r="AU306" s="168" t="s">
        <v>74</v>
      </c>
      <c r="AV306" s="167" t="s">
        <v>72</v>
      </c>
      <c r="AW306" s="167" t="s">
        <v>5</v>
      </c>
      <c r="AX306" s="167" t="s">
        <v>66</v>
      </c>
      <c r="AY306" s="168" t="s">
        <v>123</v>
      </c>
    </row>
    <row r="307" spans="2:51" s="167" customFormat="1" ht="12">
      <c r="B307" s="166"/>
      <c r="D307" s="96" t="s">
        <v>132</v>
      </c>
      <c r="E307" s="168" t="s">
        <v>1</v>
      </c>
      <c r="F307" s="169" t="s">
        <v>1431</v>
      </c>
      <c r="H307" s="168" t="s">
        <v>1</v>
      </c>
      <c r="L307" s="166"/>
      <c r="M307" s="170"/>
      <c r="N307" s="171"/>
      <c r="O307" s="171"/>
      <c r="P307" s="171"/>
      <c r="Q307" s="171"/>
      <c r="R307" s="171"/>
      <c r="S307" s="171"/>
      <c r="T307" s="172"/>
      <c r="AT307" s="168" t="s">
        <v>132</v>
      </c>
      <c r="AU307" s="168" t="s">
        <v>74</v>
      </c>
      <c r="AV307" s="167" t="s">
        <v>72</v>
      </c>
      <c r="AW307" s="167" t="s">
        <v>5</v>
      </c>
      <c r="AX307" s="167" t="s">
        <v>66</v>
      </c>
      <c r="AY307" s="168" t="s">
        <v>123</v>
      </c>
    </row>
    <row r="308" spans="2:51" s="95" customFormat="1" ht="12">
      <c r="B308" s="94"/>
      <c r="D308" s="96" t="s">
        <v>132</v>
      </c>
      <c r="E308" s="97" t="s">
        <v>1</v>
      </c>
      <c r="F308" s="98" t="s">
        <v>1432</v>
      </c>
      <c r="H308" s="99">
        <v>133.518</v>
      </c>
      <c r="L308" s="94"/>
      <c r="M308" s="100"/>
      <c r="N308" s="101"/>
      <c r="O308" s="101"/>
      <c r="P308" s="101"/>
      <c r="Q308" s="101"/>
      <c r="R308" s="101"/>
      <c r="S308" s="101"/>
      <c r="T308" s="102"/>
      <c r="AT308" s="97" t="s">
        <v>132</v>
      </c>
      <c r="AU308" s="97" t="s">
        <v>74</v>
      </c>
      <c r="AV308" s="95" t="s">
        <v>74</v>
      </c>
      <c r="AW308" s="95" t="s">
        <v>5</v>
      </c>
      <c r="AX308" s="95" t="s">
        <v>66</v>
      </c>
      <c r="AY308" s="97" t="s">
        <v>123</v>
      </c>
    </row>
    <row r="309" spans="2:51" s="167" customFormat="1" ht="12">
      <c r="B309" s="166"/>
      <c r="D309" s="96" t="s">
        <v>132</v>
      </c>
      <c r="E309" s="168" t="s">
        <v>1</v>
      </c>
      <c r="F309" s="169" t="s">
        <v>409</v>
      </c>
      <c r="H309" s="168" t="s">
        <v>1</v>
      </c>
      <c r="L309" s="166"/>
      <c r="M309" s="170"/>
      <c r="N309" s="171"/>
      <c r="O309" s="171"/>
      <c r="P309" s="171"/>
      <c r="Q309" s="171"/>
      <c r="R309" s="171"/>
      <c r="S309" s="171"/>
      <c r="T309" s="172"/>
      <c r="AT309" s="168" t="s">
        <v>132</v>
      </c>
      <c r="AU309" s="168" t="s">
        <v>74</v>
      </c>
      <c r="AV309" s="167" t="s">
        <v>72</v>
      </c>
      <c r="AW309" s="167" t="s">
        <v>5</v>
      </c>
      <c r="AX309" s="167" t="s">
        <v>66</v>
      </c>
      <c r="AY309" s="168" t="s">
        <v>123</v>
      </c>
    </row>
    <row r="310" spans="2:51" s="167" customFormat="1" ht="12">
      <c r="B310" s="166"/>
      <c r="D310" s="96" t="s">
        <v>132</v>
      </c>
      <c r="E310" s="168" t="s">
        <v>1</v>
      </c>
      <c r="F310" s="169" t="s">
        <v>1433</v>
      </c>
      <c r="H310" s="168" t="s">
        <v>1</v>
      </c>
      <c r="L310" s="166"/>
      <c r="M310" s="170"/>
      <c r="N310" s="171"/>
      <c r="O310" s="171"/>
      <c r="P310" s="171"/>
      <c r="Q310" s="171"/>
      <c r="R310" s="171"/>
      <c r="S310" s="171"/>
      <c r="T310" s="172"/>
      <c r="AT310" s="168" t="s">
        <v>132</v>
      </c>
      <c r="AU310" s="168" t="s">
        <v>74</v>
      </c>
      <c r="AV310" s="167" t="s">
        <v>72</v>
      </c>
      <c r="AW310" s="167" t="s">
        <v>5</v>
      </c>
      <c r="AX310" s="167" t="s">
        <v>66</v>
      </c>
      <c r="AY310" s="168" t="s">
        <v>123</v>
      </c>
    </row>
    <row r="311" spans="2:51" s="95" customFormat="1" ht="12">
      <c r="B311" s="94"/>
      <c r="D311" s="96" t="s">
        <v>132</v>
      </c>
      <c r="E311" s="97" t="s">
        <v>1</v>
      </c>
      <c r="F311" s="98" t="s">
        <v>1434</v>
      </c>
      <c r="H311" s="99">
        <v>10.25</v>
      </c>
      <c r="L311" s="94"/>
      <c r="M311" s="100"/>
      <c r="N311" s="101"/>
      <c r="O311" s="101"/>
      <c r="P311" s="101"/>
      <c r="Q311" s="101"/>
      <c r="R311" s="101"/>
      <c r="S311" s="101"/>
      <c r="T311" s="102"/>
      <c r="AT311" s="97" t="s">
        <v>132</v>
      </c>
      <c r="AU311" s="97" t="s">
        <v>74</v>
      </c>
      <c r="AV311" s="95" t="s">
        <v>74</v>
      </c>
      <c r="AW311" s="95" t="s">
        <v>5</v>
      </c>
      <c r="AX311" s="95" t="s">
        <v>66</v>
      </c>
      <c r="AY311" s="97" t="s">
        <v>123</v>
      </c>
    </row>
    <row r="312" spans="2:51" s="174" customFormat="1" ht="12">
      <c r="B312" s="173"/>
      <c r="D312" s="96" t="s">
        <v>132</v>
      </c>
      <c r="E312" s="175" t="s">
        <v>1</v>
      </c>
      <c r="F312" s="176" t="s">
        <v>412</v>
      </c>
      <c r="H312" s="177">
        <v>143.768</v>
      </c>
      <c r="L312" s="173"/>
      <c r="M312" s="178"/>
      <c r="N312" s="179"/>
      <c r="O312" s="179"/>
      <c r="P312" s="179"/>
      <c r="Q312" s="179"/>
      <c r="R312" s="179"/>
      <c r="S312" s="179"/>
      <c r="T312" s="180"/>
      <c r="AT312" s="175" t="s">
        <v>132</v>
      </c>
      <c r="AU312" s="175" t="s">
        <v>74</v>
      </c>
      <c r="AV312" s="174" t="s">
        <v>137</v>
      </c>
      <c r="AW312" s="174" t="s">
        <v>5</v>
      </c>
      <c r="AX312" s="174" t="s">
        <v>66</v>
      </c>
      <c r="AY312" s="175" t="s">
        <v>123</v>
      </c>
    </row>
    <row r="313" spans="2:51" s="167" customFormat="1" ht="12">
      <c r="B313" s="166"/>
      <c r="D313" s="96" t="s">
        <v>132</v>
      </c>
      <c r="E313" s="168" t="s">
        <v>1</v>
      </c>
      <c r="F313" s="169" t="s">
        <v>1435</v>
      </c>
      <c r="H313" s="168" t="s">
        <v>1</v>
      </c>
      <c r="L313" s="166"/>
      <c r="M313" s="170"/>
      <c r="N313" s="171"/>
      <c r="O313" s="171"/>
      <c r="P313" s="171"/>
      <c r="Q313" s="171"/>
      <c r="R313" s="171"/>
      <c r="S313" s="171"/>
      <c r="T313" s="172"/>
      <c r="AT313" s="168" t="s">
        <v>132</v>
      </c>
      <c r="AU313" s="168" t="s">
        <v>74</v>
      </c>
      <c r="AV313" s="167" t="s">
        <v>72</v>
      </c>
      <c r="AW313" s="167" t="s">
        <v>5</v>
      </c>
      <c r="AX313" s="167" t="s">
        <v>66</v>
      </c>
      <c r="AY313" s="168" t="s">
        <v>123</v>
      </c>
    </row>
    <row r="314" spans="2:51" s="167" customFormat="1" ht="12">
      <c r="B314" s="166"/>
      <c r="D314" s="96" t="s">
        <v>132</v>
      </c>
      <c r="E314" s="168" t="s">
        <v>1</v>
      </c>
      <c r="F314" s="169" t="s">
        <v>1430</v>
      </c>
      <c r="H314" s="168" t="s">
        <v>1</v>
      </c>
      <c r="L314" s="166"/>
      <c r="M314" s="170"/>
      <c r="N314" s="171"/>
      <c r="O314" s="171"/>
      <c r="P314" s="171"/>
      <c r="Q314" s="171"/>
      <c r="R314" s="171"/>
      <c r="S314" s="171"/>
      <c r="T314" s="172"/>
      <c r="AT314" s="168" t="s">
        <v>132</v>
      </c>
      <c r="AU314" s="168" t="s">
        <v>74</v>
      </c>
      <c r="AV314" s="167" t="s">
        <v>72</v>
      </c>
      <c r="AW314" s="167" t="s">
        <v>5</v>
      </c>
      <c r="AX314" s="167" t="s">
        <v>66</v>
      </c>
      <c r="AY314" s="168" t="s">
        <v>123</v>
      </c>
    </row>
    <row r="315" spans="2:51" s="167" customFormat="1" ht="12">
      <c r="B315" s="166"/>
      <c r="D315" s="96" t="s">
        <v>132</v>
      </c>
      <c r="E315" s="168" t="s">
        <v>1</v>
      </c>
      <c r="F315" s="169" t="s">
        <v>1436</v>
      </c>
      <c r="H315" s="168" t="s">
        <v>1</v>
      </c>
      <c r="L315" s="166"/>
      <c r="M315" s="170"/>
      <c r="N315" s="171"/>
      <c r="O315" s="171"/>
      <c r="P315" s="171"/>
      <c r="Q315" s="171"/>
      <c r="R315" s="171"/>
      <c r="S315" s="171"/>
      <c r="T315" s="172"/>
      <c r="AT315" s="168" t="s">
        <v>132</v>
      </c>
      <c r="AU315" s="168" t="s">
        <v>74</v>
      </c>
      <c r="AV315" s="167" t="s">
        <v>72</v>
      </c>
      <c r="AW315" s="167" t="s">
        <v>5</v>
      </c>
      <c r="AX315" s="167" t="s">
        <v>66</v>
      </c>
      <c r="AY315" s="168" t="s">
        <v>123</v>
      </c>
    </row>
    <row r="316" spans="2:51" s="95" customFormat="1" ht="12">
      <c r="B316" s="94"/>
      <c r="D316" s="96" t="s">
        <v>132</v>
      </c>
      <c r="E316" s="97" t="s">
        <v>1</v>
      </c>
      <c r="F316" s="98" t="s">
        <v>1437</v>
      </c>
      <c r="H316" s="99">
        <v>109.62</v>
      </c>
      <c r="L316" s="94"/>
      <c r="M316" s="100"/>
      <c r="N316" s="101"/>
      <c r="O316" s="101"/>
      <c r="P316" s="101"/>
      <c r="Q316" s="101"/>
      <c r="R316" s="101"/>
      <c r="S316" s="101"/>
      <c r="T316" s="102"/>
      <c r="AT316" s="97" t="s">
        <v>132</v>
      </c>
      <c r="AU316" s="97" t="s">
        <v>74</v>
      </c>
      <c r="AV316" s="95" t="s">
        <v>74</v>
      </c>
      <c r="AW316" s="95" t="s">
        <v>5</v>
      </c>
      <c r="AX316" s="95" t="s">
        <v>66</v>
      </c>
      <c r="AY316" s="97" t="s">
        <v>123</v>
      </c>
    </row>
    <row r="317" spans="2:51" s="167" customFormat="1" ht="12">
      <c r="B317" s="166"/>
      <c r="D317" s="96" t="s">
        <v>132</v>
      </c>
      <c r="E317" s="168" t="s">
        <v>1</v>
      </c>
      <c r="F317" s="169" t="s">
        <v>409</v>
      </c>
      <c r="H317" s="168" t="s">
        <v>1</v>
      </c>
      <c r="L317" s="166"/>
      <c r="M317" s="170"/>
      <c r="N317" s="171"/>
      <c r="O317" s="171"/>
      <c r="P317" s="171"/>
      <c r="Q317" s="171"/>
      <c r="R317" s="171"/>
      <c r="S317" s="171"/>
      <c r="T317" s="172"/>
      <c r="AT317" s="168" t="s">
        <v>132</v>
      </c>
      <c r="AU317" s="168" t="s">
        <v>74</v>
      </c>
      <c r="AV317" s="167" t="s">
        <v>72</v>
      </c>
      <c r="AW317" s="167" t="s">
        <v>5</v>
      </c>
      <c r="AX317" s="167" t="s">
        <v>66</v>
      </c>
      <c r="AY317" s="168" t="s">
        <v>123</v>
      </c>
    </row>
    <row r="318" spans="2:51" s="167" customFormat="1" ht="12">
      <c r="B318" s="166"/>
      <c r="D318" s="96" t="s">
        <v>132</v>
      </c>
      <c r="E318" s="168" t="s">
        <v>1</v>
      </c>
      <c r="F318" s="169" t="s">
        <v>1438</v>
      </c>
      <c r="H318" s="168" t="s">
        <v>1</v>
      </c>
      <c r="L318" s="166"/>
      <c r="M318" s="170"/>
      <c r="N318" s="171"/>
      <c r="O318" s="171"/>
      <c r="P318" s="171"/>
      <c r="Q318" s="171"/>
      <c r="R318" s="171"/>
      <c r="S318" s="171"/>
      <c r="T318" s="172"/>
      <c r="AT318" s="168" t="s">
        <v>132</v>
      </c>
      <c r="AU318" s="168" t="s">
        <v>74</v>
      </c>
      <c r="AV318" s="167" t="s">
        <v>72</v>
      </c>
      <c r="AW318" s="167" t="s">
        <v>5</v>
      </c>
      <c r="AX318" s="167" t="s">
        <v>66</v>
      </c>
      <c r="AY318" s="168" t="s">
        <v>123</v>
      </c>
    </row>
    <row r="319" spans="2:51" s="95" customFormat="1" ht="12">
      <c r="B319" s="94"/>
      <c r="D319" s="96" t="s">
        <v>132</v>
      </c>
      <c r="E319" s="97" t="s">
        <v>1</v>
      </c>
      <c r="F319" s="98" t="s">
        <v>1439</v>
      </c>
      <c r="H319" s="99">
        <v>4.163</v>
      </c>
      <c r="L319" s="94"/>
      <c r="M319" s="100"/>
      <c r="N319" s="101"/>
      <c r="O319" s="101"/>
      <c r="P319" s="101"/>
      <c r="Q319" s="101"/>
      <c r="R319" s="101"/>
      <c r="S319" s="101"/>
      <c r="T319" s="102"/>
      <c r="AT319" s="97" t="s">
        <v>132</v>
      </c>
      <c r="AU319" s="97" t="s">
        <v>74</v>
      </c>
      <c r="AV319" s="95" t="s">
        <v>74</v>
      </c>
      <c r="AW319" s="95" t="s">
        <v>5</v>
      </c>
      <c r="AX319" s="95" t="s">
        <v>66</v>
      </c>
      <c r="AY319" s="97" t="s">
        <v>123</v>
      </c>
    </row>
    <row r="320" spans="2:51" s="174" customFormat="1" ht="12">
      <c r="B320" s="173"/>
      <c r="D320" s="96" t="s">
        <v>132</v>
      </c>
      <c r="E320" s="175" t="s">
        <v>1</v>
      </c>
      <c r="F320" s="176" t="s">
        <v>412</v>
      </c>
      <c r="H320" s="177">
        <v>113.783</v>
      </c>
      <c r="L320" s="173"/>
      <c r="M320" s="178"/>
      <c r="N320" s="179"/>
      <c r="O320" s="179"/>
      <c r="P320" s="179"/>
      <c r="Q320" s="179"/>
      <c r="R320" s="179"/>
      <c r="S320" s="179"/>
      <c r="T320" s="180"/>
      <c r="AT320" s="175" t="s">
        <v>132</v>
      </c>
      <c r="AU320" s="175" t="s">
        <v>74</v>
      </c>
      <c r="AV320" s="174" t="s">
        <v>137</v>
      </c>
      <c r="AW320" s="174" t="s">
        <v>5</v>
      </c>
      <c r="AX320" s="174" t="s">
        <v>66</v>
      </c>
      <c r="AY320" s="175" t="s">
        <v>123</v>
      </c>
    </row>
    <row r="321" spans="2:51" s="167" customFormat="1" ht="12">
      <c r="B321" s="166"/>
      <c r="D321" s="96" t="s">
        <v>132</v>
      </c>
      <c r="E321" s="168" t="s">
        <v>1</v>
      </c>
      <c r="F321" s="169" t="s">
        <v>1440</v>
      </c>
      <c r="H321" s="168" t="s">
        <v>1</v>
      </c>
      <c r="L321" s="166"/>
      <c r="M321" s="170"/>
      <c r="N321" s="171"/>
      <c r="O321" s="171"/>
      <c r="P321" s="171"/>
      <c r="Q321" s="171"/>
      <c r="R321" s="171"/>
      <c r="S321" s="171"/>
      <c r="T321" s="172"/>
      <c r="AT321" s="168" t="s">
        <v>132</v>
      </c>
      <c r="AU321" s="168" t="s">
        <v>74</v>
      </c>
      <c r="AV321" s="167" t="s">
        <v>72</v>
      </c>
      <c r="AW321" s="167" t="s">
        <v>5</v>
      </c>
      <c r="AX321" s="167" t="s">
        <v>66</v>
      </c>
      <c r="AY321" s="168" t="s">
        <v>123</v>
      </c>
    </row>
    <row r="322" spans="2:51" s="167" customFormat="1" ht="12">
      <c r="B322" s="166"/>
      <c r="D322" s="96" t="s">
        <v>132</v>
      </c>
      <c r="E322" s="168" t="s">
        <v>1</v>
      </c>
      <c r="F322" s="169" t="s">
        <v>439</v>
      </c>
      <c r="H322" s="168" t="s">
        <v>1</v>
      </c>
      <c r="L322" s="166"/>
      <c r="M322" s="170"/>
      <c r="N322" s="171"/>
      <c r="O322" s="171"/>
      <c r="P322" s="171"/>
      <c r="Q322" s="171"/>
      <c r="R322" s="171"/>
      <c r="S322" s="171"/>
      <c r="T322" s="172"/>
      <c r="AT322" s="168" t="s">
        <v>132</v>
      </c>
      <c r="AU322" s="168" t="s">
        <v>74</v>
      </c>
      <c r="AV322" s="167" t="s">
        <v>72</v>
      </c>
      <c r="AW322" s="167" t="s">
        <v>5</v>
      </c>
      <c r="AX322" s="167" t="s">
        <v>66</v>
      </c>
      <c r="AY322" s="168" t="s">
        <v>123</v>
      </c>
    </row>
    <row r="323" spans="2:51" s="167" customFormat="1" ht="12">
      <c r="B323" s="166"/>
      <c r="D323" s="96" t="s">
        <v>132</v>
      </c>
      <c r="E323" s="168" t="s">
        <v>1</v>
      </c>
      <c r="F323" s="169" t="s">
        <v>1441</v>
      </c>
      <c r="H323" s="168" t="s">
        <v>1</v>
      </c>
      <c r="L323" s="166"/>
      <c r="M323" s="170"/>
      <c r="N323" s="171"/>
      <c r="O323" s="171"/>
      <c r="P323" s="171"/>
      <c r="Q323" s="171"/>
      <c r="R323" s="171"/>
      <c r="S323" s="171"/>
      <c r="T323" s="172"/>
      <c r="AT323" s="168" t="s">
        <v>132</v>
      </c>
      <c r="AU323" s="168" t="s">
        <v>74</v>
      </c>
      <c r="AV323" s="167" t="s">
        <v>72</v>
      </c>
      <c r="AW323" s="167" t="s">
        <v>5</v>
      </c>
      <c r="AX323" s="167" t="s">
        <v>66</v>
      </c>
      <c r="AY323" s="168" t="s">
        <v>123</v>
      </c>
    </row>
    <row r="324" spans="2:51" s="95" customFormat="1" ht="12">
      <c r="B324" s="94"/>
      <c r="D324" s="96" t="s">
        <v>132</v>
      </c>
      <c r="E324" s="97" t="s">
        <v>1</v>
      </c>
      <c r="F324" s="98" t="s">
        <v>1442</v>
      </c>
      <c r="H324" s="99">
        <v>11.242</v>
      </c>
      <c r="L324" s="94"/>
      <c r="M324" s="100"/>
      <c r="N324" s="101"/>
      <c r="O324" s="101"/>
      <c r="P324" s="101"/>
      <c r="Q324" s="101"/>
      <c r="R324" s="101"/>
      <c r="S324" s="101"/>
      <c r="T324" s="102"/>
      <c r="AT324" s="97" t="s">
        <v>132</v>
      </c>
      <c r="AU324" s="97" t="s">
        <v>74</v>
      </c>
      <c r="AV324" s="95" t="s">
        <v>74</v>
      </c>
      <c r="AW324" s="95" t="s">
        <v>5</v>
      </c>
      <c r="AX324" s="95" t="s">
        <v>66</v>
      </c>
      <c r="AY324" s="97" t="s">
        <v>123</v>
      </c>
    </row>
    <row r="325" spans="2:51" s="167" customFormat="1" ht="12">
      <c r="B325" s="166"/>
      <c r="D325" s="96" t="s">
        <v>132</v>
      </c>
      <c r="E325" s="168" t="s">
        <v>1</v>
      </c>
      <c r="F325" s="169" t="s">
        <v>442</v>
      </c>
      <c r="H325" s="168" t="s">
        <v>1</v>
      </c>
      <c r="L325" s="166"/>
      <c r="M325" s="170"/>
      <c r="N325" s="171"/>
      <c r="O325" s="171"/>
      <c r="P325" s="171"/>
      <c r="Q325" s="171"/>
      <c r="R325" s="171"/>
      <c r="S325" s="171"/>
      <c r="T325" s="172"/>
      <c r="AT325" s="168" t="s">
        <v>132</v>
      </c>
      <c r="AU325" s="168" t="s">
        <v>74</v>
      </c>
      <c r="AV325" s="167" t="s">
        <v>72</v>
      </c>
      <c r="AW325" s="167" t="s">
        <v>5</v>
      </c>
      <c r="AX325" s="167" t="s">
        <v>66</v>
      </c>
      <c r="AY325" s="168" t="s">
        <v>123</v>
      </c>
    </row>
    <row r="326" spans="2:51" s="167" customFormat="1" ht="12">
      <c r="B326" s="166"/>
      <c r="D326" s="96" t="s">
        <v>132</v>
      </c>
      <c r="E326" s="168" t="s">
        <v>1</v>
      </c>
      <c r="F326" s="169" t="s">
        <v>1451</v>
      </c>
      <c r="H326" s="168" t="s">
        <v>1</v>
      </c>
      <c r="L326" s="166"/>
      <c r="M326" s="170"/>
      <c r="N326" s="171"/>
      <c r="O326" s="171"/>
      <c r="P326" s="171"/>
      <c r="Q326" s="171"/>
      <c r="R326" s="171"/>
      <c r="S326" s="171"/>
      <c r="T326" s="172"/>
      <c r="AT326" s="168" t="s">
        <v>132</v>
      </c>
      <c r="AU326" s="168" t="s">
        <v>74</v>
      </c>
      <c r="AV326" s="167" t="s">
        <v>72</v>
      </c>
      <c r="AW326" s="167" t="s">
        <v>5</v>
      </c>
      <c r="AX326" s="167" t="s">
        <v>66</v>
      </c>
      <c r="AY326" s="168" t="s">
        <v>123</v>
      </c>
    </row>
    <row r="327" spans="2:51" s="95" customFormat="1" ht="12">
      <c r="B327" s="94"/>
      <c r="D327" s="96" t="s">
        <v>132</v>
      </c>
      <c r="E327" s="97" t="s">
        <v>1</v>
      </c>
      <c r="F327" s="98" t="s">
        <v>1444</v>
      </c>
      <c r="H327" s="99">
        <v>1.68</v>
      </c>
      <c r="L327" s="94"/>
      <c r="M327" s="100"/>
      <c r="N327" s="101"/>
      <c r="O327" s="101"/>
      <c r="P327" s="101"/>
      <c r="Q327" s="101"/>
      <c r="R327" s="101"/>
      <c r="S327" s="101"/>
      <c r="T327" s="102"/>
      <c r="AT327" s="97" t="s">
        <v>132</v>
      </c>
      <c r="AU327" s="97" t="s">
        <v>74</v>
      </c>
      <c r="AV327" s="95" t="s">
        <v>74</v>
      </c>
      <c r="AW327" s="95" t="s">
        <v>5</v>
      </c>
      <c r="AX327" s="95" t="s">
        <v>66</v>
      </c>
      <c r="AY327" s="97" t="s">
        <v>123</v>
      </c>
    </row>
    <row r="328" spans="2:51" s="174" customFormat="1" ht="12">
      <c r="B328" s="173"/>
      <c r="D328" s="96" t="s">
        <v>132</v>
      </c>
      <c r="E328" s="175" t="s">
        <v>1</v>
      </c>
      <c r="F328" s="176" t="s">
        <v>412</v>
      </c>
      <c r="H328" s="177">
        <v>12.922</v>
      </c>
      <c r="L328" s="173"/>
      <c r="M328" s="178"/>
      <c r="N328" s="179"/>
      <c r="O328" s="179"/>
      <c r="P328" s="179"/>
      <c r="Q328" s="179"/>
      <c r="R328" s="179"/>
      <c r="S328" s="179"/>
      <c r="T328" s="180"/>
      <c r="AT328" s="175" t="s">
        <v>132</v>
      </c>
      <c r="AU328" s="175" t="s">
        <v>74</v>
      </c>
      <c r="AV328" s="174" t="s">
        <v>137</v>
      </c>
      <c r="AW328" s="174" t="s">
        <v>5</v>
      </c>
      <c r="AX328" s="174" t="s">
        <v>66</v>
      </c>
      <c r="AY328" s="175" t="s">
        <v>123</v>
      </c>
    </row>
    <row r="329" spans="2:51" s="167" customFormat="1" ht="12">
      <c r="B329" s="166"/>
      <c r="D329" s="96" t="s">
        <v>132</v>
      </c>
      <c r="E329" s="168" t="s">
        <v>1</v>
      </c>
      <c r="F329" s="169" t="s">
        <v>1445</v>
      </c>
      <c r="H329" s="168" t="s">
        <v>1</v>
      </c>
      <c r="L329" s="166"/>
      <c r="M329" s="170"/>
      <c r="N329" s="171"/>
      <c r="O329" s="171"/>
      <c r="P329" s="171"/>
      <c r="Q329" s="171"/>
      <c r="R329" s="171"/>
      <c r="S329" s="171"/>
      <c r="T329" s="172"/>
      <c r="AT329" s="168" t="s">
        <v>132</v>
      </c>
      <c r="AU329" s="168" t="s">
        <v>74</v>
      </c>
      <c r="AV329" s="167" t="s">
        <v>72</v>
      </c>
      <c r="AW329" s="167" t="s">
        <v>5</v>
      </c>
      <c r="AX329" s="167" t="s">
        <v>66</v>
      </c>
      <c r="AY329" s="168" t="s">
        <v>123</v>
      </c>
    </row>
    <row r="330" spans="2:51" s="167" customFormat="1" ht="12">
      <c r="B330" s="166"/>
      <c r="D330" s="96" t="s">
        <v>132</v>
      </c>
      <c r="E330" s="168" t="s">
        <v>1</v>
      </c>
      <c r="F330" s="169" t="s">
        <v>439</v>
      </c>
      <c r="H330" s="168" t="s">
        <v>1</v>
      </c>
      <c r="L330" s="166"/>
      <c r="M330" s="170"/>
      <c r="N330" s="171"/>
      <c r="O330" s="171"/>
      <c r="P330" s="171"/>
      <c r="Q330" s="171"/>
      <c r="R330" s="171"/>
      <c r="S330" s="171"/>
      <c r="T330" s="172"/>
      <c r="AT330" s="168" t="s">
        <v>132</v>
      </c>
      <c r="AU330" s="168" t="s">
        <v>74</v>
      </c>
      <c r="AV330" s="167" t="s">
        <v>72</v>
      </c>
      <c r="AW330" s="167" t="s">
        <v>5</v>
      </c>
      <c r="AX330" s="167" t="s">
        <v>66</v>
      </c>
      <c r="AY330" s="168" t="s">
        <v>123</v>
      </c>
    </row>
    <row r="331" spans="2:51" s="167" customFormat="1" ht="12">
      <c r="B331" s="166"/>
      <c r="D331" s="96" t="s">
        <v>132</v>
      </c>
      <c r="E331" s="168" t="s">
        <v>1</v>
      </c>
      <c r="F331" s="169" t="s">
        <v>1446</v>
      </c>
      <c r="H331" s="168" t="s">
        <v>1</v>
      </c>
      <c r="L331" s="166"/>
      <c r="M331" s="170"/>
      <c r="N331" s="171"/>
      <c r="O331" s="171"/>
      <c r="P331" s="171"/>
      <c r="Q331" s="171"/>
      <c r="R331" s="171"/>
      <c r="S331" s="171"/>
      <c r="T331" s="172"/>
      <c r="AT331" s="168" t="s">
        <v>132</v>
      </c>
      <c r="AU331" s="168" t="s">
        <v>74</v>
      </c>
      <c r="AV331" s="167" t="s">
        <v>72</v>
      </c>
      <c r="AW331" s="167" t="s">
        <v>5</v>
      </c>
      <c r="AX331" s="167" t="s">
        <v>66</v>
      </c>
      <c r="AY331" s="168" t="s">
        <v>123</v>
      </c>
    </row>
    <row r="332" spans="2:51" s="95" customFormat="1" ht="12">
      <c r="B332" s="94"/>
      <c r="D332" s="96" t="s">
        <v>132</v>
      </c>
      <c r="E332" s="97" t="s">
        <v>1</v>
      </c>
      <c r="F332" s="98" t="s">
        <v>1447</v>
      </c>
      <c r="H332" s="99">
        <v>19.8</v>
      </c>
      <c r="L332" s="94"/>
      <c r="M332" s="100"/>
      <c r="N332" s="101"/>
      <c r="O332" s="101"/>
      <c r="P332" s="101"/>
      <c r="Q332" s="101"/>
      <c r="R332" s="101"/>
      <c r="S332" s="101"/>
      <c r="T332" s="102"/>
      <c r="AT332" s="97" t="s">
        <v>132</v>
      </c>
      <c r="AU332" s="97" t="s">
        <v>74</v>
      </c>
      <c r="AV332" s="95" t="s">
        <v>74</v>
      </c>
      <c r="AW332" s="95" t="s">
        <v>5</v>
      </c>
      <c r="AX332" s="95" t="s">
        <v>66</v>
      </c>
      <c r="AY332" s="97" t="s">
        <v>123</v>
      </c>
    </row>
    <row r="333" spans="2:51" s="167" customFormat="1" ht="12">
      <c r="B333" s="166"/>
      <c r="D333" s="96" t="s">
        <v>132</v>
      </c>
      <c r="E333" s="168" t="s">
        <v>1</v>
      </c>
      <c r="F333" s="169" t="s">
        <v>442</v>
      </c>
      <c r="H333" s="168" t="s">
        <v>1</v>
      </c>
      <c r="L333" s="166"/>
      <c r="M333" s="170"/>
      <c r="N333" s="171"/>
      <c r="O333" s="171"/>
      <c r="P333" s="171"/>
      <c r="Q333" s="171"/>
      <c r="R333" s="171"/>
      <c r="S333" s="171"/>
      <c r="T333" s="172"/>
      <c r="AT333" s="168" t="s">
        <v>132</v>
      </c>
      <c r="AU333" s="168" t="s">
        <v>74</v>
      </c>
      <c r="AV333" s="167" t="s">
        <v>72</v>
      </c>
      <c r="AW333" s="167" t="s">
        <v>5</v>
      </c>
      <c r="AX333" s="167" t="s">
        <v>66</v>
      </c>
      <c r="AY333" s="168" t="s">
        <v>123</v>
      </c>
    </row>
    <row r="334" spans="2:51" s="167" customFormat="1" ht="12">
      <c r="B334" s="166"/>
      <c r="D334" s="96" t="s">
        <v>132</v>
      </c>
      <c r="E334" s="168" t="s">
        <v>1</v>
      </c>
      <c r="F334" s="169" t="s">
        <v>1448</v>
      </c>
      <c r="H334" s="168" t="s">
        <v>1</v>
      </c>
      <c r="L334" s="166"/>
      <c r="M334" s="170"/>
      <c r="N334" s="171"/>
      <c r="O334" s="171"/>
      <c r="P334" s="171"/>
      <c r="Q334" s="171"/>
      <c r="R334" s="171"/>
      <c r="S334" s="171"/>
      <c r="T334" s="172"/>
      <c r="AT334" s="168" t="s">
        <v>132</v>
      </c>
      <c r="AU334" s="168" t="s">
        <v>74</v>
      </c>
      <c r="AV334" s="167" t="s">
        <v>72</v>
      </c>
      <c r="AW334" s="167" t="s">
        <v>5</v>
      </c>
      <c r="AX334" s="167" t="s">
        <v>66</v>
      </c>
      <c r="AY334" s="168" t="s">
        <v>123</v>
      </c>
    </row>
    <row r="335" spans="2:51" s="95" customFormat="1" ht="12">
      <c r="B335" s="94"/>
      <c r="D335" s="96" t="s">
        <v>132</v>
      </c>
      <c r="E335" s="97" t="s">
        <v>1</v>
      </c>
      <c r="F335" s="98" t="s">
        <v>1449</v>
      </c>
      <c r="H335" s="99">
        <v>3</v>
      </c>
      <c r="L335" s="94"/>
      <c r="M335" s="100"/>
      <c r="N335" s="101"/>
      <c r="O335" s="101"/>
      <c r="P335" s="101"/>
      <c r="Q335" s="101"/>
      <c r="R335" s="101"/>
      <c r="S335" s="101"/>
      <c r="T335" s="102"/>
      <c r="AT335" s="97" t="s">
        <v>132</v>
      </c>
      <c r="AU335" s="97" t="s">
        <v>74</v>
      </c>
      <c r="AV335" s="95" t="s">
        <v>74</v>
      </c>
      <c r="AW335" s="95" t="s">
        <v>5</v>
      </c>
      <c r="AX335" s="95" t="s">
        <v>66</v>
      </c>
      <c r="AY335" s="97" t="s">
        <v>123</v>
      </c>
    </row>
    <row r="336" spans="2:51" s="174" customFormat="1" ht="12">
      <c r="B336" s="173"/>
      <c r="D336" s="96" t="s">
        <v>132</v>
      </c>
      <c r="E336" s="175" t="s">
        <v>1</v>
      </c>
      <c r="F336" s="176" t="s">
        <v>412</v>
      </c>
      <c r="H336" s="177">
        <v>22.8</v>
      </c>
      <c r="L336" s="173"/>
      <c r="M336" s="178"/>
      <c r="N336" s="179"/>
      <c r="O336" s="179"/>
      <c r="P336" s="179"/>
      <c r="Q336" s="179"/>
      <c r="R336" s="179"/>
      <c r="S336" s="179"/>
      <c r="T336" s="180"/>
      <c r="AT336" s="175" t="s">
        <v>132</v>
      </c>
      <c r="AU336" s="175" t="s">
        <v>74</v>
      </c>
      <c r="AV336" s="174" t="s">
        <v>137</v>
      </c>
      <c r="AW336" s="174" t="s">
        <v>5</v>
      </c>
      <c r="AX336" s="174" t="s">
        <v>66</v>
      </c>
      <c r="AY336" s="175" t="s">
        <v>123</v>
      </c>
    </row>
    <row r="337" spans="2:51" s="182" customFormat="1" ht="12">
      <c r="B337" s="181"/>
      <c r="D337" s="96" t="s">
        <v>132</v>
      </c>
      <c r="E337" s="183" t="s">
        <v>1</v>
      </c>
      <c r="F337" s="184" t="s">
        <v>470</v>
      </c>
      <c r="H337" s="185">
        <v>293.273</v>
      </c>
      <c r="L337" s="181"/>
      <c r="M337" s="186"/>
      <c r="N337" s="187"/>
      <c r="O337" s="187"/>
      <c r="P337" s="187"/>
      <c r="Q337" s="187"/>
      <c r="R337" s="187"/>
      <c r="S337" s="187"/>
      <c r="T337" s="188"/>
      <c r="AT337" s="183" t="s">
        <v>132</v>
      </c>
      <c r="AU337" s="183" t="s">
        <v>74</v>
      </c>
      <c r="AV337" s="182" t="s">
        <v>130</v>
      </c>
      <c r="AW337" s="182" t="s">
        <v>5</v>
      </c>
      <c r="AX337" s="182" t="s">
        <v>72</v>
      </c>
      <c r="AY337" s="183" t="s">
        <v>123</v>
      </c>
    </row>
    <row r="338" spans="2:65" s="117" customFormat="1" ht="16.5" customHeight="1">
      <c r="B338" s="8"/>
      <c r="C338" s="84" t="s">
        <v>163</v>
      </c>
      <c r="D338" s="84" t="s">
        <v>125</v>
      </c>
      <c r="E338" s="85" t="s">
        <v>525</v>
      </c>
      <c r="F338" s="86" t="s">
        <v>526</v>
      </c>
      <c r="G338" s="87" t="s">
        <v>396</v>
      </c>
      <c r="H338" s="88">
        <v>293.273</v>
      </c>
      <c r="I338" s="142"/>
      <c r="J338" s="89">
        <f>ROUND(I338*H338,2)</f>
        <v>0</v>
      </c>
      <c r="K338" s="86" t="s">
        <v>397</v>
      </c>
      <c r="L338" s="8"/>
      <c r="M338" s="115" t="s">
        <v>1</v>
      </c>
      <c r="N338" s="90" t="s">
        <v>35</v>
      </c>
      <c r="O338" s="92">
        <v>0.004</v>
      </c>
      <c r="P338" s="92">
        <f>O338*H338</f>
        <v>1.173092</v>
      </c>
      <c r="Q338" s="92">
        <v>0</v>
      </c>
      <c r="R338" s="92">
        <f>Q338*H338</f>
        <v>0</v>
      </c>
      <c r="S338" s="92">
        <v>0</v>
      </c>
      <c r="T338" s="164">
        <f>S338*H338</f>
        <v>0</v>
      </c>
      <c r="AR338" s="120" t="s">
        <v>130</v>
      </c>
      <c r="AT338" s="120" t="s">
        <v>125</v>
      </c>
      <c r="AU338" s="120" t="s">
        <v>74</v>
      </c>
      <c r="AY338" s="120" t="s">
        <v>123</v>
      </c>
      <c r="BE338" s="156">
        <f>IF(N338="základní",J338,0)</f>
        <v>0</v>
      </c>
      <c r="BF338" s="156">
        <f>IF(N338="snížená",J338,0)</f>
        <v>0</v>
      </c>
      <c r="BG338" s="156">
        <f>IF(N338="zákl. přenesená",J338,0)</f>
        <v>0</v>
      </c>
      <c r="BH338" s="156">
        <f>IF(N338="sníž. přenesená",J338,0)</f>
        <v>0</v>
      </c>
      <c r="BI338" s="156">
        <f>IF(N338="nulová",J338,0)</f>
        <v>0</v>
      </c>
      <c r="BJ338" s="120" t="s">
        <v>72</v>
      </c>
      <c r="BK338" s="156">
        <f>ROUND(I338*H338,2)</f>
        <v>0</v>
      </c>
      <c r="BL338" s="120" t="s">
        <v>130</v>
      </c>
      <c r="BM338" s="120" t="s">
        <v>1467</v>
      </c>
    </row>
    <row r="339" spans="2:47" s="117" customFormat="1" ht="19.5">
      <c r="B339" s="8"/>
      <c r="D339" s="96" t="s">
        <v>399</v>
      </c>
      <c r="F339" s="165" t="s">
        <v>528</v>
      </c>
      <c r="L339" s="8"/>
      <c r="M339" s="114"/>
      <c r="N339" s="21"/>
      <c r="O339" s="21"/>
      <c r="P339" s="21"/>
      <c r="Q339" s="21"/>
      <c r="R339" s="21"/>
      <c r="S339" s="21"/>
      <c r="T339" s="22"/>
      <c r="AT339" s="120" t="s">
        <v>399</v>
      </c>
      <c r="AU339" s="120" t="s">
        <v>74</v>
      </c>
    </row>
    <row r="340" spans="2:51" s="167" customFormat="1" ht="12">
      <c r="B340" s="166"/>
      <c r="D340" s="96" t="s">
        <v>132</v>
      </c>
      <c r="E340" s="168" t="s">
        <v>1</v>
      </c>
      <c r="F340" s="169" t="s">
        <v>401</v>
      </c>
      <c r="H340" s="168" t="s">
        <v>1</v>
      </c>
      <c r="L340" s="166"/>
      <c r="M340" s="170"/>
      <c r="N340" s="171"/>
      <c r="O340" s="171"/>
      <c r="P340" s="171"/>
      <c r="Q340" s="171"/>
      <c r="R340" s="171"/>
      <c r="S340" s="171"/>
      <c r="T340" s="172"/>
      <c r="AT340" s="168" t="s">
        <v>132</v>
      </c>
      <c r="AU340" s="168" t="s">
        <v>74</v>
      </c>
      <c r="AV340" s="167" t="s">
        <v>72</v>
      </c>
      <c r="AW340" s="167" t="s">
        <v>5</v>
      </c>
      <c r="AX340" s="167" t="s">
        <v>66</v>
      </c>
      <c r="AY340" s="168" t="s">
        <v>123</v>
      </c>
    </row>
    <row r="341" spans="2:51" s="167" customFormat="1" ht="12">
      <c r="B341" s="166"/>
      <c r="D341" s="96" t="s">
        <v>132</v>
      </c>
      <c r="E341" s="168" t="s">
        <v>1</v>
      </c>
      <c r="F341" s="169" t="s">
        <v>1427</v>
      </c>
      <c r="H341" s="168" t="s">
        <v>1</v>
      </c>
      <c r="L341" s="166"/>
      <c r="M341" s="170"/>
      <c r="N341" s="171"/>
      <c r="O341" s="171"/>
      <c r="P341" s="171"/>
      <c r="Q341" s="171"/>
      <c r="R341" s="171"/>
      <c r="S341" s="171"/>
      <c r="T341" s="172"/>
      <c r="AT341" s="168" t="s">
        <v>132</v>
      </c>
      <c r="AU341" s="168" t="s">
        <v>74</v>
      </c>
      <c r="AV341" s="167" t="s">
        <v>72</v>
      </c>
      <c r="AW341" s="167" t="s">
        <v>5</v>
      </c>
      <c r="AX341" s="167" t="s">
        <v>66</v>
      </c>
      <c r="AY341" s="168" t="s">
        <v>123</v>
      </c>
    </row>
    <row r="342" spans="2:51" s="167" customFormat="1" ht="12">
      <c r="B342" s="166"/>
      <c r="D342" s="96" t="s">
        <v>132</v>
      </c>
      <c r="E342" s="168" t="s">
        <v>1</v>
      </c>
      <c r="F342" s="169" t="s">
        <v>1428</v>
      </c>
      <c r="H342" s="168" t="s">
        <v>1</v>
      </c>
      <c r="L342" s="166"/>
      <c r="M342" s="170"/>
      <c r="N342" s="171"/>
      <c r="O342" s="171"/>
      <c r="P342" s="171"/>
      <c r="Q342" s="171"/>
      <c r="R342" s="171"/>
      <c r="S342" s="171"/>
      <c r="T342" s="172"/>
      <c r="AT342" s="168" t="s">
        <v>132</v>
      </c>
      <c r="AU342" s="168" t="s">
        <v>74</v>
      </c>
      <c r="AV342" s="167" t="s">
        <v>72</v>
      </c>
      <c r="AW342" s="167" t="s">
        <v>5</v>
      </c>
      <c r="AX342" s="167" t="s">
        <v>66</v>
      </c>
      <c r="AY342" s="168" t="s">
        <v>123</v>
      </c>
    </row>
    <row r="343" spans="2:51" s="167" customFormat="1" ht="12">
      <c r="B343" s="166"/>
      <c r="D343" s="96" t="s">
        <v>132</v>
      </c>
      <c r="E343" s="168" t="s">
        <v>1</v>
      </c>
      <c r="F343" s="169" t="s">
        <v>404</v>
      </c>
      <c r="H343" s="168" t="s">
        <v>1</v>
      </c>
      <c r="L343" s="166"/>
      <c r="M343" s="170"/>
      <c r="N343" s="171"/>
      <c r="O343" s="171"/>
      <c r="P343" s="171"/>
      <c r="Q343" s="171"/>
      <c r="R343" s="171"/>
      <c r="S343" s="171"/>
      <c r="T343" s="172"/>
      <c r="AT343" s="168" t="s">
        <v>132</v>
      </c>
      <c r="AU343" s="168" t="s">
        <v>74</v>
      </c>
      <c r="AV343" s="167" t="s">
        <v>72</v>
      </c>
      <c r="AW343" s="167" t="s">
        <v>5</v>
      </c>
      <c r="AX343" s="167" t="s">
        <v>66</v>
      </c>
      <c r="AY343" s="168" t="s">
        <v>123</v>
      </c>
    </row>
    <row r="344" spans="2:51" s="167" customFormat="1" ht="12">
      <c r="B344" s="166"/>
      <c r="D344" s="96" t="s">
        <v>132</v>
      </c>
      <c r="E344" s="168" t="s">
        <v>1</v>
      </c>
      <c r="F344" s="169" t="s">
        <v>1429</v>
      </c>
      <c r="H344" s="168" t="s">
        <v>1</v>
      </c>
      <c r="L344" s="166"/>
      <c r="M344" s="170"/>
      <c r="N344" s="171"/>
      <c r="O344" s="171"/>
      <c r="P344" s="171"/>
      <c r="Q344" s="171"/>
      <c r="R344" s="171"/>
      <c r="S344" s="171"/>
      <c r="T344" s="172"/>
      <c r="AT344" s="168" t="s">
        <v>132</v>
      </c>
      <c r="AU344" s="168" t="s">
        <v>74</v>
      </c>
      <c r="AV344" s="167" t="s">
        <v>72</v>
      </c>
      <c r="AW344" s="167" t="s">
        <v>5</v>
      </c>
      <c r="AX344" s="167" t="s">
        <v>66</v>
      </c>
      <c r="AY344" s="168" t="s">
        <v>123</v>
      </c>
    </row>
    <row r="345" spans="2:51" s="167" customFormat="1" ht="12">
      <c r="B345" s="166"/>
      <c r="D345" s="96" t="s">
        <v>132</v>
      </c>
      <c r="E345" s="168" t="s">
        <v>1</v>
      </c>
      <c r="F345" s="169" t="s">
        <v>1430</v>
      </c>
      <c r="H345" s="168" t="s">
        <v>1</v>
      </c>
      <c r="L345" s="166"/>
      <c r="M345" s="170"/>
      <c r="N345" s="171"/>
      <c r="O345" s="171"/>
      <c r="P345" s="171"/>
      <c r="Q345" s="171"/>
      <c r="R345" s="171"/>
      <c r="S345" s="171"/>
      <c r="T345" s="172"/>
      <c r="AT345" s="168" t="s">
        <v>132</v>
      </c>
      <c r="AU345" s="168" t="s">
        <v>74</v>
      </c>
      <c r="AV345" s="167" t="s">
        <v>72</v>
      </c>
      <c r="AW345" s="167" t="s">
        <v>5</v>
      </c>
      <c r="AX345" s="167" t="s">
        <v>66</v>
      </c>
      <c r="AY345" s="168" t="s">
        <v>123</v>
      </c>
    </row>
    <row r="346" spans="2:51" s="167" customFormat="1" ht="12">
      <c r="B346" s="166"/>
      <c r="D346" s="96" t="s">
        <v>132</v>
      </c>
      <c r="E346" s="168" t="s">
        <v>1</v>
      </c>
      <c r="F346" s="169" t="s">
        <v>1431</v>
      </c>
      <c r="H346" s="168" t="s">
        <v>1</v>
      </c>
      <c r="L346" s="166"/>
      <c r="M346" s="170"/>
      <c r="N346" s="171"/>
      <c r="O346" s="171"/>
      <c r="P346" s="171"/>
      <c r="Q346" s="171"/>
      <c r="R346" s="171"/>
      <c r="S346" s="171"/>
      <c r="T346" s="172"/>
      <c r="AT346" s="168" t="s">
        <v>132</v>
      </c>
      <c r="AU346" s="168" t="s">
        <v>74</v>
      </c>
      <c r="AV346" s="167" t="s">
        <v>72</v>
      </c>
      <c r="AW346" s="167" t="s">
        <v>5</v>
      </c>
      <c r="AX346" s="167" t="s">
        <v>66</v>
      </c>
      <c r="AY346" s="168" t="s">
        <v>123</v>
      </c>
    </row>
    <row r="347" spans="2:51" s="95" customFormat="1" ht="12">
      <c r="B347" s="94"/>
      <c r="D347" s="96" t="s">
        <v>132</v>
      </c>
      <c r="E347" s="97" t="s">
        <v>1</v>
      </c>
      <c r="F347" s="98" t="s">
        <v>1432</v>
      </c>
      <c r="H347" s="99">
        <v>133.518</v>
      </c>
      <c r="L347" s="94"/>
      <c r="M347" s="100"/>
      <c r="N347" s="101"/>
      <c r="O347" s="101"/>
      <c r="P347" s="101"/>
      <c r="Q347" s="101"/>
      <c r="R347" s="101"/>
      <c r="S347" s="101"/>
      <c r="T347" s="102"/>
      <c r="AT347" s="97" t="s">
        <v>132</v>
      </c>
      <c r="AU347" s="97" t="s">
        <v>74</v>
      </c>
      <c r="AV347" s="95" t="s">
        <v>74</v>
      </c>
      <c r="AW347" s="95" t="s">
        <v>5</v>
      </c>
      <c r="AX347" s="95" t="s">
        <v>66</v>
      </c>
      <c r="AY347" s="97" t="s">
        <v>123</v>
      </c>
    </row>
    <row r="348" spans="2:51" s="167" customFormat="1" ht="12">
      <c r="B348" s="166"/>
      <c r="D348" s="96" t="s">
        <v>132</v>
      </c>
      <c r="E348" s="168" t="s">
        <v>1</v>
      </c>
      <c r="F348" s="169" t="s">
        <v>409</v>
      </c>
      <c r="H348" s="168" t="s">
        <v>1</v>
      </c>
      <c r="L348" s="166"/>
      <c r="M348" s="170"/>
      <c r="N348" s="171"/>
      <c r="O348" s="171"/>
      <c r="P348" s="171"/>
      <c r="Q348" s="171"/>
      <c r="R348" s="171"/>
      <c r="S348" s="171"/>
      <c r="T348" s="172"/>
      <c r="AT348" s="168" t="s">
        <v>132</v>
      </c>
      <c r="AU348" s="168" t="s">
        <v>74</v>
      </c>
      <c r="AV348" s="167" t="s">
        <v>72</v>
      </c>
      <c r="AW348" s="167" t="s">
        <v>5</v>
      </c>
      <c r="AX348" s="167" t="s">
        <v>66</v>
      </c>
      <c r="AY348" s="168" t="s">
        <v>123</v>
      </c>
    </row>
    <row r="349" spans="2:51" s="167" customFormat="1" ht="12">
      <c r="B349" s="166"/>
      <c r="D349" s="96" t="s">
        <v>132</v>
      </c>
      <c r="E349" s="168" t="s">
        <v>1</v>
      </c>
      <c r="F349" s="169" t="s">
        <v>1433</v>
      </c>
      <c r="H349" s="168" t="s">
        <v>1</v>
      </c>
      <c r="L349" s="166"/>
      <c r="M349" s="170"/>
      <c r="N349" s="171"/>
      <c r="O349" s="171"/>
      <c r="P349" s="171"/>
      <c r="Q349" s="171"/>
      <c r="R349" s="171"/>
      <c r="S349" s="171"/>
      <c r="T349" s="172"/>
      <c r="AT349" s="168" t="s">
        <v>132</v>
      </c>
      <c r="AU349" s="168" t="s">
        <v>74</v>
      </c>
      <c r="AV349" s="167" t="s">
        <v>72</v>
      </c>
      <c r="AW349" s="167" t="s">
        <v>5</v>
      </c>
      <c r="AX349" s="167" t="s">
        <v>66</v>
      </c>
      <c r="AY349" s="168" t="s">
        <v>123</v>
      </c>
    </row>
    <row r="350" spans="2:51" s="95" customFormat="1" ht="12">
      <c r="B350" s="94"/>
      <c r="D350" s="96" t="s">
        <v>132</v>
      </c>
      <c r="E350" s="97" t="s">
        <v>1</v>
      </c>
      <c r="F350" s="98" t="s">
        <v>1434</v>
      </c>
      <c r="H350" s="99">
        <v>10.25</v>
      </c>
      <c r="L350" s="94"/>
      <c r="M350" s="100"/>
      <c r="N350" s="101"/>
      <c r="O350" s="101"/>
      <c r="P350" s="101"/>
      <c r="Q350" s="101"/>
      <c r="R350" s="101"/>
      <c r="S350" s="101"/>
      <c r="T350" s="102"/>
      <c r="AT350" s="97" t="s">
        <v>132</v>
      </c>
      <c r="AU350" s="97" t="s">
        <v>74</v>
      </c>
      <c r="AV350" s="95" t="s">
        <v>74</v>
      </c>
      <c r="AW350" s="95" t="s">
        <v>5</v>
      </c>
      <c r="AX350" s="95" t="s">
        <v>66</v>
      </c>
      <c r="AY350" s="97" t="s">
        <v>123</v>
      </c>
    </row>
    <row r="351" spans="2:51" s="174" customFormat="1" ht="12">
      <c r="B351" s="173"/>
      <c r="D351" s="96" t="s">
        <v>132</v>
      </c>
      <c r="E351" s="175" t="s">
        <v>1</v>
      </c>
      <c r="F351" s="176" t="s">
        <v>412</v>
      </c>
      <c r="H351" s="177">
        <v>143.768</v>
      </c>
      <c r="L351" s="173"/>
      <c r="M351" s="178"/>
      <c r="N351" s="179"/>
      <c r="O351" s="179"/>
      <c r="P351" s="179"/>
      <c r="Q351" s="179"/>
      <c r="R351" s="179"/>
      <c r="S351" s="179"/>
      <c r="T351" s="180"/>
      <c r="AT351" s="175" t="s">
        <v>132</v>
      </c>
      <c r="AU351" s="175" t="s">
        <v>74</v>
      </c>
      <c r="AV351" s="174" t="s">
        <v>137</v>
      </c>
      <c r="AW351" s="174" t="s">
        <v>5</v>
      </c>
      <c r="AX351" s="174" t="s">
        <v>66</v>
      </c>
      <c r="AY351" s="175" t="s">
        <v>123</v>
      </c>
    </row>
    <row r="352" spans="2:51" s="167" customFormat="1" ht="12">
      <c r="B352" s="166"/>
      <c r="D352" s="96" t="s">
        <v>132</v>
      </c>
      <c r="E352" s="168" t="s">
        <v>1</v>
      </c>
      <c r="F352" s="169" t="s">
        <v>1435</v>
      </c>
      <c r="H352" s="168" t="s">
        <v>1</v>
      </c>
      <c r="L352" s="166"/>
      <c r="M352" s="170"/>
      <c r="N352" s="171"/>
      <c r="O352" s="171"/>
      <c r="P352" s="171"/>
      <c r="Q352" s="171"/>
      <c r="R352" s="171"/>
      <c r="S352" s="171"/>
      <c r="T352" s="172"/>
      <c r="AT352" s="168" t="s">
        <v>132</v>
      </c>
      <c r="AU352" s="168" t="s">
        <v>74</v>
      </c>
      <c r="AV352" s="167" t="s">
        <v>72</v>
      </c>
      <c r="AW352" s="167" t="s">
        <v>5</v>
      </c>
      <c r="AX352" s="167" t="s">
        <v>66</v>
      </c>
      <c r="AY352" s="168" t="s">
        <v>123</v>
      </c>
    </row>
    <row r="353" spans="2:51" s="167" customFormat="1" ht="12">
      <c r="B353" s="166"/>
      <c r="D353" s="96" t="s">
        <v>132</v>
      </c>
      <c r="E353" s="168" t="s">
        <v>1</v>
      </c>
      <c r="F353" s="169" t="s">
        <v>1430</v>
      </c>
      <c r="H353" s="168" t="s">
        <v>1</v>
      </c>
      <c r="L353" s="166"/>
      <c r="M353" s="170"/>
      <c r="N353" s="171"/>
      <c r="O353" s="171"/>
      <c r="P353" s="171"/>
      <c r="Q353" s="171"/>
      <c r="R353" s="171"/>
      <c r="S353" s="171"/>
      <c r="T353" s="172"/>
      <c r="AT353" s="168" t="s">
        <v>132</v>
      </c>
      <c r="AU353" s="168" t="s">
        <v>74</v>
      </c>
      <c r="AV353" s="167" t="s">
        <v>72</v>
      </c>
      <c r="AW353" s="167" t="s">
        <v>5</v>
      </c>
      <c r="AX353" s="167" t="s">
        <v>66</v>
      </c>
      <c r="AY353" s="168" t="s">
        <v>123</v>
      </c>
    </row>
    <row r="354" spans="2:51" s="167" customFormat="1" ht="12">
      <c r="B354" s="166"/>
      <c r="D354" s="96" t="s">
        <v>132</v>
      </c>
      <c r="E354" s="168" t="s">
        <v>1</v>
      </c>
      <c r="F354" s="169" t="s">
        <v>1436</v>
      </c>
      <c r="H354" s="168" t="s">
        <v>1</v>
      </c>
      <c r="L354" s="166"/>
      <c r="M354" s="170"/>
      <c r="N354" s="171"/>
      <c r="O354" s="171"/>
      <c r="P354" s="171"/>
      <c r="Q354" s="171"/>
      <c r="R354" s="171"/>
      <c r="S354" s="171"/>
      <c r="T354" s="172"/>
      <c r="AT354" s="168" t="s">
        <v>132</v>
      </c>
      <c r="AU354" s="168" t="s">
        <v>74</v>
      </c>
      <c r="AV354" s="167" t="s">
        <v>72</v>
      </c>
      <c r="AW354" s="167" t="s">
        <v>5</v>
      </c>
      <c r="AX354" s="167" t="s">
        <v>66</v>
      </c>
      <c r="AY354" s="168" t="s">
        <v>123</v>
      </c>
    </row>
    <row r="355" spans="2:51" s="95" customFormat="1" ht="12">
      <c r="B355" s="94"/>
      <c r="D355" s="96" t="s">
        <v>132</v>
      </c>
      <c r="E355" s="97" t="s">
        <v>1</v>
      </c>
      <c r="F355" s="98" t="s">
        <v>1437</v>
      </c>
      <c r="H355" s="99">
        <v>109.62</v>
      </c>
      <c r="L355" s="94"/>
      <c r="M355" s="100"/>
      <c r="N355" s="101"/>
      <c r="O355" s="101"/>
      <c r="P355" s="101"/>
      <c r="Q355" s="101"/>
      <c r="R355" s="101"/>
      <c r="S355" s="101"/>
      <c r="T355" s="102"/>
      <c r="AT355" s="97" t="s">
        <v>132</v>
      </c>
      <c r="AU355" s="97" t="s">
        <v>74</v>
      </c>
      <c r="AV355" s="95" t="s">
        <v>74</v>
      </c>
      <c r="AW355" s="95" t="s">
        <v>5</v>
      </c>
      <c r="AX355" s="95" t="s">
        <v>66</v>
      </c>
      <c r="AY355" s="97" t="s">
        <v>123</v>
      </c>
    </row>
    <row r="356" spans="2:51" s="167" customFormat="1" ht="12">
      <c r="B356" s="166"/>
      <c r="D356" s="96" t="s">
        <v>132</v>
      </c>
      <c r="E356" s="168" t="s">
        <v>1</v>
      </c>
      <c r="F356" s="169" t="s">
        <v>409</v>
      </c>
      <c r="H356" s="168" t="s">
        <v>1</v>
      </c>
      <c r="L356" s="166"/>
      <c r="M356" s="170"/>
      <c r="N356" s="171"/>
      <c r="O356" s="171"/>
      <c r="P356" s="171"/>
      <c r="Q356" s="171"/>
      <c r="R356" s="171"/>
      <c r="S356" s="171"/>
      <c r="T356" s="172"/>
      <c r="AT356" s="168" t="s">
        <v>132</v>
      </c>
      <c r="AU356" s="168" t="s">
        <v>74</v>
      </c>
      <c r="AV356" s="167" t="s">
        <v>72</v>
      </c>
      <c r="AW356" s="167" t="s">
        <v>5</v>
      </c>
      <c r="AX356" s="167" t="s">
        <v>66</v>
      </c>
      <c r="AY356" s="168" t="s">
        <v>123</v>
      </c>
    </row>
    <row r="357" spans="2:51" s="167" customFormat="1" ht="12">
      <c r="B357" s="166"/>
      <c r="D357" s="96" t="s">
        <v>132</v>
      </c>
      <c r="E357" s="168" t="s">
        <v>1</v>
      </c>
      <c r="F357" s="169" t="s">
        <v>1438</v>
      </c>
      <c r="H357" s="168" t="s">
        <v>1</v>
      </c>
      <c r="L357" s="166"/>
      <c r="M357" s="170"/>
      <c r="N357" s="171"/>
      <c r="O357" s="171"/>
      <c r="P357" s="171"/>
      <c r="Q357" s="171"/>
      <c r="R357" s="171"/>
      <c r="S357" s="171"/>
      <c r="T357" s="172"/>
      <c r="AT357" s="168" t="s">
        <v>132</v>
      </c>
      <c r="AU357" s="168" t="s">
        <v>74</v>
      </c>
      <c r="AV357" s="167" t="s">
        <v>72</v>
      </c>
      <c r="AW357" s="167" t="s">
        <v>5</v>
      </c>
      <c r="AX357" s="167" t="s">
        <v>66</v>
      </c>
      <c r="AY357" s="168" t="s">
        <v>123</v>
      </c>
    </row>
    <row r="358" spans="2:51" s="95" customFormat="1" ht="12">
      <c r="B358" s="94"/>
      <c r="D358" s="96" t="s">
        <v>132</v>
      </c>
      <c r="E358" s="97" t="s">
        <v>1</v>
      </c>
      <c r="F358" s="98" t="s">
        <v>1439</v>
      </c>
      <c r="H358" s="99">
        <v>4.163</v>
      </c>
      <c r="L358" s="94"/>
      <c r="M358" s="100"/>
      <c r="N358" s="101"/>
      <c r="O358" s="101"/>
      <c r="P358" s="101"/>
      <c r="Q358" s="101"/>
      <c r="R358" s="101"/>
      <c r="S358" s="101"/>
      <c r="T358" s="102"/>
      <c r="AT358" s="97" t="s">
        <v>132</v>
      </c>
      <c r="AU358" s="97" t="s">
        <v>74</v>
      </c>
      <c r="AV358" s="95" t="s">
        <v>74</v>
      </c>
      <c r="AW358" s="95" t="s">
        <v>5</v>
      </c>
      <c r="AX358" s="95" t="s">
        <v>66</v>
      </c>
      <c r="AY358" s="97" t="s">
        <v>123</v>
      </c>
    </row>
    <row r="359" spans="2:51" s="174" customFormat="1" ht="12">
      <c r="B359" s="173"/>
      <c r="D359" s="96" t="s">
        <v>132</v>
      </c>
      <c r="E359" s="175" t="s">
        <v>1</v>
      </c>
      <c r="F359" s="176" t="s">
        <v>412</v>
      </c>
      <c r="H359" s="177">
        <v>113.783</v>
      </c>
      <c r="L359" s="173"/>
      <c r="M359" s="178"/>
      <c r="N359" s="179"/>
      <c r="O359" s="179"/>
      <c r="P359" s="179"/>
      <c r="Q359" s="179"/>
      <c r="R359" s="179"/>
      <c r="S359" s="179"/>
      <c r="T359" s="180"/>
      <c r="AT359" s="175" t="s">
        <v>132</v>
      </c>
      <c r="AU359" s="175" t="s">
        <v>74</v>
      </c>
      <c r="AV359" s="174" t="s">
        <v>137</v>
      </c>
      <c r="AW359" s="174" t="s">
        <v>5</v>
      </c>
      <c r="AX359" s="174" t="s">
        <v>66</v>
      </c>
      <c r="AY359" s="175" t="s">
        <v>123</v>
      </c>
    </row>
    <row r="360" spans="2:51" s="167" customFormat="1" ht="12">
      <c r="B360" s="166"/>
      <c r="D360" s="96" t="s">
        <v>132</v>
      </c>
      <c r="E360" s="168" t="s">
        <v>1</v>
      </c>
      <c r="F360" s="169" t="s">
        <v>1440</v>
      </c>
      <c r="H360" s="168" t="s">
        <v>1</v>
      </c>
      <c r="L360" s="166"/>
      <c r="M360" s="170"/>
      <c r="N360" s="171"/>
      <c r="O360" s="171"/>
      <c r="P360" s="171"/>
      <c r="Q360" s="171"/>
      <c r="R360" s="171"/>
      <c r="S360" s="171"/>
      <c r="T360" s="172"/>
      <c r="AT360" s="168" t="s">
        <v>132</v>
      </c>
      <c r="AU360" s="168" t="s">
        <v>74</v>
      </c>
      <c r="AV360" s="167" t="s">
        <v>72</v>
      </c>
      <c r="AW360" s="167" t="s">
        <v>5</v>
      </c>
      <c r="AX360" s="167" t="s">
        <v>66</v>
      </c>
      <c r="AY360" s="168" t="s">
        <v>123</v>
      </c>
    </row>
    <row r="361" spans="2:51" s="167" customFormat="1" ht="12">
      <c r="B361" s="166"/>
      <c r="D361" s="96" t="s">
        <v>132</v>
      </c>
      <c r="E361" s="168" t="s">
        <v>1</v>
      </c>
      <c r="F361" s="169" t="s">
        <v>439</v>
      </c>
      <c r="H361" s="168" t="s">
        <v>1</v>
      </c>
      <c r="L361" s="166"/>
      <c r="M361" s="170"/>
      <c r="N361" s="171"/>
      <c r="O361" s="171"/>
      <c r="P361" s="171"/>
      <c r="Q361" s="171"/>
      <c r="R361" s="171"/>
      <c r="S361" s="171"/>
      <c r="T361" s="172"/>
      <c r="AT361" s="168" t="s">
        <v>132</v>
      </c>
      <c r="AU361" s="168" t="s">
        <v>74</v>
      </c>
      <c r="AV361" s="167" t="s">
        <v>72</v>
      </c>
      <c r="AW361" s="167" t="s">
        <v>5</v>
      </c>
      <c r="AX361" s="167" t="s">
        <v>66</v>
      </c>
      <c r="AY361" s="168" t="s">
        <v>123</v>
      </c>
    </row>
    <row r="362" spans="2:51" s="167" customFormat="1" ht="12">
      <c r="B362" s="166"/>
      <c r="D362" s="96" t="s">
        <v>132</v>
      </c>
      <c r="E362" s="168" t="s">
        <v>1</v>
      </c>
      <c r="F362" s="169" t="s">
        <v>1441</v>
      </c>
      <c r="H362" s="168" t="s">
        <v>1</v>
      </c>
      <c r="L362" s="166"/>
      <c r="M362" s="170"/>
      <c r="N362" s="171"/>
      <c r="O362" s="171"/>
      <c r="P362" s="171"/>
      <c r="Q362" s="171"/>
      <c r="R362" s="171"/>
      <c r="S362" s="171"/>
      <c r="T362" s="172"/>
      <c r="AT362" s="168" t="s">
        <v>132</v>
      </c>
      <c r="AU362" s="168" t="s">
        <v>74</v>
      </c>
      <c r="AV362" s="167" t="s">
        <v>72</v>
      </c>
      <c r="AW362" s="167" t="s">
        <v>5</v>
      </c>
      <c r="AX362" s="167" t="s">
        <v>66</v>
      </c>
      <c r="AY362" s="168" t="s">
        <v>123</v>
      </c>
    </row>
    <row r="363" spans="2:51" s="95" customFormat="1" ht="12">
      <c r="B363" s="94"/>
      <c r="D363" s="96" t="s">
        <v>132</v>
      </c>
      <c r="E363" s="97" t="s">
        <v>1</v>
      </c>
      <c r="F363" s="98" t="s">
        <v>1442</v>
      </c>
      <c r="H363" s="99">
        <v>11.242</v>
      </c>
      <c r="L363" s="94"/>
      <c r="M363" s="100"/>
      <c r="N363" s="101"/>
      <c r="O363" s="101"/>
      <c r="P363" s="101"/>
      <c r="Q363" s="101"/>
      <c r="R363" s="101"/>
      <c r="S363" s="101"/>
      <c r="T363" s="102"/>
      <c r="AT363" s="97" t="s">
        <v>132</v>
      </c>
      <c r="AU363" s="97" t="s">
        <v>74</v>
      </c>
      <c r="AV363" s="95" t="s">
        <v>74</v>
      </c>
      <c r="AW363" s="95" t="s">
        <v>5</v>
      </c>
      <c r="AX363" s="95" t="s">
        <v>66</v>
      </c>
      <c r="AY363" s="97" t="s">
        <v>123</v>
      </c>
    </row>
    <row r="364" spans="2:51" s="167" customFormat="1" ht="12">
      <c r="B364" s="166"/>
      <c r="D364" s="96" t="s">
        <v>132</v>
      </c>
      <c r="E364" s="168" t="s">
        <v>1</v>
      </c>
      <c r="F364" s="169" t="s">
        <v>442</v>
      </c>
      <c r="H364" s="168" t="s">
        <v>1</v>
      </c>
      <c r="L364" s="166"/>
      <c r="M364" s="170"/>
      <c r="N364" s="171"/>
      <c r="O364" s="171"/>
      <c r="P364" s="171"/>
      <c r="Q364" s="171"/>
      <c r="R364" s="171"/>
      <c r="S364" s="171"/>
      <c r="T364" s="172"/>
      <c r="AT364" s="168" t="s">
        <v>132</v>
      </c>
      <c r="AU364" s="168" t="s">
        <v>74</v>
      </c>
      <c r="AV364" s="167" t="s">
        <v>72</v>
      </c>
      <c r="AW364" s="167" t="s">
        <v>5</v>
      </c>
      <c r="AX364" s="167" t="s">
        <v>66</v>
      </c>
      <c r="AY364" s="168" t="s">
        <v>123</v>
      </c>
    </row>
    <row r="365" spans="2:51" s="167" customFormat="1" ht="12">
      <c r="B365" s="166"/>
      <c r="D365" s="96" t="s">
        <v>132</v>
      </c>
      <c r="E365" s="168" t="s">
        <v>1</v>
      </c>
      <c r="F365" s="169" t="s">
        <v>1451</v>
      </c>
      <c r="H365" s="168" t="s">
        <v>1</v>
      </c>
      <c r="L365" s="166"/>
      <c r="M365" s="170"/>
      <c r="N365" s="171"/>
      <c r="O365" s="171"/>
      <c r="P365" s="171"/>
      <c r="Q365" s="171"/>
      <c r="R365" s="171"/>
      <c r="S365" s="171"/>
      <c r="T365" s="172"/>
      <c r="AT365" s="168" t="s">
        <v>132</v>
      </c>
      <c r="AU365" s="168" t="s">
        <v>74</v>
      </c>
      <c r="AV365" s="167" t="s">
        <v>72</v>
      </c>
      <c r="AW365" s="167" t="s">
        <v>5</v>
      </c>
      <c r="AX365" s="167" t="s">
        <v>66</v>
      </c>
      <c r="AY365" s="168" t="s">
        <v>123</v>
      </c>
    </row>
    <row r="366" spans="2:51" s="95" customFormat="1" ht="12">
      <c r="B366" s="94"/>
      <c r="D366" s="96" t="s">
        <v>132</v>
      </c>
      <c r="E366" s="97" t="s">
        <v>1</v>
      </c>
      <c r="F366" s="98" t="s">
        <v>1444</v>
      </c>
      <c r="H366" s="99">
        <v>1.68</v>
      </c>
      <c r="L366" s="94"/>
      <c r="M366" s="100"/>
      <c r="N366" s="101"/>
      <c r="O366" s="101"/>
      <c r="P366" s="101"/>
      <c r="Q366" s="101"/>
      <c r="R366" s="101"/>
      <c r="S366" s="101"/>
      <c r="T366" s="102"/>
      <c r="AT366" s="97" t="s">
        <v>132</v>
      </c>
      <c r="AU366" s="97" t="s">
        <v>74</v>
      </c>
      <c r="AV366" s="95" t="s">
        <v>74</v>
      </c>
      <c r="AW366" s="95" t="s">
        <v>5</v>
      </c>
      <c r="AX366" s="95" t="s">
        <v>66</v>
      </c>
      <c r="AY366" s="97" t="s">
        <v>123</v>
      </c>
    </row>
    <row r="367" spans="2:51" s="174" customFormat="1" ht="12">
      <c r="B367" s="173"/>
      <c r="D367" s="96" t="s">
        <v>132</v>
      </c>
      <c r="E367" s="175" t="s">
        <v>1</v>
      </c>
      <c r="F367" s="176" t="s">
        <v>412</v>
      </c>
      <c r="H367" s="177">
        <v>12.922</v>
      </c>
      <c r="L367" s="173"/>
      <c r="M367" s="178"/>
      <c r="N367" s="179"/>
      <c r="O367" s="179"/>
      <c r="P367" s="179"/>
      <c r="Q367" s="179"/>
      <c r="R367" s="179"/>
      <c r="S367" s="179"/>
      <c r="T367" s="180"/>
      <c r="AT367" s="175" t="s">
        <v>132</v>
      </c>
      <c r="AU367" s="175" t="s">
        <v>74</v>
      </c>
      <c r="AV367" s="174" t="s">
        <v>137</v>
      </c>
      <c r="AW367" s="174" t="s">
        <v>5</v>
      </c>
      <c r="AX367" s="174" t="s">
        <v>66</v>
      </c>
      <c r="AY367" s="175" t="s">
        <v>123</v>
      </c>
    </row>
    <row r="368" spans="2:51" s="167" customFormat="1" ht="12">
      <c r="B368" s="166"/>
      <c r="D368" s="96" t="s">
        <v>132</v>
      </c>
      <c r="E368" s="168" t="s">
        <v>1</v>
      </c>
      <c r="F368" s="169" t="s">
        <v>1445</v>
      </c>
      <c r="H368" s="168" t="s">
        <v>1</v>
      </c>
      <c r="L368" s="166"/>
      <c r="M368" s="170"/>
      <c r="N368" s="171"/>
      <c r="O368" s="171"/>
      <c r="P368" s="171"/>
      <c r="Q368" s="171"/>
      <c r="R368" s="171"/>
      <c r="S368" s="171"/>
      <c r="T368" s="172"/>
      <c r="AT368" s="168" t="s">
        <v>132</v>
      </c>
      <c r="AU368" s="168" t="s">
        <v>74</v>
      </c>
      <c r="AV368" s="167" t="s">
        <v>72</v>
      </c>
      <c r="AW368" s="167" t="s">
        <v>5</v>
      </c>
      <c r="AX368" s="167" t="s">
        <v>66</v>
      </c>
      <c r="AY368" s="168" t="s">
        <v>123</v>
      </c>
    </row>
    <row r="369" spans="2:51" s="167" customFormat="1" ht="12">
      <c r="B369" s="166"/>
      <c r="D369" s="96" t="s">
        <v>132</v>
      </c>
      <c r="E369" s="168" t="s">
        <v>1</v>
      </c>
      <c r="F369" s="169" t="s">
        <v>439</v>
      </c>
      <c r="H369" s="168" t="s">
        <v>1</v>
      </c>
      <c r="L369" s="166"/>
      <c r="M369" s="170"/>
      <c r="N369" s="171"/>
      <c r="O369" s="171"/>
      <c r="P369" s="171"/>
      <c r="Q369" s="171"/>
      <c r="R369" s="171"/>
      <c r="S369" s="171"/>
      <c r="T369" s="172"/>
      <c r="AT369" s="168" t="s">
        <v>132</v>
      </c>
      <c r="AU369" s="168" t="s">
        <v>74</v>
      </c>
      <c r="AV369" s="167" t="s">
        <v>72</v>
      </c>
      <c r="AW369" s="167" t="s">
        <v>5</v>
      </c>
      <c r="AX369" s="167" t="s">
        <v>66</v>
      </c>
      <c r="AY369" s="168" t="s">
        <v>123</v>
      </c>
    </row>
    <row r="370" spans="2:51" s="167" customFormat="1" ht="12">
      <c r="B370" s="166"/>
      <c r="D370" s="96" t="s">
        <v>132</v>
      </c>
      <c r="E370" s="168" t="s">
        <v>1</v>
      </c>
      <c r="F370" s="169" t="s">
        <v>1446</v>
      </c>
      <c r="H370" s="168" t="s">
        <v>1</v>
      </c>
      <c r="L370" s="166"/>
      <c r="M370" s="170"/>
      <c r="N370" s="171"/>
      <c r="O370" s="171"/>
      <c r="P370" s="171"/>
      <c r="Q370" s="171"/>
      <c r="R370" s="171"/>
      <c r="S370" s="171"/>
      <c r="T370" s="172"/>
      <c r="AT370" s="168" t="s">
        <v>132</v>
      </c>
      <c r="AU370" s="168" t="s">
        <v>74</v>
      </c>
      <c r="AV370" s="167" t="s">
        <v>72</v>
      </c>
      <c r="AW370" s="167" t="s">
        <v>5</v>
      </c>
      <c r="AX370" s="167" t="s">
        <v>66</v>
      </c>
      <c r="AY370" s="168" t="s">
        <v>123</v>
      </c>
    </row>
    <row r="371" spans="2:51" s="95" customFormat="1" ht="12">
      <c r="B371" s="94"/>
      <c r="D371" s="96" t="s">
        <v>132</v>
      </c>
      <c r="E371" s="97" t="s">
        <v>1</v>
      </c>
      <c r="F371" s="98" t="s">
        <v>1447</v>
      </c>
      <c r="H371" s="99">
        <v>19.8</v>
      </c>
      <c r="L371" s="94"/>
      <c r="M371" s="100"/>
      <c r="N371" s="101"/>
      <c r="O371" s="101"/>
      <c r="P371" s="101"/>
      <c r="Q371" s="101"/>
      <c r="R371" s="101"/>
      <c r="S371" s="101"/>
      <c r="T371" s="102"/>
      <c r="AT371" s="97" t="s">
        <v>132</v>
      </c>
      <c r="AU371" s="97" t="s">
        <v>74</v>
      </c>
      <c r="AV371" s="95" t="s">
        <v>74</v>
      </c>
      <c r="AW371" s="95" t="s">
        <v>5</v>
      </c>
      <c r="AX371" s="95" t="s">
        <v>66</v>
      </c>
      <c r="AY371" s="97" t="s">
        <v>123</v>
      </c>
    </row>
    <row r="372" spans="2:51" s="167" customFormat="1" ht="12">
      <c r="B372" s="166"/>
      <c r="D372" s="96" t="s">
        <v>132</v>
      </c>
      <c r="E372" s="168" t="s">
        <v>1</v>
      </c>
      <c r="F372" s="169" t="s">
        <v>442</v>
      </c>
      <c r="H372" s="168" t="s">
        <v>1</v>
      </c>
      <c r="L372" s="166"/>
      <c r="M372" s="170"/>
      <c r="N372" s="171"/>
      <c r="O372" s="171"/>
      <c r="P372" s="171"/>
      <c r="Q372" s="171"/>
      <c r="R372" s="171"/>
      <c r="S372" s="171"/>
      <c r="T372" s="172"/>
      <c r="AT372" s="168" t="s">
        <v>132</v>
      </c>
      <c r="AU372" s="168" t="s">
        <v>74</v>
      </c>
      <c r="AV372" s="167" t="s">
        <v>72</v>
      </c>
      <c r="AW372" s="167" t="s">
        <v>5</v>
      </c>
      <c r="AX372" s="167" t="s">
        <v>66</v>
      </c>
      <c r="AY372" s="168" t="s">
        <v>123</v>
      </c>
    </row>
    <row r="373" spans="2:51" s="167" customFormat="1" ht="12">
      <c r="B373" s="166"/>
      <c r="D373" s="96" t="s">
        <v>132</v>
      </c>
      <c r="E373" s="168" t="s">
        <v>1</v>
      </c>
      <c r="F373" s="169" t="s">
        <v>1448</v>
      </c>
      <c r="H373" s="168" t="s">
        <v>1</v>
      </c>
      <c r="L373" s="166"/>
      <c r="M373" s="170"/>
      <c r="N373" s="171"/>
      <c r="O373" s="171"/>
      <c r="P373" s="171"/>
      <c r="Q373" s="171"/>
      <c r="R373" s="171"/>
      <c r="S373" s="171"/>
      <c r="T373" s="172"/>
      <c r="AT373" s="168" t="s">
        <v>132</v>
      </c>
      <c r="AU373" s="168" t="s">
        <v>74</v>
      </c>
      <c r="AV373" s="167" t="s">
        <v>72</v>
      </c>
      <c r="AW373" s="167" t="s">
        <v>5</v>
      </c>
      <c r="AX373" s="167" t="s">
        <v>66</v>
      </c>
      <c r="AY373" s="168" t="s">
        <v>123</v>
      </c>
    </row>
    <row r="374" spans="2:51" s="95" customFormat="1" ht="12">
      <c r="B374" s="94"/>
      <c r="D374" s="96" t="s">
        <v>132</v>
      </c>
      <c r="E374" s="97" t="s">
        <v>1</v>
      </c>
      <c r="F374" s="98" t="s">
        <v>1449</v>
      </c>
      <c r="H374" s="99">
        <v>3</v>
      </c>
      <c r="L374" s="94"/>
      <c r="M374" s="100"/>
      <c r="N374" s="101"/>
      <c r="O374" s="101"/>
      <c r="P374" s="101"/>
      <c r="Q374" s="101"/>
      <c r="R374" s="101"/>
      <c r="S374" s="101"/>
      <c r="T374" s="102"/>
      <c r="AT374" s="97" t="s">
        <v>132</v>
      </c>
      <c r="AU374" s="97" t="s">
        <v>74</v>
      </c>
      <c r="AV374" s="95" t="s">
        <v>74</v>
      </c>
      <c r="AW374" s="95" t="s">
        <v>5</v>
      </c>
      <c r="AX374" s="95" t="s">
        <v>66</v>
      </c>
      <c r="AY374" s="97" t="s">
        <v>123</v>
      </c>
    </row>
    <row r="375" spans="2:51" s="174" customFormat="1" ht="12">
      <c r="B375" s="173"/>
      <c r="D375" s="96" t="s">
        <v>132</v>
      </c>
      <c r="E375" s="175" t="s">
        <v>1</v>
      </c>
      <c r="F375" s="176" t="s">
        <v>412</v>
      </c>
      <c r="H375" s="177">
        <v>22.8</v>
      </c>
      <c r="L375" s="173"/>
      <c r="M375" s="178"/>
      <c r="N375" s="179"/>
      <c r="O375" s="179"/>
      <c r="P375" s="179"/>
      <c r="Q375" s="179"/>
      <c r="R375" s="179"/>
      <c r="S375" s="179"/>
      <c r="T375" s="180"/>
      <c r="AT375" s="175" t="s">
        <v>132</v>
      </c>
      <c r="AU375" s="175" t="s">
        <v>74</v>
      </c>
      <c r="AV375" s="174" t="s">
        <v>137</v>
      </c>
      <c r="AW375" s="174" t="s">
        <v>5</v>
      </c>
      <c r="AX375" s="174" t="s">
        <v>66</v>
      </c>
      <c r="AY375" s="175" t="s">
        <v>123</v>
      </c>
    </row>
    <row r="376" spans="2:51" s="182" customFormat="1" ht="12">
      <c r="B376" s="181"/>
      <c r="D376" s="96" t="s">
        <v>132</v>
      </c>
      <c r="E376" s="183" t="s">
        <v>1</v>
      </c>
      <c r="F376" s="184" t="s">
        <v>470</v>
      </c>
      <c r="H376" s="185">
        <v>293.273</v>
      </c>
      <c r="L376" s="181"/>
      <c r="M376" s="186"/>
      <c r="N376" s="187"/>
      <c r="O376" s="187"/>
      <c r="P376" s="187"/>
      <c r="Q376" s="187"/>
      <c r="R376" s="187"/>
      <c r="S376" s="187"/>
      <c r="T376" s="188"/>
      <c r="AT376" s="183" t="s">
        <v>132</v>
      </c>
      <c r="AU376" s="183" t="s">
        <v>74</v>
      </c>
      <c r="AV376" s="182" t="s">
        <v>130</v>
      </c>
      <c r="AW376" s="182" t="s">
        <v>5</v>
      </c>
      <c r="AX376" s="182" t="s">
        <v>72</v>
      </c>
      <c r="AY376" s="183" t="s">
        <v>123</v>
      </c>
    </row>
    <row r="377" spans="2:65" s="117" customFormat="1" ht="16.5" customHeight="1">
      <c r="B377" s="8"/>
      <c r="C377" s="84" t="s">
        <v>167</v>
      </c>
      <c r="D377" s="84" t="s">
        <v>125</v>
      </c>
      <c r="E377" s="85" t="s">
        <v>529</v>
      </c>
      <c r="F377" s="86" t="s">
        <v>530</v>
      </c>
      <c r="G377" s="87" t="s">
        <v>396</v>
      </c>
      <c r="H377" s="88">
        <v>293.273</v>
      </c>
      <c r="I377" s="142"/>
      <c r="J377" s="89">
        <f>ROUND(I377*H377,2)</f>
        <v>0</v>
      </c>
      <c r="K377" s="86" t="s">
        <v>397</v>
      </c>
      <c r="L377" s="8"/>
      <c r="M377" s="115" t="s">
        <v>1</v>
      </c>
      <c r="N377" s="90" t="s">
        <v>35</v>
      </c>
      <c r="O377" s="92">
        <v>0.097</v>
      </c>
      <c r="P377" s="92">
        <f>O377*H377</f>
        <v>28.447481000000003</v>
      </c>
      <c r="Q377" s="92">
        <v>0</v>
      </c>
      <c r="R377" s="92">
        <f>Q377*H377</f>
        <v>0</v>
      </c>
      <c r="S377" s="92">
        <v>0</v>
      </c>
      <c r="T377" s="164">
        <f>S377*H377</f>
        <v>0</v>
      </c>
      <c r="AR377" s="120" t="s">
        <v>130</v>
      </c>
      <c r="AT377" s="120" t="s">
        <v>125</v>
      </c>
      <c r="AU377" s="120" t="s">
        <v>74</v>
      </c>
      <c r="AY377" s="120" t="s">
        <v>123</v>
      </c>
      <c r="BE377" s="156">
        <f>IF(N377="základní",J377,0)</f>
        <v>0</v>
      </c>
      <c r="BF377" s="156">
        <f>IF(N377="snížená",J377,0)</f>
        <v>0</v>
      </c>
      <c r="BG377" s="156">
        <f>IF(N377="zákl. přenesená",J377,0)</f>
        <v>0</v>
      </c>
      <c r="BH377" s="156">
        <f>IF(N377="sníž. přenesená",J377,0)</f>
        <v>0</v>
      </c>
      <c r="BI377" s="156">
        <f>IF(N377="nulová",J377,0)</f>
        <v>0</v>
      </c>
      <c r="BJ377" s="120" t="s">
        <v>72</v>
      </c>
      <c r="BK377" s="156">
        <f>ROUND(I377*H377,2)</f>
        <v>0</v>
      </c>
      <c r="BL377" s="120" t="s">
        <v>130</v>
      </c>
      <c r="BM377" s="120" t="s">
        <v>1468</v>
      </c>
    </row>
    <row r="378" spans="2:47" s="117" customFormat="1" ht="12">
      <c r="B378" s="8"/>
      <c r="D378" s="96" t="s">
        <v>399</v>
      </c>
      <c r="F378" s="165" t="s">
        <v>532</v>
      </c>
      <c r="L378" s="8"/>
      <c r="M378" s="114"/>
      <c r="N378" s="21"/>
      <c r="O378" s="21"/>
      <c r="P378" s="21"/>
      <c r="Q378" s="21"/>
      <c r="R378" s="21"/>
      <c r="S378" s="21"/>
      <c r="T378" s="22"/>
      <c r="AT378" s="120" t="s">
        <v>399</v>
      </c>
      <c r="AU378" s="120" t="s">
        <v>74</v>
      </c>
    </row>
    <row r="379" spans="2:51" s="167" customFormat="1" ht="12">
      <c r="B379" s="166"/>
      <c r="D379" s="96" t="s">
        <v>132</v>
      </c>
      <c r="E379" s="168" t="s">
        <v>1</v>
      </c>
      <c r="F379" s="169" t="s">
        <v>401</v>
      </c>
      <c r="H379" s="168" t="s">
        <v>1</v>
      </c>
      <c r="L379" s="166"/>
      <c r="M379" s="170"/>
      <c r="N379" s="171"/>
      <c r="O379" s="171"/>
      <c r="P379" s="171"/>
      <c r="Q379" s="171"/>
      <c r="R379" s="171"/>
      <c r="S379" s="171"/>
      <c r="T379" s="172"/>
      <c r="AT379" s="168" t="s">
        <v>132</v>
      </c>
      <c r="AU379" s="168" t="s">
        <v>74</v>
      </c>
      <c r="AV379" s="167" t="s">
        <v>72</v>
      </c>
      <c r="AW379" s="167" t="s">
        <v>5</v>
      </c>
      <c r="AX379" s="167" t="s">
        <v>66</v>
      </c>
      <c r="AY379" s="168" t="s">
        <v>123</v>
      </c>
    </row>
    <row r="380" spans="2:51" s="167" customFormat="1" ht="12">
      <c r="B380" s="166"/>
      <c r="D380" s="96" t="s">
        <v>132</v>
      </c>
      <c r="E380" s="168" t="s">
        <v>1</v>
      </c>
      <c r="F380" s="169" t="s">
        <v>1427</v>
      </c>
      <c r="H380" s="168" t="s">
        <v>1</v>
      </c>
      <c r="L380" s="166"/>
      <c r="M380" s="170"/>
      <c r="N380" s="171"/>
      <c r="O380" s="171"/>
      <c r="P380" s="171"/>
      <c r="Q380" s="171"/>
      <c r="R380" s="171"/>
      <c r="S380" s="171"/>
      <c r="T380" s="172"/>
      <c r="AT380" s="168" t="s">
        <v>132</v>
      </c>
      <c r="AU380" s="168" t="s">
        <v>74</v>
      </c>
      <c r="AV380" s="167" t="s">
        <v>72</v>
      </c>
      <c r="AW380" s="167" t="s">
        <v>5</v>
      </c>
      <c r="AX380" s="167" t="s">
        <v>66</v>
      </c>
      <c r="AY380" s="168" t="s">
        <v>123</v>
      </c>
    </row>
    <row r="381" spans="2:51" s="167" customFormat="1" ht="12">
      <c r="B381" s="166"/>
      <c r="D381" s="96" t="s">
        <v>132</v>
      </c>
      <c r="E381" s="168" t="s">
        <v>1</v>
      </c>
      <c r="F381" s="169" t="s">
        <v>1428</v>
      </c>
      <c r="H381" s="168" t="s">
        <v>1</v>
      </c>
      <c r="L381" s="166"/>
      <c r="M381" s="170"/>
      <c r="N381" s="171"/>
      <c r="O381" s="171"/>
      <c r="P381" s="171"/>
      <c r="Q381" s="171"/>
      <c r="R381" s="171"/>
      <c r="S381" s="171"/>
      <c r="T381" s="172"/>
      <c r="AT381" s="168" t="s">
        <v>132</v>
      </c>
      <c r="AU381" s="168" t="s">
        <v>74</v>
      </c>
      <c r="AV381" s="167" t="s">
        <v>72</v>
      </c>
      <c r="AW381" s="167" t="s">
        <v>5</v>
      </c>
      <c r="AX381" s="167" t="s">
        <v>66</v>
      </c>
      <c r="AY381" s="168" t="s">
        <v>123</v>
      </c>
    </row>
    <row r="382" spans="2:51" s="167" customFormat="1" ht="12">
      <c r="B382" s="166"/>
      <c r="D382" s="96" t="s">
        <v>132</v>
      </c>
      <c r="E382" s="168" t="s">
        <v>1</v>
      </c>
      <c r="F382" s="169" t="s">
        <v>404</v>
      </c>
      <c r="H382" s="168" t="s">
        <v>1</v>
      </c>
      <c r="L382" s="166"/>
      <c r="M382" s="170"/>
      <c r="N382" s="171"/>
      <c r="O382" s="171"/>
      <c r="P382" s="171"/>
      <c r="Q382" s="171"/>
      <c r="R382" s="171"/>
      <c r="S382" s="171"/>
      <c r="T382" s="172"/>
      <c r="AT382" s="168" t="s">
        <v>132</v>
      </c>
      <c r="AU382" s="168" t="s">
        <v>74</v>
      </c>
      <c r="AV382" s="167" t="s">
        <v>72</v>
      </c>
      <c r="AW382" s="167" t="s">
        <v>5</v>
      </c>
      <c r="AX382" s="167" t="s">
        <v>66</v>
      </c>
      <c r="AY382" s="168" t="s">
        <v>123</v>
      </c>
    </row>
    <row r="383" spans="2:51" s="167" customFormat="1" ht="12">
      <c r="B383" s="166"/>
      <c r="D383" s="96" t="s">
        <v>132</v>
      </c>
      <c r="E383" s="168" t="s">
        <v>1</v>
      </c>
      <c r="F383" s="169" t="s">
        <v>1429</v>
      </c>
      <c r="H383" s="168" t="s">
        <v>1</v>
      </c>
      <c r="L383" s="166"/>
      <c r="M383" s="170"/>
      <c r="N383" s="171"/>
      <c r="O383" s="171"/>
      <c r="P383" s="171"/>
      <c r="Q383" s="171"/>
      <c r="R383" s="171"/>
      <c r="S383" s="171"/>
      <c r="T383" s="172"/>
      <c r="AT383" s="168" t="s">
        <v>132</v>
      </c>
      <c r="AU383" s="168" t="s">
        <v>74</v>
      </c>
      <c r="AV383" s="167" t="s">
        <v>72</v>
      </c>
      <c r="AW383" s="167" t="s">
        <v>5</v>
      </c>
      <c r="AX383" s="167" t="s">
        <v>66</v>
      </c>
      <c r="AY383" s="168" t="s">
        <v>123</v>
      </c>
    </row>
    <row r="384" spans="2:51" s="167" customFormat="1" ht="12">
      <c r="B384" s="166"/>
      <c r="D384" s="96" t="s">
        <v>132</v>
      </c>
      <c r="E384" s="168" t="s">
        <v>1</v>
      </c>
      <c r="F384" s="169" t="s">
        <v>1430</v>
      </c>
      <c r="H384" s="168" t="s">
        <v>1</v>
      </c>
      <c r="L384" s="166"/>
      <c r="M384" s="170"/>
      <c r="N384" s="171"/>
      <c r="O384" s="171"/>
      <c r="P384" s="171"/>
      <c r="Q384" s="171"/>
      <c r="R384" s="171"/>
      <c r="S384" s="171"/>
      <c r="T384" s="172"/>
      <c r="AT384" s="168" t="s">
        <v>132</v>
      </c>
      <c r="AU384" s="168" t="s">
        <v>74</v>
      </c>
      <c r="AV384" s="167" t="s">
        <v>72</v>
      </c>
      <c r="AW384" s="167" t="s">
        <v>5</v>
      </c>
      <c r="AX384" s="167" t="s">
        <v>66</v>
      </c>
      <c r="AY384" s="168" t="s">
        <v>123</v>
      </c>
    </row>
    <row r="385" spans="2:51" s="167" customFormat="1" ht="12">
      <c r="B385" s="166"/>
      <c r="D385" s="96" t="s">
        <v>132</v>
      </c>
      <c r="E385" s="168" t="s">
        <v>1</v>
      </c>
      <c r="F385" s="169" t="s">
        <v>1431</v>
      </c>
      <c r="H385" s="168" t="s">
        <v>1</v>
      </c>
      <c r="L385" s="166"/>
      <c r="M385" s="170"/>
      <c r="N385" s="171"/>
      <c r="O385" s="171"/>
      <c r="P385" s="171"/>
      <c r="Q385" s="171"/>
      <c r="R385" s="171"/>
      <c r="S385" s="171"/>
      <c r="T385" s="172"/>
      <c r="AT385" s="168" t="s">
        <v>132</v>
      </c>
      <c r="AU385" s="168" t="s">
        <v>74</v>
      </c>
      <c r="AV385" s="167" t="s">
        <v>72</v>
      </c>
      <c r="AW385" s="167" t="s">
        <v>5</v>
      </c>
      <c r="AX385" s="167" t="s">
        <v>66</v>
      </c>
      <c r="AY385" s="168" t="s">
        <v>123</v>
      </c>
    </row>
    <row r="386" spans="2:51" s="95" customFormat="1" ht="12">
      <c r="B386" s="94"/>
      <c r="D386" s="96" t="s">
        <v>132</v>
      </c>
      <c r="E386" s="97" t="s">
        <v>1</v>
      </c>
      <c r="F386" s="98" t="s">
        <v>1432</v>
      </c>
      <c r="H386" s="99">
        <v>133.518</v>
      </c>
      <c r="L386" s="94"/>
      <c r="M386" s="100"/>
      <c r="N386" s="101"/>
      <c r="O386" s="101"/>
      <c r="P386" s="101"/>
      <c r="Q386" s="101"/>
      <c r="R386" s="101"/>
      <c r="S386" s="101"/>
      <c r="T386" s="102"/>
      <c r="AT386" s="97" t="s">
        <v>132</v>
      </c>
      <c r="AU386" s="97" t="s">
        <v>74</v>
      </c>
      <c r="AV386" s="95" t="s">
        <v>74</v>
      </c>
      <c r="AW386" s="95" t="s">
        <v>5</v>
      </c>
      <c r="AX386" s="95" t="s">
        <v>66</v>
      </c>
      <c r="AY386" s="97" t="s">
        <v>123</v>
      </c>
    </row>
    <row r="387" spans="2:51" s="167" customFormat="1" ht="12">
      <c r="B387" s="166"/>
      <c r="D387" s="96" t="s">
        <v>132</v>
      </c>
      <c r="E387" s="168" t="s">
        <v>1</v>
      </c>
      <c r="F387" s="169" t="s">
        <v>409</v>
      </c>
      <c r="H387" s="168" t="s">
        <v>1</v>
      </c>
      <c r="L387" s="166"/>
      <c r="M387" s="170"/>
      <c r="N387" s="171"/>
      <c r="O387" s="171"/>
      <c r="P387" s="171"/>
      <c r="Q387" s="171"/>
      <c r="R387" s="171"/>
      <c r="S387" s="171"/>
      <c r="T387" s="172"/>
      <c r="AT387" s="168" t="s">
        <v>132</v>
      </c>
      <c r="AU387" s="168" t="s">
        <v>74</v>
      </c>
      <c r="AV387" s="167" t="s">
        <v>72</v>
      </c>
      <c r="AW387" s="167" t="s">
        <v>5</v>
      </c>
      <c r="AX387" s="167" t="s">
        <v>66</v>
      </c>
      <c r="AY387" s="168" t="s">
        <v>123</v>
      </c>
    </row>
    <row r="388" spans="2:51" s="167" customFormat="1" ht="12">
      <c r="B388" s="166"/>
      <c r="D388" s="96" t="s">
        <v>132</v>
      </c>
      <c r="E388" s="168" t="s">
        <v>1</v>
      </c>
      <c r="F388" s="169" t="s">
        <v>1433</v>
      </c>
      <c r="H388" s="168" t="s">
        <v>1</v>
      </c>
      <c r="L388" s="166"/>
      <c r="M388" s="170"/>
      <c r="N388" s="171"/>
      <c r="O388" s="171"/>
      <c r="P388" s="171"/>
      <c r="Q388" s="171"/>
      <c r="R388" s="171"/>
      <c r="S388" s="171"/>
      <c r="T388" s="172"/>
      <c r="AT388" s="168" t="s">
        <v>132</v>
      </c>
      <c r="AU388" s="168" t="s">
        <v>74</v>
      </c>
      <c r="AV388" s="167" t="s">
        <v>72</v>
      </c>
      <c r="AW388" s="167" t="s">
        <v>5</v>
      </c>
      <c r="AX388" s="167" t="s">
        <v>66</v>
      </c>
      <c r="AY388" s="168" t="s">
        <v>123</v>
      </c>
    </row>
    <row r="389" spans="2:51" s="95" customFormat="1" ht="12">
      <c r="B389" s="94"/>
      <c r="D389" s="96" t="s">
        <v>132</v>
      </c>
      <c r="E389" s="97" t="s">
        <v>1</v>
      </c>
      <c r="F389" s="98" t="s">
        <v>1434</v>
      </c>
      <c r="H389" s="99">
        <v>10.25</v>
      </c>
      <c r="L389" s="94"/>
      <c r="M389" s="100"/>
      <c r="N389" s="101"/>
      <c r="O389" s="101"/>
      <c r="P389" s="101"/>
      <c r="Q389" s="101"/>
      <c r="R389" s="101"/>
      <c r="S389" s="101"/>
      <c r="T389" s="102"/>
      <c r="AT389" s="97" t="s">
        <v>132</v>
      </c>
      <c r="AU389" s="97" t="s">
        <v>74</v>
      </c>
      <c r="AV389" s="95" t="s">
        <v>74</v>
      </c>
      <c r="AW389" s="95" t="s">
        <v>5</v>
      </c>
      <c r="AX389" s="95" t="s">
        <v>66</v>
      </c>
      <c r="AY389" s="97" t="s">
        <v>123</v>
      </c>
    </row>
    <row r="390" spans="2:51" s="174" customFormat="1" ht="12">
      <c r="B390" s="173"/>
      <c r="D390" s="96" t="s">
        <v>132</v>
      </c>
      <c r="E390" s="175" t="s">
        <v>1</v>
      </c>
      <c r="F390" s="176" t="s">
        <v>412</v>
      </c>
      <c r="H390" s="177">
        <v>143.768</v>
      </c>
      <c r="L390" s="173"/>
      <c r="M390" s="178"/>
      <c r="N390" s="179"/>
      <c r="O390" s="179"/>
      <c r="P390" s="179"/>
      <c r="Q390" s="179"/>
      <c r="R390" s="179"/>
      <c r="S390" s="179"/>
      <c r="T390" s="180"/>
      <c r="AT390" s="175" t="s">
        <v>132</v>
      </c>
      <c r="AU390" s="175" t="s">
        <v>74</v>
      </c>
      <c r="AV390" s="174" t="s">
        <v>137</v>
      </c>
      <c r="AW390" s="174" t="s">
        <v>5</v>
      </c>
      <c r="AX390" s="174" t="s">
        <v>66</v>
      </c>
      <c r="AY390" s="175" t="s">
        <v>123</v>
      </c>
    </row>
    <row r="391" spans="2:51" s="167" customFormat="1" ht="12">
      <c r="B391" s="166"/>
      <c r="D391" s="96" t="s">
        <v>132</v>
      </c>
      <c r="E391" s="168" t="s">
        <v>1</v>
      </c>
      <c r="F391" s="169" t="s">
        <v>1435</v>
      </c>
      <c r="H391" s="168" t="s">
        <v>1</v>
      </c>
      <c r="L391" s="166"/>
      <c r="M391" s="170"/>
      <c r="N391" s="171"/>
      <c r="O391" s="171"/>
      <c r="P391" s="171"/>
      <c r="Q391" s="171"/>
      <c r="R391" s="171"/>
      <c r="S391" s="171"/>
      <c r="T391" s="172"/>
      <c r="AT391" s="168" t="s">
        <v>132</v>
      </c>
      <c r="AU391" s="168" t="s">
        <v>74</v>
      </c>
      <c r="AV391" s="167" t="s">
        <v>72</v>
      </c>
      <c r="AW391" s="167" t="s">
        <v>5</v>
      </c>
      <c r="AX391" s="167" t="s">
        <v>66</v>
      </c>
      <c r="AY391" s="168" t="s">
        <v>123</v>
      </c>
    </row>
    <row r="392" spans="2:51" s="167" customFormat="1" ht="12">
      <c r="B392" s="166"/>
      <c r="D392" s="96" t="s">
        <v>132</v>
      </c>
      <c r="E392" s="168" t="s">
        <v>1</v>
      </c>
      <c r="F392" s="169" t="s">
        <v>1430</v>
      </c>
      <c r="H392" s="168" t="s">
        <v>1</v>
      </c>
      <c r="L392" s="166"/>
      <c r="M392" s="170"/>
      <c r="N392" s="171"/>
      <c r="O392" s="171"/>
      <c r="P392" s="171"/>
      <c r="Q392" s="171"/>
      <c r="R392" s="171"/>
      <c r="S392" s="171"/>
      <c r="T392" s="172"/>
      <c r="AT392" s="168" t="s">
        <v>132</v>
      </c>
      <c r="AU392" s="168" t="s">
        <v>74</v>
      </c>
      <c r="AV392" s="167" t="s">
        <v>72</v>
      </c>
      <c r="AW392" s="167" t="s">
        <v>5</v>
      </c>
      <c r="AX392" s="167" t="s">
        <v>66</v>
      </c>
      <c r="AY392" s="168" t="s">
        <v>123</v>
      </c>
    </row>
    <row r="393" spans="2:51" s="167" customFormat="1" ht="12">
      <c r="B393" s="166"/>
      <c r="D393" s="96" t="s">
        <v>132</v>
      </c>
      <c r="E393" s="168" t="s">
        <v>1</v>
      </c>
      <c r="F393" s="169" t="s">
        <v>1436</v>
      </c>
      <c r="H393" s="168" t="s">
        <v>1</v>
      </c>
      <c r="L393" s="166"/>
      <c r="M393" s="170"/>
      <c r="N393" s="171"/>
      <c r="O393" s="171"/>
      <c r="P393" s="171"/>
      <c r="Q393" s="171"/>
      <c r="R393" s="171"/>
      <c r="S393" s="171"/>
      <c r="T393" s="172"/>
      <c r="AT393" s="168" t="s">
        <v>132</v>
      </c>
      <c r="AU393" s="168" t="s">
        <v>74</v>
      </c>
      <c r="AV393" s="167" t="s">
        <v>72</v>
      </c>
      <c r="AW393" s="167" t="s">
        <v>5</v>
      </c>
      <c r="AX393" s="167" t="s">
        <v>66</v>
      </c>
      <c r="AY393" s="168" t="s">
        <v>123</v>
      </c>
    </row>
    <row r="394" spans="2:51" s="95" customFormat="1" ht="12">
      <c r="B394" s="94"/>
      <c r="D394" s="96" t="s">
        <v>132</v>
      </c>
      <c r="E394" s="97" t="s">
        <v>1</v>
      </c>
      <c r="F394" s="98" t="s">
        <v>1437</v>
      </c>
      <c r="H394" s="99">
        <v>109.62</v>
      </c>
      <c r="L394" s="94"/>
      <c r="M394" s="100"/>
      <c r="N394" s="101"/>
      <c r="O394" s="101"/>
      <c r="P394" s="101"/>
      <c r="Q394" s="101"/>
      <c r="R394" s="101"/>
      <c r="S394" s="101"/>
      <c r="T394" s="102"/>
      <c r="AT394" s="97" t="s">
        <v>132</v>
      </c>
      <c r="AU394" s="97" t="s">
        <v>74</v>
      </c>
      <c r="AV394" s="95" t="s">
        <v>74</v>
      </c>
      <c r="AW394" s="95" t="s">
        <v>5</v>
      </c>
      <c r="AX394" s="95" t="s">
        <v>66</v>
      </c>
      <c r="AY394" s="97" t="s">
        <v>123</v>
      </c>
    </row>
    <row r="395" spans="2:51" s="167" customFormat="1" ht="12">
      <c r="B395" s="166"/>
      <c r="D395" s="96" t="s">
        <v>132</v>
      </c>
      <c r="E395" s="168" t="s">
        <v>1</v>
      </c>
      <c r="F395" s="169" t="s">
        <v>409</v>
      </c>
      <c r="H395" s="168" t="s">
        <v>1</v>
      </c>
      <c r="L395" s="166"/>
      <c r="M395" s="170"/>
      <c r="N395" s="171"/>
      <c r="O395" s="171"/>
      <c r="P395" s="171"/>
      <c r="Q395" s="171"/>
      <c r="R395" s="171"/>
      <c r="S395" s="171"/>
      <c r="T395" s="172"/>
      <c r="AT395" s="168" t="s">
        <v>132</v>
      </c>
      <c r="AU395" s="168" t="s">
        <v>74</v>
      </c>
      <c r="AV395" s="167" t="s">
        <v>72</v>
      </c>
      <c r="AW395" s="167" t="s">
        <v>5</v>
      </c>
      <c r="AX395" s="167" t="s">
        <v>66</v>
      </c>
      <c r="AY395" s="168" t="s">
        <v>123</v>
      </c>
    </row>
    <row r="396" spans="2:51" s="167" customFormat="1" ht="12">
      <c r="B396" s="166"/>
      <c r="D396" s="96" t="s">
        <v>132</v>
      </c>
      <c r="E396" s="168" t="s">
        <v>1</v>
      </c>
      <c r="F396" s="169" t="s">
        <v>1438</v>
      </c>
      <c r="H396" s="168" t="s">
        <v>1</v>
      </c>
      <c r="L396" s="166"/>
      <c r="M396" s="170"/>
      <c r="N396" s="171"/>
      <c r="O396" s="171"/>
      <c r="P396" s="171"/>
      <c r="Q396" s="171"/>
      <c r="R396" s="171"/>
      <c r="S396" s="171"/>
      <c r="T396" s="172"/>
      <c r="AT396" s="168" t="s">
        <v>132</v>
      </c>
      <c r="AU396" s="168" t="s">
        <v>74</v>
      </c>
      <c r="AV396" s="167" t="s">
        <v>72</v>
      </c>
      <c r="AW396" s="167" t="s">
        <v>5</v>
      </c>
      <c r="AX396" s="167" t="s">
        <v>66</v>
      </c>
      <c r="AY396" s="168" t="s">
        <v>123</v>
      </c>
    </row>
    <row r="397" spans="2:51" s="95" customFormat="1" ht="12">
      <c r="B397" s="94"/>
      <c r="D397" s="96" t="s">
        <v>132</v>
      </c>
      <c r="E397" s="97" t="s">
        <v>1</v>
      </c>
      <c r="F397" s="98" t="s">
        <v>1439</v>
      </c>
      <c r="H397" s="99">
        <v>4.163</v>
      </c>
      <c r="L397" s="94"/>
      <c r="M397" s="100"/>
      <c r="N397" s="101"/>
      <c r="O397" s="101"/>
      <c r="P397" s="101"/>
      <c r="Q397" s="101"/>
      <c r="R397" s="101"/>
      <c r="S397" s="101"/>
      <c r="T397" s="102"/>
      <c r="AT397" s="97" t="s">
        <v>132</v>
      </c>
      <c r="AU397" s="97" t="s">
        <v>74</v>
      </c>
      <c r="AV397" s="95" t="s">
        <v>74</v>
      </c>
      <c r="AW397" s="95" t="s">
        <v>5</v>
      </c>
      <c r="AX397" s="95" t="s">
        <v>66</v>
      </c>
      <c r="AY397" s="97" t="s">
        <v>123</v>
      </c>
    </row>
    <row r="398" spans="2:51" s="174" customFormat="1" ht="12">
      <c r="B398" s="173"/>
      <c r="D398" s="96" t="s">
        <v>132</v>
      </c>
      <c r="E398" s="175" t="s">
        <v>1</v>
      </c>
      <c r="F398" s="176" t="s">
        <v>412</v>
      </c>
      <c r="H398" s="177">
        <v>113.783</v>
      </c>
      <c r="L398" s="173"/>
      <c r="M398" s="178"/>
      <c r="N398" s="179"/>
      <c r="O398" s="179"/>
      <c r="P398" s="179"/>
      <c r="Q398" s="179"/>
      <c r="R398" s="179"/>
      <c r="S398" s="179"/>
      <c r="T398" s="180"/>
      <c r="AT398" s="175" t="s">
        <v>132</v>
      </c>
      <c r="AU398" s="175" t="s">
        <v>74</v>
      </c>
      <c r="AV398" s="174" t="s">
        <v>137</v>
      </c>
      <c r="AW398" s="174" t="s">
        <v>5</v>
      </c>
      <c r="AX398" s="174" t="s">
        <v>66</v>
      </c>
      <c r="AY398" s="175" t="s">
        <v>123</v>
      </c>
    </row>
    <row r="399" spans="2:51" s="167" customFormat="1" ht="12">
      <c r="B399" s="166"/>
      <c r="D399" s="96" t="s">
        <v>132</v>
      </c>
      <c r="E399" s="168" t="s">
        <v>1</v>
      </c>
      <c r="F399" s="169" t="s">
        <v>1440</v>
      </c>
      <c r="H399" s="168" t="s">
        <v>1</v>
      </c>
      <c r="L399" s="166"/>
      <c r="M399" s="170"/>
      <c r="N399" s="171"/>
      <c r="O399" s="171"/>
      <c r="P399" s="171"/>
      <c r="Q399" s="171"/>
      <c r="R399" s="171"/>
      <c r="S399" s="171"/>
      <c r="T399" s="172"/>
      <c r="AT399" s="168" t="s">
        <v>132</v>
      </c>
      <c r="AU399" s="168" t="s">
        <v>74</v>
      </c>
      <c r="AV399" s="167" t="s">
        <v>72</v>
      </c>
      <c r="AW399" s="167" t="s">
        <v>5</v>
      </c>
      <c r="AX399" s="167" t="s">
        <v>66</v>
      </c>
      <c r="AY399" s="168" t="s">
        <v>123</v>
      </c>
    </row>
    <row r="400" spans="2:51" s="167" customFormat="1" ht="12">
      <c r="B400" s="166"/>
      <c r="D400" s="96" t="s">
        <v>132</v>
      </c>
      <c r="E400" s="168" t="s">
        <v>1</v>
      </c>
      <c r="F400" s="169" t="s">
        <v>439</v>
      </c>
      <c r="H400" s="168" t="s">
        <v>1</v>
      </c>
      <c r="L400" s="166"/>
      <c r="M400" s="170"/>
      <c r="N400" s="171"/>
      <c r="O400" s="171"/>
      <c r="P400" s="171"/>
      <c r="Q400" s="171"/>
      <c r="R400" s="171"/>
      <c r="S400" s="171"/>
      <c r="T400" s="172"/>
      <c r="AT400" s="168" t="s">
        <v>132</v>
      </c>
      <c r="AU400" s="168" t="s">
        <v>74</v>
      </c>
      <c r="AV400" s="167" t="s">
        <v>72</v>
      </c>
      <c r="AW400" s="167" t="s">
        <v>5</v>
      </c>
      <c r="AX400" s="167" t="s">
        <v>66</v>
      </c>
      <c r="AY400" s="168" t="s">
        <v>123</v>
      </c>
    </row>
    <row r="401" spans="2:51" s="167" customFormat="1" ht="12">
      <c r="B401" s="166"/>
      <c r="D401" s="96" t="s">
        <v>132</v>
      </c>
      <c r="E401" s="168" t="s">
        <v>1</v>
      </c>
      <c r="F401" s="169" t="s">
        <v>1441</v>
      </c>
      <c r="H401" s="168" t="s">
        <v>1</v>
      </c>
      <c r="L401" s="166"/>
      <c r="M401" s="170"/>
      <c r="N401" s="171"/>
      <c r="O401" s="171"/>
      <c r="P401" s="171"/>
      <c r="Q401" s="171"/>
      <c r="R401" s="171"/>
      <c r="S401" s="171"/>
      <c r="T401" s="172"/>
      <c r="AT401" s="168" t="s">
        <v>132</v>
      </c>
      <c r="AU401" s="168" t="s">
        <v>74</v>
      </c>
      <c r="AV401" s="167" t="s">
        <v>72</v>
      </c>
      <c r="AW401" s="167" t="s">
        <v>5</v>
      </c>
      <c r="AX401" s="167" t="s">
        <v>66</v>
      </c>
      <c r="AY401" s="168" t="s">
        <v>123</v>
      </c>
    </row>
    <row r="402" spans="2:51" s="95" customFormat="1" ht="12">
      <c r="B402" s="94"/>
      <c r="D402" s="96" t="s">
        <v>132</v>
      </c>
      <c r="E402" s="97" t="s">
        <v>1</v>
      </c>
      <c r="F402" s="98" t="s">
        <v>1442</v>
      </c>
      <c r="H402" s="99">
        <v>11.242</v>
      </c>
      <c r="L402" s="94"/>
      <c r="M402" s="100"/>
      <c r="N402" s="101"/>
      <c r="O402" s="101"/>
      <c r="P402" s="101"/>
      <c r="Q402" s="101"/>
      <c r="R402" s="101"/>
      <c r="S402" s="101"/>
      <c r="T402" s="102"/>
      <c r="AT402" s="97" t="s">
        <v>132</v>
      </c>
      <c r="AU402" s="97" t="s">
        <v>74</v>
      </c>
      <c r="AV402" s="95" t="s">
        <v>74</v>
      </c>
      <c r="AW402" s="95" t="s">
        <v>5</v>
      </c>
      <c r="AX402" s="95" t="s">
        <v>66</v>
      </c>
      <c r="AY402" s="97" t="s">
        <v>123</v>
      </c>
    </row>
    <row r="403" spans="2:51" s="167" customFormat="1" ht="12">
      <c r="B403" s="166"/>
      <c r="D403" s="96" t="s">
        <v>132</v>
      </c>
      <c r="E403" s="168" t="s">
        <v>1</v>
      </c>
      <c r="F403" s="169" t="s">
        <v>442</v>
      </c>
      <c r="H403" s="168" t="s">
        <v>1</v>
      </c>
      <c r="L403" s="166"/>
      <c r="M403" s="170"/>
      <c r="N403" s="171"/>
      <c r="O403" s="171"/>
      <c r="P403" s="171"/>
      <c r="Q403" s="171"/>
      <c r="R403" s="171"/>
      <c r="S403" s="171"/>
      <c r="T403" s="172"/>
      <c r="AT403" s="168" t="s">
        <v>132</v>
      </c>
      <c r="AU403" s="168" t="s">
        <v>74</v>
      </c>
      <c r="AV403" s="167" t="s">
        <v>72</v>
      </c>
      <c r="AW403" s="167" t="s">
        <v>5</v>
      </c>
      <c r="AX403" s="167" t="s">
        <v>66</v>
      </c>
      <c r="AY403" s="168" t="s">
        <v>123</v>
      </c>
    </row>
    <row r="404" spans="2:51" s="167" customFormat="1" ht="12">
      <c r="B404" s="166"/>
      <c r="D404" s="96" t="s">
        <v>132</v>
      </c>
      <c r="E404" s="168" t="s">
        <v>1</v>
      </c>
      <c r="F404" s="169" t="s">
        <v>1451</v>
      </c>
      <c r="H404" s="168" t="s">
        <v>1</v>
      </c>
      <c r="L404" s="166"/>
      <c r="M404" s="170"/>
      <c r="N404" s="171"/>
      <c r="O404" s="171"/>
      <c r="P404" s="171"/>
      <c r="Q404" s="171"/>
      <c r="R404" s="171"/>
      <c r="S404" s="171"/>
      <c r="T404" s="172"/>
      <c r="AT404" s="168" t="s">
        <v>132</v>
      </c>
      <c r="AU404" s="168" t="s">
        <v>74</v>
      </c>
      <c r="AV404" s="167" t="s">
        <v>72</v>
      </c>
      <c r="AW404" s="167" t="s">
        <v>5</v>
      </c>
      <c r="AX404" s="167" t="s">
        <v>66</v>
      </c>
      <c r="AY404" s="168" t="s">
        <v>123</v>
      </c>
    </row>
    <row r="405" spans="2:51" s="95" customFormat="1" ht="12">
      <c r="B405" s="94"/>
      <c r="D405" s="96" t="s">
        <v>132</v>
      </c>
      <c r="E405" s="97" t="s">
        <v>1</v>
      </c>
      <c r="F405" s="98" t="s">
        <v>1444</v>
      </c>
      <c r="H405" s="99">
        <v>1.68</v>
      </c>
      <c r="L405" s="94"/>
      <c r="M405" s="100"/>
      <c r="N405" s="101"/>
      <c r="O405" s="101"/>
      <c r="P405" s="101"/>
      <c r="Q405" s="101"/>
      <c r="R405" s="101"/>
      <c r="S405" s="101"/>
      <c r="T405" s="102"/>
      <c r="AT405" s="97" t="s">
        <v>132</v>
      </c>
      <c r="AU405" s="97" t="s">
        <v>74</v>
      </c>
      <c r="AV405" s="95" t="s">
        <v>74</v>
      </c>
      <c r="AW405" s="95" t="s">
        <v>5</v>
      </c>
      <c r="AX405" s="95" t="s">
        <v>66</v>
      </c>
      <c r="AY405" s="97" t="s">
        <v>123</v>
      </c>
    </row>
    <row r="406" spans="2:51" s="174" customFormat="1" ht="12">
      <c r="B406" s="173"/>
      <c r="D406" s="96" t="s">
        <v>132</v>
      </c>
      <c r="E406" s="175" t="s">
        <v>1</v>
      </c>
      <c r="F406" s="176" t="s">
        <v>412</v>
      </c>
      <c r="H406" s="177">
        <v>12.922</v>
      </c>
      <c r="L406" s="173"/>
      <c r="M406" s="178"/>
      <c r="N406" s="179"/>
      <c r="O406" s="179"/>
      <c r="P406" s="179"/>
      <c r="Q406" s="179"/>
      <c r="R406" s="179"/>
      <c r="S406" s="179"/>
      <c r="T406" s="180"/>
      <c r="AT406" s="175" t="s">
        <v>132</v>
      </c>
      <c r="AU406" s="175" t="s">
        <v>74</v>
      </c>
      <c r="AV406" s="174" t="s">
        <v>137</v>
      </c>
      <c r="AW406" s="174" t="s">
        <v>5</v>
      </c>
      <c r="AX406" s="174" t="s">
        <v>66</v>
      </c>
      <c r="AY406" s="175" t="s">
        <v>123</v>
      </c>
    </row>
    <row r="407" spans="2:51" s="167" customFormat="1" ht="12">
      <c r="B407" s="166"/>
      <c r="D407" s="96" t="s">
        <v>132</v>
      </c>
      <c r="E407" s="168" t="s">
        <v>1</v>
      </c>
      <c r="F407" s="169" t="s">
        <v>1445</v>
      </c>
      <c r="H407" s="168" t="s">
        <v>1</v>
      </c>
      <c r="L407" s="166"/>
      <c r="M407" s="170"/>
      <c r="N407" s="171"/>
      <c r="O407" s="171"/>
      <c r="P407" s="171"/>
      <c r="Q407" s="171"/>
      <c r="R407" s="171"/>
      <c r="S407" s="171"/>
      <c r="T407" s="172"/>
      <c r="AT407" s="168" t="s">
        <v>132</v>
      </c>
      <c r="AU407" s="168" t="s">
        <v>74</v>
      </c>
      <c r="AV407" s="167" t="s">
        <v>72</v>
      </c>
      <c r="AW407" s="167" t="s">
        <v>5</v>
      </c>
      <c r="AX407" s="167" t="s">
        <v>66</v>
      </c>
      <c r="AY407" s="168" t="s">
        <v>123</v>
      </c>
    </row>
    <row r="408" spans="2:51" s="167" customFormat="1" ht="12">
      <c r="B408" s="166"/>
      <c r="D408" s="96" t="s">
        <v>132</v>
      </c>
      <c r="E408" s="168" t="s">
        <v>1</v>
      </c>
      <c r="F408" s="169" t="s">
        <v>439</v>
      </c>
      <c r="H408" s="168" t="s">
        <v>1</v>
      </c>
      <c r="L408" s="166"/>
      <c r="M408" s="170"/>
      <c r="N408" s="171"/>
      <c r="O408" s="171"/>
      <c r="P408" s="171"/>
      <c r="Q408" s="171"/>
      <c r="R408" s="171"/>
      <c r="S408" s="171"/>
      <c r="T408" s="172"/>
      <c r="AT408" s="168" t="s">
        <v>132</v>
      </c>
      <c r="AU408" s="168" t="s">
        <v>74</v>
      </c>
      <c r="AV408" s="167" t="s">
        <v>72</v>
      </c>
      <c r="AW408" s="167" t="s">
        <v>5</v>
      </c>
      <c r="AX408" s="167" t="s">
        <v>66</v>
      </c>
      <c r="AY408" s="168" t="s">
        <v>123</v>
      </c>
    </row>
    <row r="409" spans="2:51" s="167" customFormat="1" ht="12">
      <c r="B409" s="166"/>
      <c r="D409" s="96" t="s">
        <v>132</v>
      </c>
      <c r="E409" s="168" t="s">
        <v>1</v>
      </c>
      <c r="F409" s="169" t="s">
        <v>1446</v>
      </c>
      <c r="H409" s="168" t="s">
        <v>1</v>
      </c>
      <c r="L409" s="166"/>
      <c r="M409" s="170"/>
      <c r="N409" s="171"/>
      <c r="O409" s="171"/>
      <c r="P409" s="171"/>
      <c r="Q409" s="171"/>
      <c r="R409" s="171"/>
      <c r="S409" s="171"/>
      <c r="T409" s="172"/>
      <c r="AT409" s="168" t="s">
        <v>132</v>
      </c>
      <c r="AU409" s="168" t="s">
        <v>74</v>
      </c>
      <c r="AV409" s="167" t="s">
        <v>72</v>
      </c>
      <c r="AW409" s="167" t="s">
        <v>5</v>
      </c>
      <c r="AX409" s="167" t="s">
        <v>66</v>
      </c>
      <c r="AY409" s="168" t="s">
        <v>123</v>
      </c>
    </row>
    <row r="410" spans="2:51" s="95" customFormat="1" ht="12">
      <c r="B410" s="94"/>
      <c r="D410" s="96" t="s">
        <v>132</v>
      </c>
      <c r="E410" s="97" t="s">
        <v>1</v>
      </c>
      <c r="F410" s="98" t="s">
        <v>1447</v>
      </c>
      <c r="H410" s="99">
        <v>19.8</v>
      </c>
      <c r="L410" s="94"/>
      <c r="M410" s="100"/>
      <c r="N410" s="101"/>
      <c r="O410" s="101"/>
      <c r="P410" s="101"/>
      <c r="Q410" s="101"/>
      <c r="R410" s="101"/>
      <c r="S410" s="101"/>
      <c r="T410" s="102"/>
      <c r="AT410" s="97" t="s">
        <v>132</v>
      </c>
      <c r="AU410" s="97" t="s">
        <v>74</v>
      </c>
      <c r="AV410" s="95" t="s">
        <v>74</v>
      </c>
      <c r="AW410" s="95" t="s">
        <v>5</v>
      </c>
      <c r="AX410" s="95" t="s">
        <v>66</v>
      </c>
      <c r="AY410" s="97" t="s">
        <v>123</v>
      </c>
    </row>
    <row r="411" spans="2:51" s="167" customFormat="1" ht="12">
      <c r="B411" s="166"/>
      <c r="D411" s="96" t="s">
        <v>132</v>
      </c>
      <c r="E411" s="168" t="s">
        <v>1</v>
      </c>
      <c r="F411" s="169" t="s">
        <v>442</v>
      </c>
      <c r="H411" s="168" t="s">
        <v>1</v>
      </c>
      <c r="L411" s="166"/>
      <c r="M411" s="170"/>
      <c r="N411" s="171"/>
      <c r="O411" s="171"/>
      <c r="P411" s="171"/>
      <c r="Q411" s="171"/>
      <c r="R411" s="171"/>
      <c r="S411" s="171"/>
      <c r="T411" s="172"/>
      <c r="AT411" s="168" t="s">
        <v>132</v>
      </c>
      <c r="AU411" s="168" t="s">
        <v>74</v>
      </c>
      <c r="AV411" s="167" t="s">
        <v>72</v>
      </c>
      <c r="AW411" s="167" t="s">
        <v>5</v>
      </c>
      <c r="AX411" s="167" t="s">
        <v>66</v>
      </c>
      <c r="AY411" s="168" t="s">
        <v>123</v>
      </c>
    </row>
    <row r="412" spans="2:51" s="167" customFormat="1" ht="12">
      <c r="B412" s="166"/>
      <c r="D412" s="96" t="s">
        <v>132</v>
      </c>
      <c r="E412" s="168" t="s">
        <v>1</v>
      </c>
      <c r="F412" s="169" t="s">
        <v>1448</v>
      </c>
      <c r="H412" s="168" t="s">
        <v>1</v>
      </c>
      <c r="L412" s="166"/>
      <c r="M412" s="170"/>
      <c r="N412" s="171"/>
      <c r="O412" s="171"/>
      <c r="P412" s="171"/>
      <c r="Q412" s="171"/>
      <c r="R412" s="171"/>
      <c r="S412" s="171"/>
      <c r="T412" s="172"/>
      <c r="AT412" s="168" t="s">
        <v>132</v>
      </c>
      <c r="AU412" s="168" t="s">
        <v>74</v>
      </c>
      <c r="AV412" s="167" t="s">
        <v>72</v>
      </c>
      <c r="AW412" s="167" t="s">
        <v>5</v>
      </c>
      <c r="AX412" s="167" t="s">
        <v>66</v>
      </c>
      <c r="AY412" s="168" t="s">
        <v>123</v>
      </c>
    </row>
    <row r="413" spans="2:51" s="95" customFormat="1" ht="12">
      <c r="B413" s="94"/>
      <c r="D413" s="96" t="s">
        <v>132</v>
      </c>
      <c r="E413" s="97" t="s">
        <v>1</v>
      </c>
      <c r="F413" s="98" t="s">
        <v>1449</v>
      </c>
      <c r="H413" s="99">
        <v>3</v>
      </c>
      <c r="L413" s="94"/>
      <c r="M413" s="100"/>
      <c r="N413" s="101"/>
      <c r="O413" s="101"/>
      <c r="P413" s="101"/>
      <c r="Q413" s="101"/>
      <c r="R413" s="101"/>
      <c r="S413" s="101"/>
      <c r="T413" s="102"/>
      <c r="AT413" s="97" t="s">
        <v>132</v>
      </c>
      <c r="AU413" s="97" t="s">
        <v>74</v>
      </c>
      <c r="AV413" s="95" t="s">
        <v>74</v>
      </c>
      <c r="AW413" s="95" t="s">
        <v>5</v>
      </c>
      <c r="AX413" s="95" t="s">
        <v>66</v>
      </c>
      <c r="AY413" s="97" t="s">
        <v>123</v>
      </c>
    </row>
    <row r="414" spans="2:51" s="174" customFormat="1" ht="12">
      <c r="B414" s="173"/>
      <c r="D414" s="96" t="s">
        <v>132</v>
      </c>
      <c r="E414" s="175" t="s">
        <v>1</v>
      </c>
      <c r="F414" s="176" t="s">
        <v>412</v>
      </c>
      <c r="H414" s="177">
        <v>22.8</v>
      </c>
      <c r="L414" s="173"/>
      <c r="M414" s="178"/>
      <c r="N414" s="179"/>
      <c r="O414" s="179"/>
      <c r="P414" s="179"/>
      <c r="Q414" s="179"/>
      <c r="R414" s="179"/>
      <c r="S414" s="179"/>
      <c r="T414" s="180"/>
      <c r="AT414" s="175" t="s">
        <v>132</v>
      </c>
      <c r="AU414" s="175" t="s">
        <v>74</v>
      </c>
      <c r="AV414" s="174" t="s">
        <v>137</v>
      </c>
      <c r="AW414" s="174" t="s">
        <v>5</v>
      </c>
      <c r="AX414" s="174" t="s">
        <v>66</v>
      </c>
      <c r="AY414" s="175" t="s">
        <v>123</v>
      </c>
    </row>
    <row r="415" spans="2:51" s="182" customFormat="1" ht="12">
      <c r="B415" s="181"/>
      <c r="D415" s="96" t="s">
        <v>132</v>
      </c>
      <c r="E415" s="183" t="s">
        <v>1</v>
      </c>
      <c r="F415" s="184" t="s">
        <v>470</v>
      </c>
      <c r="H415" s="185">
        <v>293.273</v>
      </c>
      <c r="L415" s="181"/>
      <c r="M415" s="186"/>
      <c r="N415" s="187"/>
      <c r="O415" s="187"/>
      <c r="P415" s="187"/>
      <c r="Q415" s="187"/>
      <c r="R415" s="187"/>
      <c r="S415" s="187"/>
      <c r="T415" s="188"/>
      <c r="AT415" s="183" t="s">
        <v>132</v>
      </c>
      <c r="AU415" s="183" t="s">
        <v>74</v>
      </c>
      <c r="AV415" s="182" t="s">
        <v>130</v>
      </c>
      <c r="AW415" s="182" t="s">
        <v>5</v>
      </c>
      <c r="AX415" s="182" t="s">
        <v>72</v>
      </c>
      <c r="AY415" s="183" t="s">
        <v>123</v>
      </c>
    </row>
    <row r="416" spans="2:65" s="117" customFormat="1" ht="16.5" customHeight="1">
      <c r="B416" s="8"/>
      <c r="C416" s="84" t="s">
        <v>172</v>
      </c>
      <c r="D416" s="84" t="s">
        <v>125</v>
      </c>
      <c r="E416" s="85" t="s">
        <v>533</v>
      </c>
      <c r="F416" s="86" t="s">
        <v>534</v>
      </c>
      <c r="G416" s="87" t="s">
        <v>396</v>
      </c>
      <c r="H416" s="88">
        <v>118.691</v>
      </c>
      <c r="I416" s="142"/>
      <c r="J416" s="89">
        <f>ROUND(I416*H416,2)</f>
        <v>0</v>
      </c>
      <c r="K416" s="86" t="s">
        <v>397</v>
      </c>
      <c r="L416" s="8"/>
      <c r="M416" s="115" t="s">
        <v>1</v>
      </c>
      <c r="N416" s="90" t="s">
        <v>35</v>
      </c>
      <c r="O416" s="92">
        <v>0.299</v>
      </c>
      <c r="P416" s="92">
        <f>O416*H416</f>
        <v>35.488609</v>
      </c>
      <c r="Q416" s="92">
        <v>0</v>
      </c>
      <c r="R416" s="92">
        <f>Q416*H416</f>
        <v>0</v>
      </c>
      <c r="S416" s="92">
        <v>0</v>
      </c>
      <c r="T416" s="164">
        <f>S416*H416</f>
        <v>0</v>
      </c>
      <c r="AR416" s="120" t="s">
        <v>130</v>
      </c>
      <c r="AT416" s="120" t="s">
        <v>125</v>
      </c>
      <c r="AU416" s="120" t="s">
        <v>74</v>
      </c>
      <c r="AY416" s="120" t="s">
        <v>123</v>
      </c>
      <c r="BE416" s="156">
        <f>IF(N416="základní",J416,0)</f>
        <v>0</v>
      </c>
      <c r="BF416" s="156">
        <f>IF(N416="snížená",J416,0)</f>
        <v>0</v>
      </c>
      <c r="BG416" s="156">
        <f>IF(N416="zákl. přenesená",J416,0)</f>
        <v>0</v>
      </c>
      <c r="BH416" s="156">
        <f>IF(N416="sníž. přenesená",J416,0)</f>
        <v>0</v>
      </c>
      <c r="BI416" s="156">
        <f>IF(N416="nulová",J416,0)</f>
        <v>0</v>
      </c>
      <c r="BJ416" s="120" t="s">
        <v>72</v>
      </c>
      <c r="BK416" s="156">
        <f>ROUND(I416*H416,2)</f>
        <v>0</v>
      </c>
      <c r="BL416" s="120" t="s">
        <v>130</v>
      </c>
      <c r="BM416" s="120" t="s">
        <v>1469</v>
      </c>
    </row>
    <row r="417" spans="2:47" s="117" customFormat="1" ht="19.5">
      <c r="B417" s="8"/>
      <c r="D417" s="96" t="s">
        <v>399</v>
      </c>
      <c r="F417" s="165" t="s">
        <v>536</v>
      </c>
      <c r="L417" s="8"/>
      <c r="M417" s="114"/>
      <c r="N417" s="21"/>
      <c r="O417" s="21"/>
      <c r="P417" s="21"/>
      <c r="Q417" s="21"/>
      <c r="R417" s="21"/>
      <c r="S417" s="21"/>
      <c r="T417" s="22"/>
      <c r="AT417" s="120" t="s">
        <v>399</v>
      </c>
      <c r="AU417" s="120" t="s">
        <v>74</v>
      </c>
    </row>
    <row r="418" spans="2:51" s="167" customFormat="1" ht="12">
      <c r="B418" s="166"/>
      <c r="D418" s="96" t="s">
        <v>132</v>
      </c>
      <c r="E418" s="168" t="s">
        <v>1</v>
      </c>
      <c r="F418" s="169" t="s">
        <v>401</v>
      </c>
      <c r="H418" s="168" t="s">
        <v>1</v>
      </c>
      <c r="L418" s="166"/>
      <c r="M418" s="170"/>
      <c r="N418" s="171"/>
      <c r="O418" s="171"/>
      <c r="P418" s="171"/>
      <c r="Q418" s="171"/>
      <c r="R418" s="171"/>
      <c r="S418" s="171"/>
      <c r="T418" s="172"/>
      <c r="AT418" s="168" t="s">
        <v>132</v>
      </c>
      <c r="AU418" s="168" t="s">
        <v>74</v>
      </c>
      <c r="AV418" s="167" t="s">
        <v>72</v>
      </c>
      <c r="AW418" s="167" t="s">
        <v>5</v>
      </c>
      <c r="AX418" s="167" t="s">
        <v>66</v>
      </c>
      <c r="AY418" s="168" t="s">
        <v>123</v>
      </c>
    </row>
    <row r="419" spans="2:51" s="167" customFormat="1" ht="12">
      <c r="B419" s="166"/>
      <c r="D419" s="96" t="s">
        <v>132</v>
      </c>
      <c r="E419" s="168" t="s">
        <v>1</v>
      </c>
      <c r="F419" s="169" t="s">
        <v>1427</v>
      </c>
      <c r="H419" s="168" t="s">
        <v>1</v>
      </c>
      <c r="L419" s="166"/>
      <c r="M419" s="170"/>
      <c r="N419" s="171"/>
      <c r="O419" s="171"/>
      <c r="P419" s="171"/>
      <c r="Q419" s="171"/>
      <c r="R419" s="171"/>
      <c r="S419" s="171"/>
      <c r="T419" s="172"/>
      <c r="AT419" s="168" t="s">
        <v>132</v>
      </c>
      <c r="AU419" s="168" t="s">
        <v>74</v>
      </c>
      <c r="AV419" s="167" t="s">
        <v>72</v>
      </c>
      <c r="AW419" s="167" t="s">
        <v>5</v>
      </c>
      <c r="AX419" s="167" t="s">
        <v>66</v>
      </c>
      <c r="AY419" s="168" t="s">
        <v>123</v>
      </c>
    </row>
    <row r="420" spans="2:51" s="167" customFormat="1" ht="12">
      <c r="B420" s="166"/>
      <c r="D420" s="96" t="s">
        <v>132</v>
      </c>
      <c r="E420" s="168" t="s">
        <v>1</v>
      </c>
      <c r="F420" s="169" t="s">
        <v>1428</v>
      </c>
      <c r="H420" s="168" t="s">
        <v>1</v>
      </c>
      <c r="L420" s="166"/>
      <c r="M420" s="170"/>
      <c r="N420" s="171"/>
      <c r="O420" s="171"/>
      <c r="P420" s="171"/>
      <c r="Q420" s="171"/>
      <c r="R420" s="171"/>
      <c r="S420" s="171"/>
      <c r="T420" s="172"/>
      <c r="AT420" s="168" t="s">
        <v>132</v>
      </c>
      <c r="AU420" s="168" t="s">
        <v>74</v>
      </c>
      <c r="AV420" s="167" t="s">
        <v>72</v>
      </c>
      <c r="AW420" s="167" t="s">
        <v>5</v>
      </c>
      <c r="AX420" s="167" t="s">
        <v>66</v>
      </c>
      <c r="AY420" s="168" t="s">
        <v>123</v>
      </c>
    </row>
    <row r="421" spans="2:51" s="167" customFormat="1" ht="12">
      <c r="B421" s="166"/>
      <c r="D421" s="96" t="s">
        <v>132</v>
      </c>
      <c r="E421" s="168" t="s">
        <v>1</v>
      </c>
      <c r="F421" s="169" t="s">
        <v>404</v>
      </c>
      <c r="H421" s="168" t="s">
        <v>1</v>
      </c>
      <c r="L421" s="166"/>
      <c r="M421" s="170"/>
      <c r="N421" s="171"/>
      <c r="O421" s="171"/>
      <c r="P421" s="171"/>
      <c r="Q421" s="171"/>
      <c r="R421" s="171"/>
      <c r="S421" s="171"/>
      <c r="T421" s="172"/>
      <c r="AT421" s="168" t="s">
        <v>132</v>
      </c>
      <c r="AU421" s="168" t="s">
        <v>74</v>
      </c>
      <c r="AV421" s="167" t="s">
        <v>72</v>
      </c>
      <c r="AW421" s="167" t="s">
        <v>5</v>
      </c>
      <c r="AX421" s="167" t="s">
        <v>66</v>
      </c>
      <c r="AY421" s="168" t="s">
        <v>123</v>
      </c>
    </row>
    <row r="422" spans="2:51" s="167" customFormat="1" ht="12">
      <c r="B422" s="166"/>
      <c r="D422" s="96" t="s">
        <v>132</v>
      </c>
      <c r="E422" s="168" t="s">
        <v>1</v>
      </c>
      <c r="F422" s="169" t="s">
        <v>1429</v>
      </c>
      <c r="H422" s="168" t="s">
        <v>1</v>
      </c>
      <c r="L422" s="166"/>
      <c r="M422" s="170"/>
      <c r="N422" s="171"/>
      <c r="O422" s="171"/>
      <c r="P422" s="171"/>
      <c r="Q422" s="171"/>
      <c r="R422" s="171"/>
      <c r="S422" s="171"/>
      <c r="T422" s="172"/>
      <c r="AT422" s="168" t="s">
        <v>132</v>
      </c>
      <c r="AU422" s="168" t="s">
        <v>74</v>
      </c>
      <c r="AV422" s="167" t="s">
        <v>72</v>
      </c>
      <c r="AW422" s="167" t="s">
        <v>5</v>
      </c>
      <c r="AX422" s="167" t="s">
        <v>66</v>
      </c>
      <c r="AY422" s="168" t="s">
        <v>123</v>
      </c>
    </row>
    <row r="423" spans="2:51" s="167" customFormat="1" ht="12">
      <c r="B423" s="166"/>
      <c r="D423" s="96" t="s">
        <v>132</v>
      </c>
      <c r="E423" s="168" t="s">
        <v>1</v>
      </c>
      <c r="F423" s="169" t="s">
        <v>1470</v>
      </c>
      <c r="H423" s="168" t="s">
        <v>1</v>
      </c>
      <c r="L423" s="166"/>
      <c r="M423" s="170"/>
      <c r="N423" s="171"/>
      <c r="O423" s="171"/>
      <c r="P423" s="171"/>
      <c r="Q423" s="171"/>
      <c r="R423" s="171"/>
      <c r="S423" s="171"/>
      <c r="T423" s="172"/>
      <c r="AT423" s="168" t="s">
        <v>132</v>
      </c>
      <c r="AU423" s="168" t="s">
        <v>74</v>
      </c>
      <c r="AV423" s="167" t="s">
        <v>72</v>
      </c>
      <c r="AW423" s="167" t="s">
        <v>5</v>
      </c>
      <c r="AX423" s="167" t="s">
        <v>66</v>
      </c>
      <c r="AY423" s="168" t="s">
        <v>123</v>
      </c>
    </row>
    <row r="424" spans="2:51" s="167" customFormat="1" ht="12">
      <c r="B424" s="166"/>
      <c r="D424" s="96" t="s">
        <v>132</v>
      </c>
      <c r="E424" s="168" t="s">
        <v>1</v>
      </c>
      <c r="F424" s="169" t="s">
        <v>1431</v>
      </c>
      <c r="H424" s="168" t="s">
        <v>1</v>
      </c>
      <c r="L424" s="166"/>
      <c r="M424" s="170"/>
      <c r="N424" s="171"/>
      <c r="O424" s="171"/>
      <c r="P424" s="171"/>
      <c r="Q424" s="171"/>
      <c r="R424" s="171"/>
      <c r="S424" s="171"/>
      <c r="T424" s="172"/>
      <c r="AT424" s="168" t="s">
        <v>132</v>
      </c>
      <c r="AU424" s="168" t="s">
        <v>74</v>
      </c>
      <c r="AV424" s="167" t="s">
        <v>72</v>
      </c>
      <c r="AW424" s="167" t="s">
        <v>5</v>
      </c>
      <c r="AX424" s="167" t="s">
        <v>66</v>
      </c>
      <c r="AY424" s="168" t="s">
        <v>123</v>
      </c>
    </row>
    <row r="425" spans="2:51" s="95" customFormat="1" ht="12">
      <c r="B425" s="94"/>
      <c r="D425" s="96" t="s">
        <v>132</v>
      </c>
      <c r="E425" s="97" t="s">
        <v>1</v>
      </c>
      <c r="F425" s="98" t="s">
        <v>1471</v>
      </c>
      <c r="H425" s="99">
        <v>62.832</v>
      </c>
      <c r="L425" s="94"/>
      <c r="M425" s="100"/>
      <c r="N425" s="101"/>
      <c r="O425" s="101"/>
      <c r="P425" s="101"/>
      <c r="Q425" s="101"/>
      <c r="R425" s="101"/>
      <c r="S425" s="101"/>
      <c r="T425" s="102"/>
      <c r="AT425" s="97" t="s">
        <v>132</v>
      </c>
      <c r="AU425" s="97" t="s">
        <v>74</v>
      </c>
      <c r="AV425" s="95" t="s">
        <v>74</v>
      </c>
      <c r="AW425" s="95" t="s">
        <v>5</v>
      </c>
      <c r="AX425" s="95" t="s">
        <v>66</v>
      </c>
      <c r="AY425" s="97" t="s">
        <v>123</v>
      </c>
    </row>
    <row r="426" spans="2:51" s="167" customFormat="1" ht="12">
      <c r="B426" s="166"/>
      <c r="D426" s="96" t="s">
        <v>132</v>
      </c>
      <c r="E426" s="168" t="s">
        <v>1</v>
      </c>
      <c r="F426" s="169" t="s">
        <v>1472</v>
      </c>
      <c r="H426" s="168" t="s">
        <v>1</v>
      </c>
      <c r="L426" s="166"/>
      <c r="M426" s="170"/>
      <c r="N426" s="171"/>
      <c r="O426" s="171"/>
      <c r="P426" s="171"/>
      <c r="Q426" s="171"/>
      <c r="R426" s="171"/>
      <c r="S426" s="171"/>
      <c r="T426" s="172"/>
      <c r="AT426" s="168" t="s">
        <v>132</v>
      </c>
      <c r="AU426" s="168" t="s">
        <v>74</v>
      </c>
      <c r="AV426" s="167" t="s">
        <v>72</v>
      </c>
      <c r="AW426" s="167" t="s">
        <v>5</v>
      </c>
      <c r="AX426" s="167" t="s">
        <v>66</v>
      </c>
      <c r="AY426" s="168" t="s">
        <v>123</v>
      </c>
    </row>
    <row r="427" spans="2:51" s="95" customFormat="1" ht="12">
      <c r="B427" s="94"/>
      <c r="D427" s="96" t="s">
        <v>132</v>
      </c>
      <c r="E427" s="97" t="s">
        <v>1</v>
      </c>
      <c r="F427" s="98" t="s">
        <v>1473</v>
      </c>
      <c r="H427" s="99">
        <v>-1.257</v>
      </c>
      <c r="L427" s="94"/>
      <c r="M427" s="100"/>
      <c r="N427" s="101"/>
      <c r="O427" s="101"/>
      <c r="P427" s="101"/>
      <c r="Q427" s="101"/>
      <c r="R427" s="101"/>
      <c r="S427" s="101"/>
      <c r="T427" s="102"/>
      <c r="AT427" s="97" t="s">
        <v>132</v>
      </c>
      <c r="AU427" s="97" t="s">
        <v>74</v>
      </c>
      <c r="AV427" s="95" t="s">
        <v>74</v>
      </c>
      <c r="AW427" s="95" t="s">
        <v>5</v>
      </c>
      <c r="AX427" s="95" t="s">
        <v>66</v>
      </c>
      <c r="AY427" s="97" t="s">
        <v>123</v>
      </c>
    </row>
    <row r="428" spans="2:51" s="174" customFormat="1" ht="12">
      <c r="B428" s="173"/>
      <c r="D428" s="96" t="s">
        <v>132</v>
      </c>
      <c r="E428" s="175" t="s">
        <v>1</v>
      </c>
      <c r="F428" s="176" t="s">
        <v>412</v>
      </c>
      <c r="H428" s="177">
        <v>61.575</v>
      </c>
      <c r="L428" s="173"/>
      <c r="M428" s="178"/>
      <c r="N428" s="179"/>
      <c r="O428" s="179"/>
      <c r="P428" s="179"/>
      <c r="Q428" s="179"/>
      <c r="R428" s="179"/>
      <c r="S428" s="179"/>
      <c r="T428" s="180"/>
      <c r="AT428" s="175" t="s">
        <v>132</v>
      </c>
      <c r="AU428" s="175" t="s">
        <v>74</v>
      </c>
      <c r="AV428" s="174" t="s">
        <v>137</v>
      </c>
      <c r="AW428" s="174" t="s">
        <v>5</v>
      </c>
      <c r="AX428" s="174" t="s">
        <v>66</v>
      </c>
      <c r="AY428" s="175" t="s">
        <v>123</v>
      </c>
    </row>
    <row r="429" spans="2:51" s="167" customFormat="1" ht="12">
      <c r="B429" s="166"/>
      <c r="D429" s="96" t="s">
        <v>132</v>
      </c>
      <c r="E429" s="168" t="s">
        <v>1</v>
      </c>
      <c r="F429" s="169" t="s">
        <v>1435</v>
      </c>
      <c r="H429" s="168" t="s">
        <v>1</v>
      </c>
      <c r="L429" s="166"/>
      <c r="M429" s="170"/>
      <c r="N429" s="171"/>
      <c r="O429" s="171"/>
      <c r="P429" s="171"/>
      <c r="Q429" s="171"/>
      <c r="R429" s="171"/>
      <c r="S429" s="171"/>
      <c r="T429" s="172"/>
      <c r="AT429" s="168" t="s">
        <v>132</v>
      </c>
      <c r="AU429" s="168" t="s">
        <v>74</v>
      </c>
      <c r="AV429" s="167" t="s">
        <v>72</v>
      </c>
      <c r="AW429" s="167" t="s">
        <v>5</v>
      </c>
      <c r="AX429" s="167" t="s">
        <v>66</v>
      </c>
      <c r="AY429" s="168" t="s">
        <v>123</v>
      </c>
    </row>
    <row r="430" spans="2:51" s="167" customFormat="1" ht="12">
      <c r="B430" s="166"/>
      <c r="D430" s="96" t="s">
        <v>132</v>
      </c>
      <c r="E430" s="168" t="s">
        <v>1</v>
      </c>
      <c r="F430" s="169" t="s">
        <v>1470</v>
      </c>
      <c r="H430" s="168" t="s">
        <v>1</v>
      </c>
      <c r="L430" s="166"/>
      <c r="M430" s="170"/>
      <c r="N430" s="171"/>
      <c r="O430" s="171"/>
      <c r="P430" s="171"/>
      <c r="Q430" s="171"/>
      <c r="R430" s="171"/>
      <c r="S430" s="171"/>
      <c r="T430" s="172"/>
      <c r="AT430" s="168" t="s">
        <v>132</v>
      </c>
      <c r="AU430" s="168" t="s">
        <v>74</v>
      </c>
      <c r="AV430" s="167" t="s">
        <v>72</v>
      </c>
      <c r="AW430" s="167" t="s">
        <v>5</v>
      </c>
      <c r="AX430" s="167" t="s">
        <v>66</v>
      </c>
      <c r="AY430" s="168" t="s">
        <v>123</v>
      </c>
    </row>
    <row r="431" spans="2:51" s="167" customFormat="1" ht="12">
      <c r="B431" s="166"/>
      <c r="D431" s="96" t="s">
        <v>132</v>
      </c>
      <c r="E431" s="168" t="s">
        <v>1</v>
      </c>
      <c r="F431" s="169" t="s">
        <v>1436</v>
      </c>
      <c r="H431" s="168" t="s">
        <v>1</v>
      </c>
      <c r="L431" s="166"/>
      <c r="M431" s="170"/>
      <c r="N431" s="171"/>
      <c r="O431" s="171"/>
      <c r="P431" s="171"/>
      <c r="Q431" s="171"/>
      <c r="R431" s="171"/>
      <c r="S431" s="171"/>
      <c r="T431" s="172"/>
      <c r="AT431" s="168" t="s">
        <v>132</v>
      </c>
      <c r="AU431" s="168" t="s">
        <v>74</v>
      </c>
      <c r="AV431" s="167" t="s">
        <v>72</v>
      </c>
      <c r="AW431" s="167" t="s">
        <v>5</v>
      </c>
      <c r="AX431" s="167" t="s">
        <v>66</v>
      </c>
      <c r="AY431" s="168" t="s">
        <v>123</v>
      </c>
    </row>
    <row r="432" spans="2:51" s="95" customFormat="1" ht="12">
      <c r="B432" s="94"/>
      <c r="D432" s="96" t="s">
        <v>132</v>
      </c>
      <c r="E432" s="97" t="s">
        <v>1</v>
      </c>
      <c r="F432" s="98" t="s">
        <v>1474</v>
      </c>
      <c r="H432" s="99">
        <v>36.54</v>
      </c>
      <c r="L432" s="94"/>
      <c r="M432" s="100"/>
      <c r="N432" s="101"/>
      <c r="O432" s="101"/>
      <c r="P432" s="101"/>
      <c r="Q432" s="101"/>
      <c r="R432" s="101"/>
      <c r="S432" s="101"/>
      <c r="T432" s="102"/>
      <c r="AT432" s="97" t="s">
        <v>132</v>
      </c>
      <c r="AU432" s="97" t="s">
        <v>74</v>
      </c>
      <c r="AV432" s="95" t="s">
        <v>74</v>
      </c>
      <c r="AW432" s="95" t="s">
        <v>5</v>
      </c>
      <c r="AX432" s="95" t="s">
        <v>66</v>
      </c>
      <c r="AY432" s="97" t="s">
        <v>123</v>
      </c>
    </row>
    <row r="433" spans="2:51" s="167" customFormat="1" ht="12">
      <c r="B433" s="166"/>
      <c r="D433" s="96" t="s">
        <v>132</v>
      </c>
      <c r="E433" s="168" t="s">
        <v>1</v>
      </c>
      <c r="F433" s="169" t="s">
        <v>1475</v>
      </c>
      <c r="H433" s="168" t="s">
        <v>1</v>
      </c>
      <c r="L433" s="166"/>
      <c r="M433" s="170"/>
      <c r="N433" s="171"/>
      <c r="O433" s="171"/>
      <c r="P433" s="171"/>
      <c r="Q433" s="171"/>
      <c r="R433" s="171"/>
      <c r="S433" s="171"/>
      <c r="T433" s="172"/>
      <c r="AT433" s="168" t="s">
        <v>132</v>
      </c>
      <c r="AU433" s="168" t="s">
        <v>74</v>
      </c>
      <c r="AV433" s="167" t="s">
        <v>72</v>
      </c>
      <c r="AW433" s="167" t="s">
        <v>5</v>
      </c>
      <c r="AX433" s="167" t="s">
        <v>66</v>
      </c>
      <c r="AY433" s="168" t="s">
        <v>123</v>
      </c>
    </row>
    <row r="434" spans="2:51" s="95" customFormat="1" ht="12">
      <c r="B434" s="94"/>
      <c r="D434" s="96" t="s">
        <v>132</v>
      </c>
      <c r="E434" s="97" t="s">
        <v>1</v>
      </c>
      <c r="F434" s="98" t="s">
        <v>1476</v>
      </c>
      <c r="H434" s="99">
        <v>-0.353</v>
      </c>
      <c r="L434" s="94"/>
      <c r="M434" s="100"/>
      <c r="N434" s="101"/>
      <c r="O434" s="101"/>
      <c r="P434" s="101"/>
      <c r="Q434" s="101"/>
      <c r="R434" s="101"/>
      <c r="S434" s="101"/>
      <c r="T434" s="102"/>
      <c r="AT434" s="97" t="s">
        <v>132</v>
      </c>
      <c r="AU434" s="97" t="s">
        <v>74</v>
      </c>
      <c r="AV434" s="95" t="s">
        <v>74</v>
      </c>
      <c r="AW434" s="95" t="s">
        <v>5</v>
      </c>
      <c r="AX434" s="95" t="s">
        <v>66</v>
      </c>
      <c r="AY434" s="97" t="s">
        <v>123</v>
      </c>
    </row>
    <row r="435" spans="2:51" s="174" customFormat="1" ht="12">
      <c r="B435" s="173"/>
      <c r="D435" s="96" t="s">
        <v>132</v>
      </c>
      <c r="E435" s="175" t="s">
        <v>1</v>
      </c>
      <c r="F435" s="176" t="s">
        <v>412</v>
      </c>
      <c r="H435" s="177">
        <v>36.187</v>
      </c>
      <c r="L435" s="173"/>
      <c r="M435" s="178"/>
      <c r="N435" s="179"/>
      <c r="O435" s="179"/>
      <c r="P435" s="179"/>
      <c r="Q435" s="179"/>
      <c r="R435" s="179"/>
      <c r="S435" s="179"/>
      <c r="T435" s="180"/>
      <c r="AT435" s="175" t="s">
        <v>132</v>
      </c>
      <c r="AU435" s="175" t="s">
        <v>74</v>
      </c>
      <c r="AV435" s="174" t="s">
        <v>137</v>
      </c>
      <c r="AW435" s="174" t="s">
        <v>5</v>
      </c>
      <c r="AX435" s="174" t="s">
        <v>66</v>
      </c>
      <c r="AY435" s="175" t="s">
        <v>123</v>
      </c>
    </row>
    <row r="436" spans="2:51" s="167" customFormat="1" ht="12">
      <c r="B436" s="166"/>
      <c r="D436" s="96" t="s">
        <v>132</v>
      </c>
      <c r="E436" s="168" t="s">
        <v>1</v>
      </c>
      <c r="F436" s="169" t="s">
        <v>1440</v>
      </c>
      <c r="H436" s="168" t="s">
        <v>1</v>
      </c>
      <c r="L436" s="166"/>
      <c r="M436" s="170"/>
      <c r="N436" s="171"/>
      <c r="O436" s="171"/>
      <c r="P436" s="171"/>
      <c r="Q436" s="171"/>
      <c r="R436" s="171"/>
      <c r="S436" s="171"/>
      <c r="T436" s="172"/>
      <c r="AT436" s="168" t="s">
        <v>132</v>
      </c>
      <c r="AU436" s="168" t="s">
        <v>74</v>
      </c>
      <c r="AV436" s="167" t="s">
        <v>72</v>
      </c>
      <c r="AW436" s="167" t="s">
        <v>5</v>
      </c>
      <c r="AX436" s="167" t="s">
        <v>66</v>
      </c>
      <c r="AY436" s="168" t="s">
        <v>123</v>
      </c>
    </row>
    <row r="437" spans="2:51" s="167" customFormat="1" ht="12">
      <c r="B437" s="166"/>
      <c r="D437" s="96" t="s">
        <v>132</v>
      </c>
      <c r="E437" s="168" t="s">
        <v>1</v>
      </c>
      <c r="F437" s="169" t="s">
        <v>1477</v>
      </c>
      <c r="H437" s="168" t="s">
        <v>1</v>
      </c>
      <c r="L437" s="166"/>
      <c r="M437" s="170"/>
      <c r="N437" s="171"/>
      <c r="O437" s="171"/>
      <c r="P437" s="171"/>
      <c r="Q437" s="171"/>
      <c r="R437" s="171"/>
      <c r="S437" s="171"/>
      <c r="T437" s="172"/>
      <c r="AT437" s="168" t="s">
        <v>132</v>
      </c>
      <c r="AU437" s="168" t="s">
        <v>74</v>
      </c>
      <c r="AV437" s="167" t="s">
        <v>72</v>
      </c>
      <c r="AW437" s="167" t="s">
        <v>5</v>
      </c>
      <c r="AX437" s="167" t="s">
        <v>66</v>
      </c>
      <c r="AY437" s="168" t="s">
        <v>123</v>
      </c>
    </row>
    <row r="438" spans="2:51" s="167" customFormat="1" ht="12">
      <c r="B438" s="166"/>
      <c r="D438" s="96" t="s">
        <v>132</v>
      </c>
      <c r="E438" s="168" t="s">
        <v>1</v>
      </c>
      <c r="F438" s="169" t="s">
        <v>1441</v>
      </c>
      <c r="H438" s="168" t="s">
        <v>1</v>
      </c>
      <c r="L438" s="166"/>
      <c r="M438" s="170"/>
      <c r="N438" s="171"/>
      <c r="O438" s="171"/>
      <c r="P438" s="171"/>
      <c r="Q438" s="171"/>
      <c r="R438" s="171"/>
      <c r="S438" s="171"/>
      <c r="T438" s="172"/>
      <c r="AT438" s="168" t="s">
        <v>132</v>
      </c>
      <c r="AU438" s="168" t="s">
        <v>74</v>
      </c>
      <c r="AV438" s="167" t="s">
        <v>72</v>
      </c>
      <c r="AW438" s="167" t="s">
        <v>5</v>
      </c>
      <c r="AX438" s="167" t="s">
        <v>66</v>
      </c>
      <c r="AY438" s="168" t="s">
        <v>123</v>
      </c>
    </row>
    <row r="439" spans="2:51" s="95" customFormat="1" ht="12">
      <c r="B439" s="94"/>
      <c r="D439" s="96" t="s">
        <v>132</v>
      </c>
      <c r="E439" s="97" t="s">
        <v>1</v>
      </c>
      <c r="F439" s="98" t="s">
        <v>1478</v>
      </c>
      <c r="H439" s="99">
        <v>6.424</v>
      </c>
      <c r="L439" s="94"/>
      <c r="M439" s="100"/>
      <c r="N439" s="101"/>
      <c r="O439" s="101"/>
      <c r="P439" s="101"/>
      <c r="Q439" s="101"/>
      <c r="R439" s="101"/>
      <c r="S439" s="101"/>
      <c r="T439" s="102"/>
      <c r="AT439" s="97" t="s">
        <v>132</v>
      </c>
      <c r="AU439" s="97" t="s">
        <v>74</v>
      </c>
      <c r="AV439" s="95" t="s">
        <v>74</v>
      </c>
      <c r="AW439" s="95" t="s">
        <v>5</v>
      </c>
      <c r="AX439" s="95" t="s">
        <v>66</v>
      </c>
      <c r="AY439" s="97" t="s">
        <v>123</v>
      </c>
    </row>
    <row r="440" spans="2:51" s="167" customFormat="1" ht="12">
      <c r="B440" s="166"/>
      <c r="D440" s="96" t="s">
        <v>132</v>
      </c>
      <c r="E440" s="168" t="s">
        <v>1</v>
      </c>
      <c r="F440" s="169" t="s">
        <v>1479</v>
      </c>
      <c r="H440" s="168" t="s">
        <v>1</v>
      </c>
      <c r="L440" s="166"/>
      <c r="M440" s="170"/>
      <c r="N440" s="171"/>
      <c r="O440" s="171"/>
      <c r="P440" s="171"/>
      <c r="Q440" s="171"/>
      <c r="R440" s="171"/>
      <c r="S440" s="171"/>
      <c r="T440" s="172"/>
      <c r="AT440" s="168" t="s">
        <v>132</v>
      </c>
      <c r="AU440" s="168" t="s">
        <v>74</v>
      </c>
      <c r="AV440" s="167" t="s">
        <v>72</v>
      </c>
      <c r="AW440" s="167" t="s">
        <v>5</v>
      </c>
      <c r="AX440" s="167" t="s">
        <v>66</v>
      </c>
      <c r="AY440" s="168" t="s">
        <v>123</v>
      </c>
    </row>
    <row r="441" spans="2:51" s="95" customFormat="1" ht="12">
      <c r="B441" s="94"/>
      <c r="D441" s="96" t="s">
        <v>132</v>
      </c>
      <c r="E441" s="97" t="s">
        <v>1</v>
      </c>
      <c r="F441" s="98" t="s">
        <v>1480</v>
      </c>
      <c r="H441" s="99">
        <v>-0.196</v>
      </c>
      <c r="L441" s="94"/>
      <c r="M441" s="100"/>
      <c r="N441" s="101"/>
      <c r="O441" s="101"/>
      <c r="P441" s="101"/>
      <c r="Q441" s="101"/>
      <c r="R441" s="101"/>
      <c r="S441" s="101"/>
      <c r="T441" s="102"/>
      <c r="AT441" s="97" t="s">
        <v>132</v>
      </c>
      <c r="AU441" s="97" t="s">
        <v>74</v>
      </c>
      <c r="AV441" s="95" t="s">
        <v>74</v>
      </c>
      <c r="AW441" s="95" t="s">
        <v>5</v>
      </c>
      <c r="AX441" s="95" t="s">
        <v>66</v>
      </c>
      <c r="AY441" s="97" t="s">
        <v>123</v>
      </c>
    </row>
    <row r="442" spans="2:51" s="167" customFormat="1" ht="12">
      <c r="B442" s="166"/>
      <c r="D442" s="96" t="s">
        <v>132</v>
      </c>
      <c r="E442" s="168" t="s">
        <v>1</v>
      </c>
      <c r="F442" s="169" t="s">
        <v>1443</v>
      </c>
      <c r="H442" s="168" t="s">
        <v>1</v>
      </c>
      <c r="L442" s="166"/>
      <c r="M442" s="170"/>
      <c r="N442" s="171"/>
      <c r="O442" s="171"/>
      <c r="P442" s="171"/>
      <c r="Q442" s="171"/>
      <c r="R442" s="171"/>
      <c r="S442" s="171"/>
      <c r="T442" s="172"/>
      <c r="AT442" s="168" t="s">
        <v>132</v>
      </c>
      <c r="AU442" s="168" t="s">
        <v>74</v>
      </c>
      <c r="AV442" s="167" t="s">
        <v>72</v>
      </c>
      <c r="AW442" s="167" t="s">
        <v>5</v>
      </c>
      <c r="AX442" s="167" t="s">
        <v>66</v>
      </c>
      <c r="AY442" s="168" t="s">
        <v>123</v>
      </c>
    </row>
    <row r="443" spans="2:51" s="95" customFormat="1" ht="12">
      <c r="B443" s="94"/>
      <c r="D443" s="96" t="s">
        <v>132</v>
      </c>
      <c r="E443" s="97" t="s">
        <v>1</v>
      </c>
      <c r="F443" s="98" t="s">
        <v>1444</v>
      </c>
      <c r="H443" s="99">
        <v>1.68</v>
      </c>
      <c r="L443" s="94"/>
      <c r="M443" s="100"/>
      <c r="N443" s="101"/>
      <c r="O443" s="101"/>
      <c r="P443" s="101"/>
      <c r="Q443" s="101"/>
      <c r="R443" s="101"/>
      <c r="S443" s="101"/>
      <c r="T443" s="102"/>
      <c r="AT443" s="97" t="s">
        <v>132</v>
      </c>
      <c r="AU443" s="97" t="s">
        <v>74</v>
      </c>
      <c r="AV443" s="95" t="s">
        <v>74</v>
      </c>
      <c r="AW443" s="95" t="s">
        <v>5</v>
      </c>
      <c r="AX443" s="95" t="s">
        <v>66</v>
      </c>
      <c r="AY443" s="97" t="s">
        <v>123</v>
      </c>
    </row>
    <row r="444" spans="2:51" s="174" customFormat="1" ht="12">
      <c r="B444" s="173"/>
      <c r="D444" s="96" t="s">
        <v>132</v>
      </c>
      <c r="E444" s="175" t="s">
        <v>1</v>
      </c>
      <c r="F444" s="176" t="s">
        <v>412</v>
      </c>
      <c r="H444" s="177">
        <v>7.908</v>
      </c>
      <c r="L444" s="173"/>
      <c r="M444" s="178"/>
      <c r="N444" s="179"/>
      <c r="O444" s="179"/>
      <c r="P444" s="179"/>
      <c r="Q444" s="179"/>
      <c r="R444" s="179"/>
      <c r="S444" s="179"/>
      <c r="T444" s="180"/>
      <c r="AT444" s="175" t="s">
        <v>132</v>
      </c>
      <c r="AU444" s="175" t="s">
        <v>74</v>
      </c>
      <c r="AV444" s="174" t="s">
        <v>137</v>
      </c>
      <c r="AW444" s="174" t="s">
        <v>5</v>
      </c>
      <c r="AX444" s="174" t="s">
        <v>66</v>
      </c>
      <c r="AY444" s="175" t="s">
        <v>123</v>
      </c>
    </row>
    <row r="445" spans="2:51" s="167" customFormat="1" ht="12">
      <c r="B445" s="166"/>
      <c r="D445" s="96" t="s">
        <v>132</v>
      </c>
      <c r="E445" s="168" t="s">
        <v>1</v>
      </c>
      <c r="F445" s="169" t="s">
        <v>1445</v>
      </c>
      <c r="H445" s="168" t="s">
        <v>1</v>
      </c>
      <c r="L445" s="166"/>
      <c r="M445" s="170"/>
      <c r="N445" s="171"/>
      <c r="O445" s="171"/>
      <c r="P445" s="171"/>
      <c r="Q445" s="171"/>
      <c r="R445" s="171"/>
      <c r="S445" s="171"/>
      <c r="T445" s="172"/>
      <c r="AT445" s="168" t="s">
        <v>132</v>
      </c>
      <c r="AU445" s="168" t="s">
        <v>74</v>
      </c>
      <c r="AV445" s="167" t="s">
        <v>72</v>
      </c>
      <c r="AW445" s="167" t="s">
        <v>5</v>
      </c>
      <c r="AX445" s="167" t="s">
        <v>66</v>
      </c>
      <c r="AY445" s="168" t="s">
        <v>123</v>
      </c>
    </row>
    <row r="446" spans="2:51" s="167" customFormat="1" ht="12">
      <c r="B446" s="166"/>
      <c r="D446" s="96" t="s">
        <v>132</v>
      </c>
      <c r="E446" s="168" t="s">
        <v>1</v>
      </c>
      <c r="F446" s="169" t="s">
        <v>1477</v>
      </c>
      <c r="H446" s="168" t="s">
        <v>1</v>
      </c>
      <c r="L446" s="166"/>
      <c r="M446" s="170"/>
      <c r="N446" s="171"/>
      <c r="O446" s="171"/>
      <c r="P446" s="171"/>
      <c r="Q446" s="171"/>
      <c r="R446" s="171"/>
      <c r="S446" s="171"/>
      <c r="T446" s="172"/>
      <c r="AT446" s="168" t="s">
        <v>132</v>
      </c>
      <c r="AU446" s="168" t="s">
        <v>74</v>
      </c>
      <c r="AV446" s="167" t="s">
        <v>72</v>
      </c>
      <c r="AW446" s="167" t="s">
        <v>5</v>
      </c>
      <c r="AX446" s="167" t="s">
        <v>66</v>
      </c>
      <c r="AY446" s="168" t="s">
        <v>123</v>
      </c>
    </row>
    <row r="447" spans="2:51" s="167" customFormat="1" ht="12">
      <c r="B447" s="166"/>
      <c r="D447" s="96" t="s">
        <v>132</v>
      </c>
      <c r="E447" s="168" t="s">
        <v>1</v>
      </c>
      <c r="F447" s="169" t="s">
        <v>1446</v>
      </c>
      <c r="H447" s="168" t="s">
        <v>1</v>
      </c>
      <c r="L447" s="166"/>
      <c r="M447" s="170"/>
      <c r="N447" s="171"/>
      <c r="O447" s="171"/>
      <c r="P447" s="171"/>
      <c r="Q447" s="171"/>
      <c r="R447" s="171"/>
      <c r="S447" s="171"/>
      <c r="T447" s="172"/>
      <c r="AT447" s="168" t="s">
        <v>132</v>
      </c>
      <c r="AU447" s="168" t="s">
        <v>74</v>
      </c>
      <c r="AV447" s="167" t="s">
        <v>72</v>
      </c>
      <c r="AW447" s="167" t="s">
        <v>5</v>
      </c>
      <c r="AX447" s="167" t="s">
        <v>66</v>
      </c>
      <c r="AY447" s="168" t="s">
        <v>123</v>
      </c>
    </row>
    <row r="448" spans="2:51" s="95" customFormat="1" ht="12">
      <c r="B448" s="94"/>
      <c r="D448" s="96" t="s">
        <v>132</v>
      </c>
      <c r="E448" s="97" t="s">
        <v>1</v>
      </c>
      <c r="F448" s="98" t="s">
        <v>1481</v>
      </c>
      <c r="H448" s="99">
        <v>10.296</v>
      </c>
      <c r="L448" s="94"/>
      <c r="M448" s="100"/>
      <c r="N448" s="101"/>
      <c r="O448" s="101"/>
      <c r="P448" s="101"/>
      <c r="Q448" s="101"/>
      <c r="R448" s="101"/>
      <c r="S448" s="101"/>
      <c r="T448" s="102"/>
      <c r="AT448" s="97" t="s">
        <v>132</v>
      </c>
      <c r="AU448" s="97" t="s">
        <v>74</v>
      </c>
      <c r="AV448" s="95" t="s">
        <v>74</v>
      </c>
      <c r="AW448" s="95" t="s">
        <v>5</v>
      </c>
      <c r="AX448" s="95" t="s">
        <v>66</v>
      </c>
      <c r="AY448" s="97" t="s">
        <v>123</v>
      </c>
    </row>
    <row r="449" spans="2:51" s="167" customFormat="1" ht="12">
      <c r="B449" s="166"/>
      <c r="D449" s="96" t="s">
        <v>132</v>
      </c>
      <c r="E449" s="168" t="s">
        <v>1</v>
      </c>
      <c r="F449" s="169" t="s">
        <v>1482</v>
      </c>
      <c r="H449" s="168" t="s">
        <v>1</v>
      </c>
      <c r="L449" s="166"/>
      <c r="M449" s="170"/>
      <c r="N449" s="171"/>
      <c r="O449" s="171"/>
      <c r="P449" s="171"/>
      <c r="Q449" s="171"/>
      <c r="R449" s="171"/>
      <c r="S449" s="171"/>
      <c r="T449" s="172"/>
      <c r="AT449" s="168" t="s">
        <v>132</v>
      </c>
      <c r="AU449" s="168" t="s">
        <v>74</v>
      </c>
      <c r="AV449" s="167" t="s">
        <v>72</v>
      </c>
      <c r="AW449" s="167" t="s">
        <v>5</v>
      </c>
      <c r="AX449" s="167" t="s">
        <v>66</v>
      </c>
      <c r="AY449" s="168" t="s">
        <v>123</v>
      </c>
    </row>
    <row r="450" spans="2:51" s="95" customFormat="1" ht="12">
      <c r="B450" s="94"/>
      <c r="D450" s="96" t="s">
        <v>132</v>
      </c>
      <c r="E450" s="97" t="s">
        <v>1</v>
      </c>
      <c r="F450" s="98" t="s">
        <v>1483</v>
      </c>
      <c r="H450" s="99">
        <v>-0.275</v>
      </c>
      <c r="L450" s="94"/>
      <c r="M450" s="100"/>
      <c r="N450" s="101"/>
      <c r="O450" s="101"/>
      <c r="P450" s="101"/>
      <c r="Q450" s="101"/>
      <c r="R450" s="101"/>
      <c r="S450" s="101"/>
      <c r="T450" s="102"/>
      <c r="AT450" s="97" t="s">
        <v>132</v>
      </c>
      <c r="AU450" s="97" t="s">
        <v>74</v>
      </c>
      <c r="AV450" s="95" t="s">
        <v>74</v>
      </c>
      <c r="AW450" s="95" t="s">
        <v>5</v>
      </c>
      <c r="AX450" s="95" t="s">
        <v>66</v>
      </c>
      <c r="AY450" s="97" t="s">
        <v>123</v>
      </c>
    </row>
    <row r="451" spans="2:51" s="167" customFormat="1" ht="12">
      <c r="B451" s="166"/>
      <c r="D451" s="96" t="s">
        <v>132</v>
      </c>
      <c r="E451" s="168" t="s">
        <v>1</v>
      </c>
      <c r="F451" s="169" t="s">
        <v>1448</v>
      </c>
      <c r="H451" s="168" t="s">
        <v>1</v>
      </c>
      <c r="L451" s="166"/>
      <c r="M451" s="170"/>
      <c r="N451" s="171"/>
      <c r="O451" s="171"/>
      <c r="P451" s="171"/>
      <c r="Q451" s="171"/>
      <c r="R451" s="171"/>
      <c r="S451" s="171"/>
      <c r="T451" s="172"/>
      <c r="AT451" s="168" t="s">
        <v>132</v>
      </c>
      <c r="AU451" s="168" t="s">
        <v>74</v>
      </c>
      <c r="AV451" s="167" t="s">
        <v>72</v>
      </c>
      <c r="AW451" s="167" t="s">
        <v>5</v>
      </c>
      <c r="AX451" s="167" t="s">
        <v>66</v>
      </c>
      <c r="AY451" s="168" t="s">
        <v>123</v>
      </c>
    </row>
    <row r="452" spans="2:51" s="95" customFormat="1" ht="12">
      <c r="B452" s="94"/>
      <c r="D452" s="96" t="s">
        <v>132</v>
      </c>
      <c r="E452" s="97" t="s">
        <v>1</v>
      </c>
      <c r="F452" s="98" t="s">
        <v>1449</v>
      </c>
      <c r="H452" s="99">
        <v>3</v>
      </c>
      <c r="L452" s="94"/>
      <c r="M452" s="100"/>
      <c r="N452" s="101"/>
      <c r="O452" s="101"/>
      <c r="P452" s="101"/>
      <c r="Q452" s="101"/>
      <c r="R452" s="101"/>
      <c r="S452" s="101"/>
      <c r="T452" s="102"/>
      <c r="AT452" s="97" t="s">
        <v>132</v>
      </c>
      <c r="AU452" s="97" t="s">
        <v>74</v>
      </c>
      <c r="AV452" s="95" t="s">
        <v>74</v>
      </c>
      <c r="AW452" s="95" t="s">
        <v>5</v>
      </c>
      <c r="AX452" s="95" t="s">
        <v>66</v>
      </c>
      <c r="AY452" s="97" t="s">
        <v>123</v>
      </c>
    </row>
    <row r="453" spans="2:51" s="174" customFormat="1" ht="12">
      <c r="B453" s="173"/>
      <c r="D453" s="96" t="s">
        <v>132</v>
      </c>
      <c r="E453" s="175" t="s">
        <v>1</v>
      </c>
      <c r="F453" s="176" t="s">
        <v>412</v>
      </c>
      <c r="H453" s="177">
        <v>13.020999999999999</v>
      </c>
      <c r="L453" s="173"/>
      <c r="M453" s="178"/>
      <c r="N453" s="179"/>
      <c r="O453" s="179"/>
      <c r="P453" s="179"/>
      <c r="Q453" s="179"/>
      <c r="R453" s="179"/>
      <c r="S453" s="179"/>
      <c r="T453" s="180"/>
      <c r="AT453" s="175" t="s">
        <v>132</v>
      </c>
      <c r="AU453" s="175" t="s">
        <v>74</v>
      </c>
      <c r="AV453" s="174" t="s">
        <v>137</v>
      </c>
      <c r="AW453" s="174" t="s">
        <v>5</v>
      </c>
      <c r="AX453" s="174" t="s">
        <v>66</v>
      </c>
      <c r="AY453" s="175" t="s">
        <v>123</v>
      </c>
    </row>
    <row r="454" spans="2:51" s="182" customFormat="1" ht="12">
      <c r="B454" s="181"/>
      <c r="D454" s="96" t="s">
        <v>132</v>
      </c>
      <c r="E454" s="183" t="s">
        <v>1</v>
      </c>
      <c r="F454" s="184" t="s">
        <v>470</v>
      </c>
      <c r="H454" s="185">
        <v>118.69100000000003</v>
      </c>
      <c r="L454" s="181"/>
      <c r="M454" s="186"/>
      <c r="N454" s="187"/>
      <c r="O454" s="187"/>
      <c r="P454" s="187"/>
      <c r="Q454" s="187"/>
      <c r="R454" s="187"/>
      <c r="S454" s="187"/>
      <c r="T454" s="188"/>
      <c r="AT454" s="183" t="s">
        <v>132</v>
      </c>
      <c r="AU454" s="183" t="s">
        <v>74</v>
      </c>
      <c r="AV454" s="182" t="s">
        <v>130</v>
      </c>
      <c r="AW454" s="182" t="s">
        <v>5</v>
      </c>
      <c r="AX454" s="182" t="s">
        <v>72</v>
      </c>
      <c r="AY454" s="183" t="s">
        <v>123</v>
      </c>
    </row>
    <row r="455" spans="2:65" s="117" customFormat="1" ht="16.5" customHeight="1">
      <c r="B455" s="8"/>
      <c r="C455" s="103" t="s">
        <v>1087</v>
      </c>
      <c r="D455" s="103" t="s">
        <v>189</v>
      </c>
      <c r="E455" s="104" t="s">
        <v>563</v>
      </c>
      <c r="F455" s="105" t="s">
        <v>564</v>
      </c>
      <c r="G455" s="106" t="s">
        <v>207</v>
      </c>
      <c r="H455" s="107">
        <v>237.382</v>
      </c>
      <c r="I455" s="143"/>
      <c r="J455" s="108">
        <f>ROUND(I455*H455,2)</f>
        <v>0</v>
      </c>
      <c r="K455" s="105" t="s">
        <v>397</v>
      </c>
      <c r="L455" s="157"/>
      <c r="M455" s="109" t="s">
        <v>1</v>
      </c>
      <c r="N455" s="189" t="s">
        <v>35</v>
      </c>
      <c r="O455" s="92">
        <v>0</v>
      </c>
      <c r="P455" s="92">
        <f>O455*H455</f>
        <v>0</v>
      </c>
      <c r="Q455" s="92">
        <v>1</v>
      </c>
      <c r="R455" s="92">
        <f>Q455*H455</f>
        <v>237.382</v>
      </c>
      <c r="S455" s="92">
        <v>0</v>
      </c>
      <c r="T455" s="164">
        <f>S455*H455</f>
        <v>0</v>
      </c>
      <c r="AR455" s="120" t="s">
        <v>159</v>
      </c>
      <c r="AT455" s="120" t="s">
        <v>189</v>
      </c>
      <c r="AU455" s="120" t="s">
        <v>74</v>
      </c>
      <c r="AY455" s="120" t="s">
        <v>123</v>
      </c>
      <c r="BE455" s="156">
        <f>IF(N455="základní",J455,0)</f>
        <v>0</v>
      </c>
      <c r="BF455" s="156">
        <f>IF(N455="snížená",J455,0)</f>
        <v>0</v>
      </c>
      <c r="BG455" s="156">
        <f>IF(N455="zákl. přenesená",J455,0)</f>
        <v>0</v>
      </c>
      <c r="BH455" s="156">
        <f>IF(N455="sníž. přenesená",J455,0)</f>
        <v>0</v>
      </c>
      <c r="BI455" s="156">
        <f>IF(N455="nulová",J455,0)</f>
        <v>0</v>
      </c>
      <c r="BJ455" s="120" t="s">
        <v>72</v>
      </c>
      <c r="BK455" s="156">
        <f>ROUND(I455*H455,2)</f>
        <v>0</v>
      </c>
      <c r="BL455" s="120" t="s">
        <v>130</v>
      </c>
      <c r="BM455" s="120" t="s">
        <v>1484</v>
      </c>
    </row>
    <row r="456" spans="2:47" s="117" customFormat="1" ht="12">
      <c r="B456" s="8"/>
      <c r="D456" s="96" t="s">
        <v>399</v>
      </c>
      <c r="F456" s="165" t="s">
        <v>564</v>
      </c>
      <c r="L456" s="8"/>
      <c r="M456" s="114"/>
      <c r="N456" s="21"/>
      <c r="O456" s="21"/>
      <c r="P456" s="21"/>
      <c r="Q456" s="21"/>
      <c r="R456" s="21"/>
      <c r="S456" s="21"/>
      <c r="T456" s="22"/>
      <c r="AT456" s="120" t="s">
        <v>399</v>
      </c>
      <c r="AU456" s="120" t="s">
        <v>74</v>
      </c>
    </row>
    <row r="457" spans="2:51" s="167" customFormat="1" ht="12">
      <c r="B457" s="166"/>
      <c r="D457" s="96" t="s">
        <v>132</v>
      </c>
      <c r="E457" s="168" t="s">
        <v>1</v>
      </c>
      <c r="F457" s="169" t="s">
        <v>401</v>
      </c>
      <c r="H457" s="168" t="s">
        <v>1</v>
      </c>
      <c r="L457" s="166"/>
      <c r="M457" s="170"/>
      <c r="N457" s="171"/>
      <c r="O457" s="171"/>
      <c r="P457" s="171"/>
      <c r="Q457" s="171"/>
      <c r="R457" s="171"/>
      <c r="S457" s="171"/>
      <c r="T457" s="172"/>
      <c r="AT457" s="168" t="s">
        <v>132</v>
      </c>
      <c r="AU457" s="168" t="s">
        <v>74</v>
      </c>
      <c r="AV457" s="167" t="s">
        <v>72</v>
      </c>
      <c r="AW457" s="167" t="s">
        <v>5</v>
      </c>
      <c r="AX457" s="167" t="s">
        <v>66</v>
      </c>
      <c r="AY457" s="168" t="s">
        <v>123</v>
      </c>
    </row>
    <row r="458" spans="2:51" s="167" customFormat="1" ht="12">
      <c r="B458" s="166"/>
      <c r="D458" s="96" t="s">
        <v>132</v>
      </c>
      <c r="E458" s="168" t="s">
        <v>1</v>
      </c>
      <c r="F458" s="169" t="s">
        <v>1427</v>
      </c>
      <c r="H458" s="168" t="s">
        <v>1</v>
      </c>
      <c r="L458" s="166"/>
      <c r="M458" s="170"/>
      <c r="N458" s="171"/>
      <c r="O458" s="171"/>
      <c r="P458" s="171"/>
      <c r="Q458" s="171"/>
      <c r="R458" s="171"/>
      <c r="S458" s="171"/>
      <c r="T458" s="172"/>
      <c r="AT458" s="168" t="s">
        <v>132</v>
      </c>
      <c r="AU458" s="168" t="s">
        <v>74</v>
      </c>
      <c r="AV458" s="167" t="s">
        <v>72</v>
      </c>
      <c r="AW458" s="167" t="s">
        <v>5</v>
      </c>
      <c r="AX458" s="167" t="s">
        <v>66</v>
      </c>
      <c r="AY458" s="168" t="s">
        <v>123</v>
      </c>
    </row>
    <row r="459" spans="2:51" s="167" customFormat="1" ht="12">
      <c r="B459" s="166"/>
      <c r="D459" s="96" t="s">
        <v>132</v>
      </c>
      <c r="E459" s="168" t="s">
        <v>1</v>
      </c>
      <c r="F459" s="169" t="s">
        <v>1428</v>
      </c>
      <c r="H459" s="168" t="s">
        <v>1</v>
      </c>
      <c r="L459" s="166"/>
      <c r="M459" s="170"/>
      <c r="N459" s="171"/>
      <c r="O459" s="171"/>
      <c r="P459" s="171"/>
      <c r="Q459" s="171"/>
      <c r="R459" s="171"/>
      <c r="S459" s="171"/>
      <c r="T459" s="172"/>
      <c r="AT459" s="168" t="s">
        <v>132</v>
      </c>
      <c r="AU459" s="168" t="s">
        <v>74</v>
      </c>
      <c r="AV459" s="167" t="s">
        <v>72</v>
      </c>
      <c r="AW459" s="167" t="s">
        <v>5</v>
      </c>
      <c r="AX459" s="167" t="s">
        <v>66</v>
      </c>
      <c r="AY459" s="168" t="s">
        <v>123</v>
      </c>
    </row>
    <row r="460" spans="2:51" s="167" customFormat="1" ht="12">
      <c r="B460" s="166"/>
      <c r="D460" s="96" t="s">
        <v>132</v>
      </c>
      <c r="E460" s="168" t="s">
        <v>1</v>
      </c>
      <c r="F460" s="169" t="s">
        <v>404</v>
      </c>
      <c r="H460" s="168" t="s">
        <v>1</v>
      </c>
      <c r="L460" s="166"/>
      <c r="M460" s="170"/>
      <c r="N460" s="171"/>
      <c r="O460" s="171"/>
      <c r="P460" s="171"/>
      <c r="Q460" s="171"/>
      <c r="R460" s="171"/>
      <c r="S460" s="171"/>
      <c r="T460" s="172"/>
      <c r="AT460" s="168" t="s">
        <v>132</v>
      </c>
      <c r="AU460" s="168" t="s">
        <v>74</v>
      </c>
      <c r="AV460" s="167" t="s">
        <v>72</v>
      </c>
      <c r="AW460" s="167" t="s">
        <v>5</v>
      </c>
      <c r="AX460" s="167" t="s">
        <v>66</v>
      </c>
      <c r="AY460" s="168" t="s">
        <v>123</v>
      </c>
    </row>
    <row r="461" spans="2:51" s="167" customFormat="1" ht="12">
      <c r="B461" s="166"/>
      <c r="D461" s="96" t="s">
        <v>132</v>
      </c>
      <c r="E461" s="168" t="s">
        <v>1</v>
      </c>
      <c r="F461" s="169" t="s">
        <v>1429</v>
      </c>
      <c r="H461" s="168" t="s">
        <v>1</v>
      </c>
      <c r="L461" s="166"/>
      <c r="M461" s="170"/>
      <c r="N461" s="171"/>
      <c r="O461" s="171"/>
      <c r="P461" s="171"/>
      <c r="Q461" s="171"/>
      <c r="R461" s="171"/>
      <c r="S461" s="171"/>
      <c r="T461" s="172"/>
      <c r="AT461" s="168" t="s">
        <v>132</v>
      </c>
      <c r="AU461" s="168" t="s">
        <v>74</v>
      </c>
      <c r="AV461" s="167" t="s">
        <v>72</v>
      </c>
      <c r="AW461" s="167" t="s">
        <v>5</v>
      </c>
      <c r="AX461" s="167" t="s">
        <v>66</v>
      </c>
      <c r="AY461" s="168" t="s">
        <v>123</v>
      </c>
    </row>
    <row r="462" spans="2:51" s="167" customFormat="1" ht="12">
      <c r="B462" s="166"/>
      <c r="D462" s="96" t="s">
        <v>132</v>
      </c>
      <c r="E462" s="168" t="s">
        <v>1</v>
      </c>
      <c r="F462" s="169" t="s">
        <v>1470</v>
      </c>
      <c r="H462" s="168" t="s">
        <v>1</v>
      </c>
      <c r="L462" s="166"/>
      <c r="M462" s="170"/>
      <c r="N462" s="171"/>
      <c r="O462" s="171"/>
      <c r="P462" s="171"/>
      <c r="Q462" s="171"/>
      <c r="R462" s="171"/>
      <c r="S462" s="171"/>
      <c r="T462" s="172"/>
      <c r="AT462" s="168" t="s">
        <v>132</v>
      </c>
      <c r="AU462" s="168" t="s">
        <v>74</v>
      </c>
      <c r="AV462" s="167" t="s">
        <v>72</v>
      </c>
      <c r="AW462" s="167" t="s">
        <v>5</v>
      </c>
      <c r="AX462" s="167" t="s">
        <v>66</v>
      </c>
      <c r="AY462" s="168" t="s">
        <v>123</v>
      </c>
    </row>
    <row r="463" spans="2:51" s="167" customFormat="1" ht="12">
      <c r="B463" s="166"/>
      <c r="D463" s="96" t="s">
        <v>132</v>
      </c>
      <c r="E463" s="168" t="s">
        <v>1</v>
      </c>
      <c r="F463" s="169" t="s">
        <v>1431</v>
      </c>
      <c r="H463" s="168" t="s">
        <v>1</v>
      </c>
      <c r="L463" s="166"/>
      <c r="M463" s="170"/>
      <c r="N463" s="171"/>
      <c r="O463" s="171"/>
      <c r="P463" s="171"/>
      <c r="Q463" s="171"/>
      <c r="R463" s="171"/>
      <c r="S463" s="171"/>
      <c r="T463" s="172"/>
      <c r="AT463" s="168" t="s">
        <v>132</v>
      </c>
      <c r="AU463" s="168" t="s">
        <v>74</v>
      </c>
      <c r="AV463" s="167" t="s">
        <v>72</v>
      </c>
      <c r="AW463" s="167" t="s">
        <v>5</v>
      </c>
      <c r="AX463" s="167" t="s">
        <v>66</v>
      </c>
      <c r="AY463" s="168" t="s">
        <v>123</v>
      </c>
    </row>
    <row r="464" spans="2:51" s="95" customFormat="1" ht="12">
      <c r="B464" s="94"/>
      <c r="D464" s="96" t="s">
        <v>132</v>
      </c>
      <c r="E464" s="97" t="s">
        <v>1</v>
      </c>
      <c r="F464" s="98" t="s">
        <v>1471</v>
      </c>
      <c r="H464" s="99">
        <v>62.832</v>
      </c>
      <c r="L464" s="94"/>
      <c r="M464" s="100"/>
      <c r="N464" s="101"/>
      <c r="O464" s="101"/>
      <c r="P464" s="101"/>
      <c r="Q464" s="101"/>
      <c r="R464" s="101"/>
      <c r="S464" s="101"/>
      <c r="T464" s="102"/>
      <c r="AT464" s="97" t="s">
        <v>132</v>
      </c>
      <c r="AU464" s="97" t="s">
        <v>74</v>
      </c>
      <c r="AV464" s="95" t="s">
        <v>74</v>
      </c>
      <c r="AW464" s="95" t="s">
        <v>5</v>
      </c>
      <c r="AX464" s="95" t="s">
        <v>66</v>
      </c>
      <c r="AY464" s="97" t="s">
        <v>123</v>
      </c>
    </row>
    <row r="465" spans="2:51" s="167" customFormat="1" ht="12">
      <c r="B465" s="166"/>
      <c r="D465" s="96" t="s">
        <v>132</v>
      </c>
      <c r="E465" s="168" t="s">
        <v>1</v>
      </c>
      <c r="F465" s="169" t="s">
        <v>1472</v>
      </c>
      <c r="H465" s="168" t="s">
        <v>1</v>
      </c>
      <c r="L465" s="166"/>
      <c r="M465" s="170"/>
      <c r="N465" s="171"/>
      <c r="O465" s="171"/>
      <c r="P465" s="171"/>
      <c r="Q465" s="171"/>
      <c r="R465" s="171"/>
      <c r="S465" s="171"/>
      <c r="T465" s="172"/>
      <c r="AT465" s="168" t="s">
        <v>132</v>
      </c>
      <c r="AU465" s="168" t="s">
        <v>74</v>
      </c>
      <c r="AV465" s="167" t="s">
        <v>72</v>
      </c>
      <c r="AW465" s="167" t="s">
        <v>5</v>
      </c>
      <c r="AX465" s="167" t="s">
        <v>66</v>
      </c>
      <c r="AY465" s="168" t="s">
        <v>123</v>
      </c>
    </row>
    <row r="466" spans="2:51" s="95" customFormat="1" ht="12">
      <c r="B466" s="94"/>
      <c r="D466" s="96" t="s">
        <v>132</v>
      </c>
      <c r="E466" s="97" t="s">
        <v>1</v>
      </c>
      <c r="F466" s="98" t="s">
        <v>1473</v>
      </c>
      <c r="H466" s="99">
        <v>-1.257</v>
      </c>
      <c r="L466" s="94"/>
      <c r="M466" s="100"/>
      <c r="N466" s="101"/>
      <c r="O466" s="101"/>
      <c r="P466" s="101"/>
      <c r="Q466" s="101"/>
      <c r="R466" s="101"/>
      <c r="S466" s="101"/>
      <c r="T466" s="102"/>
      <c r="AT466" s="97" t="s">
        <v>132</v>
      </c>
      <c r="AU466" s="97" t="s">
        <v>74</v>
      </c>
      <c r="AV466" s="95" t="s">
        <v>74</v>
      </c>
      <c r="AW466" s="95" t="s">
        <v>5</v>
      </c>
      <c r="AX466" s="95" t="s">
        <v>66</v>
      </c>
      <c r="AY466" s="97" t="s">
        <v>123</v>
      </c>
    </row>
    <row r="467" spans="2:51" s="174" customFormat="1" ht="12">
      <c r="B467" s="173"/>
      <c r="D467" s="96" t="s">
        <v>132</v>
      </c>
      <c r="E467" s="175" t="s">
        <v>1</v>
      </c>
      <c r="F467" s="176" t="s">
        <v>412</v>
      </c>
      <c r="H467" s="177">
        <v>61.575</v>
      </c>
      <c r="L467" s="173"/>
      <c r="M467" s="178"/>
      <c r="N467" s="179"/>
      <c r="O467" s="179"/>
      <c r="P467" s="179"/>
      <c r="Q467" s="179"/>
      <c r="R467" s="179"/>
      <c r="S467" s="179"/>
      <c r="T467" s="180"/>
      <c r="AT467" s="175" t="s">
        <v>132</v>
      </c>
      <c r="AU467" s="175" t="s">
        <v>74</v>
      </c>
      <c r="AV467" s="174" t="s">
        <v>137</v>
      </c>
      <c r="AW467" s="174" t="s">
        <v>5</v>
      </c>
      <c r="AX467" s="174" t="s">
        <v>66</v>
      </c>
      <c r="AY467" s="175" t="s">
        <v>123</v>
      </c>
    </row>
    <row r="468" spans="2:51" s="167" customFormat="1" ht="12">
      <c r="B468" s="166"/>
      <c r="D468" s="96" t="s">
        <v>132</v>
      </c>
      <c r="E468" s="168" t="s">
        <v>1</v>
      </c>
      <c r="F468" s="169" t="s">
        <v>1435</v>
      </c>
      <c r="H468" s="168" t="s">
        <v>1</v>
      </c>
      <c r="L468" s="166"/>
      <c r="M468" s="170"/>
      <c r="N468" s="171"/>
      <c r="O468" s="171"/>
      <c r="P468" s="171"/>
      <c r="Q468" s="171"/>
      <c r="R468" s="171"/>
      <c r="S468" s="171"/>
      <c r="T468" s="172"/>
      <c r="AT468" s="168" t="s">
        <v>132</v>
      </c>
      <c r="AU468" s="168" t="s">
        <v>74</v>
      </c>
      <c r="AV468" s="167" t="s">
        <v>72</v>
      </c>
      <c r="AW468" s="167" t="s">
        <v>5</v>
      </c>
      <c r="AX468" s="167" t="s">
        <v>66</v>
      </c>
      <c r="AY468" s="168" t="s">
        <v>123</v>
      </c>
    </row>
    <row r="469" spans="2:51" s="167" customFormat="1" ht="12">
      <c r="B469" s="166"/>
      <c r="D469" s="96" t="s">
        <v>132</v>
      </c>
      <c r="E469" s="168" t="s">
        <v>1</v>
      </c>
      <c r="F469" s="169" t="s">
        <v>1470</v>
      </c>
      <c r="H469" s="168" t="s">
        <v>1</v>
      </c>
      <c r="L469" s="166"/>
      <c r="M469" s="170"/>
      <c r="N469" s="171"/>
      <c r="O469" s="171"/>
      <c r="P469" s="171"/>
      <c r="Q469" s="171"/>
      <c r="R469" s="171"/>
      <c r="S469" s="171"/>
      <c r="T469" s="172"/>
      <c r="AT469" s="168" t="s">
        <v>132</v>
      </c>
      <c r="AU469" s="168" t="s">
        <v>74</v>
      </c>
      <c r="AV469" s="167" t="s">
        <v>72</v>
      </c>
      <c r="AW469" s="167" t="s">
        <v>5</v>
      </c>
      <c r="AX469" s="167" t="s">
        <v>66</v>
      </c>
      <c r="AY469" s="168" t="s">
        <v>123</v>
      </c>
    </row>
    <row r="470" spans="2:51" s="167" customFormat="1" ht="12">
      <c r="B470" s="166"/>
      <c r="D470" s="96" t="s">
        <v>132</v>
      </c>
      <c r="E470" s="168" t="s">
        <v>1</v>
      </c>
      <c r="F470" s="169" t="s">
        <v>1436</v>
      </c>
      <c r="H470" s="168" t="s">
        <v>1</v>
      </c>
      <c r="L470" s="166"/>
      <c r="M470" s="170"/>
      <c r="N470" s="171"/>
      <c r="O470" s="171"/>
      <c r="P470" s="171"/>
      <c r="Q470" s="171"/>
      <c r="R470" s="171"/>
      <c r="S470" s="171"/>
      <c r="T470" s="172"/>
      <c r="AT470" s="168" t="s">
        <v>132</v>
      </c>
      <c r="AU470" s="168" t="s">
        <v>74</v>
      </c>
      <c r="AV470" s="167" t="s">
        <v>72</v>
      </c>
      <c r="AW470" s="167" t="s">
        <v>5</v>
      </c>
      <c r="AX470" s="167" t="s">
        <v>66</v>
      </c>
      <c r="AY470" s="168" t="s">
        <v>123</v>
      </c>
    </row>
    <row r="471" spans="2:51" s="95" customFormat="1" ht="12">
      <c r="B471" s="94"/>
      <c r="D471" s="96" t="s">
        <v>132</v>
      </c>
      <c r="E471" s="97" t="s">
        <v>1</v>
      </c>
      <c r="F471" s="98" t="s">
        <v>1474</v>
      </c>
      <c r="H471" s="99">
        <v>36.54</v>
      </c>
      <c r="L471" s="94"/>
      <c r="M471" s="100"/>
      <c r="N471" s="101"/>
      <c r="O471" s="101"/>
      <c r="P471" s="101"/>
      <c r="Q471" s="101"/>
      <c r="R471" s="101"/>
      <c r="S471" s="101"/>
      <c r="T471" s="102"/>
      <c r="AT471" s="97" t="s">
        <v>132</v>
      </c>
      <c r="AU471" s="97" t="s">
        <v>74</v>
      </c>
      <c r="AV471" s="95" t="s">
        <v>74</v>
      </c>
      <c r="AW471" s="95" t="s">
        <v>5</v>
      </c>
      <c r="AX471" s="95" t="s">
        <v>66</v>
      </c>
      <c r="AY471" s="97" t="s">
        <v>123</v>
      </c>
    </row>
    <row r="472" spans="2:51" s="167" customFormat="1" ht="12">
      <c r="B472" s="166"/>
      <c r="D472" s="96" t="s">
        <v>132</v>
      </c>
      <c r="E472" s="168" t="s">
        <v>1</v>
      </c>
      <c r="F472" s="169" t="s">
        <v>1475</v>
      </c>
      <c r="H472" s="168" t="s">
        <v>1</v>
      </c>
      <c r="L472" s="166"/>
      <c r="M472" s="170"/>
      <c r="N472" s="171"/>
      <c r="O472" s="171"/>
      <c r="P472" s="171"/>
      <c r="Q472" s="171"/>
      <c r="R472" s="171"/>
      <c r="S472" s="171"/>
      <c r="T472" s="172"/>
      <c r="AT472" s="168" t="s">
        <v>132</v>
      </c>
      <c r="AU472" s="168" t="s">
        <v>74</v>
      </c>
      <c r="AV472" s="167" t="s">
        <v>72</v>
      </c>
      <c r="AW472" s="167" t="s">
        <v>5</v>
      </c>
      <c r="AX472" s="167" t="s">
        <v>66</v>
      </c>
      <c r="AY472" s="168" t="s">
        <v>123</v>
      </c>
    </row>
    <row r="473" spans="2:51" s="95" customFormat="1" ht="12">
      <c r="B473" s="94"/>
      <c r="D473" s="96" t="s">
        <v>132</v>
      </c>
      <c r="E473" s="97" t="s">
        <v>1</v>
      </c>
      <c r="F473" s="98" t="s">
        <v>1476</v>
      </c>
      <c r="H473" s="99">
        <v>-0.353</v>
      </c>
      <c r="L473" s="94"/>
      <c r="M473" s="100"/>
      <c r="N473" s="101"/>
      <c r="O473" s="101"/>
      <c r="P473" s="101"/>
      <c r="Q473" s="101"/>
      <c r="R473" s="101"/>
      <c r="S473" s="101"/>
      <c r="T473" s="102"/>
      <c r="AT473" s="97" t="s">
        <v>132</v>
      </c>
      <c r="AU473" s="97" t="s">
        <v>74</v>
      </c>
      <c r="AV473" s="95" t="s">
        <v>74</v>
      </c>
      <c r="AW473" s="95" t="s">
        <v>5</v>
      </c>
      <c r="AX473" s="95" t="s">
        <v>66</v>
      </c>
      <c r="AY473" s="97" t="s">
        <v>123</v>
      </c>
    </row>
    <row r="474" spans="2:51" s="174" customFormat="1" ht="12">
      <c r="B474" s="173"/>
      <c r="D474" s="96" t="s">
        <v>132</v>
      </c>
      <c r="E474" s="175" t="s">
        <v>1</v>
      </c>
      <c r="F474" s="176" t="s">
        <v>412</v>
      </c>
      <c r="H474" s="177">
        <v>36.187</v>
      </c>
      <c r="L474" s="173"/>
      <c r="M474" s="178"/>
      <c r="N474" s="179"/>
      <c r="O474" s="179"/>
      <c r="P474" s="179"/>
      <c r="Q474" s="179"/>
      <c r="R474" s="179"/>
      <c r="S474" s="179"/>
      <c r="T474" s="180"/>
      <c r="AT474" s="175" t="s">
        <v>132</v>
      </c>
      <c r="AU474" s="175" t="s">
        <v>74</v>
      </c>
      <c r="AV474" s="174" t="s">
        <v>137</v>
      </c>
      <c r="AW474" s="174" t="s">
        <v>5</v>
      </c>
      <c r="AX474" s="174" t="s">
        <v>66</v>
      </c>
      <c r="AY474" s="175" t="s">
        <v>123</v>
      </c>
    </row>
    <row r="475" spans="2:51" s="167" customFormat="1" ht="12">
      <c r="B475" s="166"/>
      <c r="D475" s="96" t="s">
        <v>132</v>
      </c>
      <c r="E475" s="168" t="s">
        <v>1</v>
      </c>
      <c r="F475" s="169" t="s">
        <v>1440</v>
      </c>
      <c r="H475" s="168" t="s">
        <v>1</v>
      </c>
      <c r="L475" s="166"/>
      <c r="M475" s="170"/>
      <c r="N475" s="171"/>
      <c r="O475" s="171"/>
      <c r="P475" s="171"/>
      <c r="Q475" s="171"/>
      <c r="R475" s="171"/>
      <c r="S475" s="171"/>
      <c r="T475" s="172"/>
      <c r="AT475" s="168" t="s">
        <v>132</v>
      </c>
      <c r="AU475" s="168" t="s">
        <v>74</v>
      </c>
      <c r="AV475" s="167" t="s">
        <v>72</v>
      </c>
      <c r="AW475" s="167" t="s">
        <v>5</v>
      </c>
      <c r="AX475" s="167" t="s">
        <v>66</v>
      </c>
      <c r="AY475" s="168" t="s">
        <v>123</v>
      </c>
    </row>
    <row r="476" spans="2:51" s="167" customFormat="1" ht="12">
      <c r="B476" s="166"/>
      <c r="D476" s="96" t="s">
        <v>132</v>
      </c>
      <c r="E476" s="168" t="s">
        <v>1</v>
      </c>
      <c r="F476" s="169" t="s">
        <v>1477</v>
      </c>
      <c r="H476" s="168" t="s">
        <v>1</v>
      </c>
      <c r="L476" s="166"/>
      <c r="M476" s="170"/>
      <c r="N476" s="171"/>
      <c r="O476" s="171"/>
      <c r="P476" s="171"/>
      <c r="Q476" s="171"/>
      <c r="R476" s="171"/>
      <c r="S476" s="171"/>
      <c r="T476" s="172"/>
      <c r="AT476" s="168" t="s">
        <v>132</v>
      </c>
      <c r="AU476" s="168" t="s">
        <v>74</v>
      </c>
      <c r="AV476" s="167" t="s">
        <v>72</v>
      </c>
      <c r="AW476" s="167" t="s">
        <v>5</v>
      </c>
      <c r="AX476" s="167" t="s">
        <v>66</v>
      </c>
      <c r="AY476" s="168" t="s">
        <v>123</v>
      </c>
    </row>
    <row r="477" spans="2:51" s="167" customFormat="1" ht="12">
      <c r="B477" s="166"/>
      <c r="D477" s="96" t="s">
        <v>132</v>
      </c>
      <c r="E477" s="168" t="s">
        <v>1</v>
      </c>
      <c r="F477" s="169" t="s">
        <v>1441</v>
      </c>
      <c r="H477" s="168" t="s">
        <v>1</v>
      </c>
      <c r="L477" s="166"/>
      <c r="M477" s="170"/>
      <c r="N477" s="171"/>
      <c r="O477" s="171"/>
      <c r="P477" s="171"/>
      <c r="Q477" s="171"/>
      <c r="R477" s="171"/>
      <c r="S477" s="171"/>
      <c r="T477" s="172"/>
      <c r="AT477" s="168" t="s">
        <v>132</v>
      </c>
      <c r="AU477" s="168" t="s">
        <v>74</v>
      </c>
      <c r="AV477" s="167" t="s">
        <v>72</v>
      </c>
      <c r="AW477" s="167" t="s">
        <v>5</v>
      </c>
      <c r="AX477" s="167" t="s">
        <v>66</v>
      </c>
      <c r="AY477" s="168" t="s">
        <v>123</v>
      </c>
    </row>
    <row r="478" spans="2:51" s="95" customFormat="1" ht="12">
      <c r="B478" s="94"/>
      <c r="D478" s="96" t="s">
        <v>132</v>
      </c>
      <c r="E478" s="97" t="s">
        <v>1</v>
      </c>
      <c r="F478" s="98" t="s">
        <v>1478</v>
      </c>
      <c r="H478" s="99">
        <v>6.424</v>
      </c>
      <c r="L478" s="94"/>
      <c r="M478" s="100"/>
      <c r="N478" s="101"/>
      <c r="O478" s="101"/>
      <c r="P478" s="101"/>
      <c r="Q478" s="101"/>
      <c r="R478" s="101"/>
      <c r="S478" s="101"/>
      <c r="T478" s="102"/>
      <c r="AT478" s="97" t="s">
        <v>132</v>
      </c>
      <c r="AU478" s="97" t="s">
        <v>74</v>
      </c>
      <c r="AV478" s="95" t="s">
        <v>74</v>
      </c>
      <c r="AW478" s="95" t="s">
        <v>5</v>
      </c>
      <c r="AX478" s="95" t="s">
        <v>66</v>
      </c>
      <c r="AY478" s="97" t="s">
        <v>123</v>
      </c>
    </row>
    <row r="479" spans="2:51" s="167" customFormat="1" ht="12">
      <c r="B479" s="166"/>
      <c r="D479" s="96" t="s">
        <v>132</v>
      </c>
      <c r="E479" s="168" t="s">
        <v>1</v>
      </c>
      <c r="F479" s="169" t="s">
        <v>1479</v>
      </c>
      <c r="H479" s="168" t="s">
        <v>1</v>
      </c>
      <c r="L479" s="166"/>
      <c r="M479" s="170"/>
      <c r="N479" s="171"/>
      <c r="O479" s="171"/>
      <c r="P479" s="171"/>
      <c r="Q479" s="171"/>
      <c r="R479" s="171"/>
      <c r="S479" s="171"/>
      <c r="T479" s="172"/>
      <c r="AT479" s="168" t="s">
        <v>132</v>
      </c>
      <c r="AU479" s="168" t="s">
        <v>74</v>
      </c>
      <c r="AV479" s="167" t="s">
        <v>72</v>
      </c>
      <c r="AW479" s="167" t="s">
        <v>5</v>
      </c>
      <c r="AX479" s="167" t="s">
        <v>66</v>
      </c>
      <c r="AY479" s="168" t="s">
        <v>123</v>
      </c>
    </row>
    <row r="480" spans="2:51" s="95" customFormat="1" ht="12">
      <c r="B480" s="94"/>
      <c r="D480" s="96" t="s">
        <v>132</v>
      </c>
      <c r="E480" s="97" t="s">
        <v>1</v>
      </c>
      <c r="F480" s="98" t="s">
        <v>1480</v>
      </c>
      <c r="H480" s="99">
        <v>-0.196</v>
      </c>
      <c r="L480" s="94"/>
      <c r="M480" s="100"/>
      <c r="N480" s="101"/>
      <c r="O480" s="101"/>
      <c r="P480" s="101"/>
      <c r="Q480" s="101"/>
      <c r="R480" s="101"/>
      <c r="S480" s="101"/>
      <c r="T480" s="102"/>
      <c r="AT480" s="97" t="s">
        <v>132</v>
      </c>
      <c r="AU480" s="97" t="s">
        <v>74</v>
      </c>
      <c r="AV480" s="95" t="s">
        <v>74</v>
      </c>
      <c r="AW480" s="95" t="s">
        <v>5</v>
      </c>
      <c r="AX480" s="95" t="s">
        <v>66</v>
      </c>
      <c r="AY480" s="97" t="s">
        <v>123</v>
      </c>
    </row>
    <row r="481" spans="2:51" s="167" customFormat="1" ht="12">
      <c r="B481" s="166"/>
      <c r="D481" s="96" t="s">
        <v>132</v>
      </c>
      <c r="E481" s="168" t="s">
        <v>1</v>
      </c>
      <c r="F481" s="169" t="s">
        <v>1443</v>
      </c>
      <c r="H481" s="168" t="s">
        <v>1</v>
      </c>
      <c r="L481" s="166"/>
      <c r="M481" s="170"/>
      <c r="N481" s="171"/>
      <c r="O481" s="171"/>
      <c r="P481" s="171"/>
      <c r="Q481" s="171"/>
      <c r="R481" s="171"/>
      <c r="S481" s="171"/>
      <c r="T481" s="172"/>
      <c r="AT481" s="168" t="s">
        <v>132</v>
      </c>
      <c r="AU481" s="168" t="s">
        <v>74</v>
      </c>
      <c r="AV481" s="167" t="s">
        <v>72</v>
      </c>
      <c r="AW481" s="167" t="s">
        <v>5</v>
      </c>
      <c r="AX481" s="167" t="s">
        <v>66</v>
      </c>
      <c r="AY481" s="168" t="s">
        <v>123</v>
      </c>
    </row>
    <row r="482" spans="2:51" s="95" customFormat="1" ht="12">
      <c r="B482" s="94"/>
      <c r="D482" s="96" t="s">
        <v>132</v>
      </c>
      <c r="E482" s="97" t="s">
        <v>1</v>
      </c>
      <c r="F482" s="98" t="s">
        <v>1444</v>
      </c>
      <c r="H482" s="99">
        <v>1.68</v>
      </c>
      <c r="L482" s="94"/>
      <c r="M482" s="100"/>
      <c r="N482" s="101"/>
      <c r="O482" s="101"/>
      <c r="P482" s="101"/>
      <c r="Q482" s="101"/>
      <c r="R482" s="101"/>
      <c r="S482" s="101"/>
      <c r="T482" s="102"/>
      <c r="AT482" s="97" t="s">
        <v>132</v>
      </c>
      <c r="AU482" s="97" t="s">
        <v>74</v>
      </c>
      <c r="AV482" s="95" t="s">
        <v>74</v>
      </c>
      <c r="AW482" s="95" t="s">
        <v>5</v>
      </c>
      <c r="AX482" s="95" t="s">
        <v>66</v>
      </c>
      <c r="AY482" s="97" t="s">
        <v>123</v>
      </c>
    </row>
    <row r="483" spans="2:51" s="174" customFormat="1" ht="12">
      <c r="B483" s="173"/>
      <c r="D483" s="96" t="s">
        <v>132</v>
      </c>
      <c r="E483" s="175" t="s">
        <v>1</v>
      </c>
      <c r="F483" s="176" t="s">
        <v>412</v>
      </c>
      <c r="H483" s="177">
        <v>7.908</v>
      </c>
      <c r="L483" s="173"/>
      <c r="M483" s="178"/>
      <c r="N483" s="179"/>
      <c r="O483" s="179"/>
      <c r="P483" s="179"/>
      <c r="Q483" s="179"/>
      <c r="R483" s="179"/>
      <c r="S483" s="179"/>
      <c r="T483" s="180"/>
      <c r="AT483" s="175" t="s">
        <v>132</v>
      </c>
      <c r="AU483" s="175" t="s">
        <v>74</v>
      </c>
      <c r="AV483" s="174" t="s">
        <v>137</v>
      </c>
      <c r="AW483" s="174" t="s">
        <v>5</v>
      </c>
      <c r="AX483" s="174" t="s">
        <v>66</v>
      </c>
      <c r="AY483" s="175" t="s">
        <v>123</v>
      </c>
    </row>
    <row r="484" spans="2:51" s="167" customFormat="1" ht="12">
      <c r="B484" s="166"/>
      <c r="D484" s="96" t="s">
        <v>132</v>
      </c>
      <c r="E484" s="168" t="s">
        <v>1</v>
      </c>
      <c r="F484" s="169" t="s">
        <v>1445</v>
      </c>
      <c r="H484" s="168" t="s">
        <v>1</v>
      </c>
      <c r="L484" s="166"/>
      <c r="M484" s="170"/>
      <c r="N484" s="171"/>
      <c r="O484" s="171"/>
      <c r="P484" s="171"/>
      <c r="Q484" s="171"/>
      <c r="R484" s="171"/>
      <c r="S484" s="171"/>
      <c r="T484" s="172"/>
      <c r="AT484" s="168" t="s">
        <v>132</v>
      </c>
      <c r="AU484" s="168" t="s">
        <v>74</v>
      </c>
      <c r="AV484" s="167" t="s">
        <v>72</v>
      </c>
      <c r="AW484" s="167" t="s">
        <v>5</v>
      </c>
      <c r="AX484" s="167" t="s">
        <v>66</v>
      </c>
      <c r="AY484" s="168" t="s">
        <v>123</v>
      </c>
    </row>
    <row r="485" spans="2:51" s="167" customFormat="1" ht="12">
      <c r="B485" s="166"/>
      <c r="D485" s="96" t="s">
        <v>132</v>
      </c>
      <c r="E485" s="168" t="s">
        <v>1</v>
      </c>
      <c r="F485" s="169" t="s">
        <v>1477</v>
      </c>
      <c r="H485" s="168" t="s">
        <v>1</v>
      </c>
      <c r="L485" s="166"/>
      <c r="M485" s="170"/>
      <c r="N485" s="171"/>
      <c r="O485" s="171"/>
      <c r="P485" s="171"/>
      <c r="Q485" s="171"/>
      <c r="R485" s="171"/>
      <c r="S485" s="171"/>
      <c r="T485" s="172"/>
      <c r="AT485" s="168" t="s">
        <v>132</v>
      </c>
      <c r="AU485" s="168" t="s">
        <v>74</v>
      </c>
      <c r="AV485" s="167" t="s">
        <v>72</v>
      </c>
      <c r="AW485" s="167" t="s">
        <v>5</v>
      </c>
      <c r="AX485" s="167" t="s">
        <v>66</v>
      </c>
      <c r="AY485" s="168" t="s">
        <v>123</v>
      </c>
    </row>
    <row r="486" spans="2:51" s="167" customFormat="1" ht="12">
      <c r="B486" s="166"/>
      <c r="D486" s="96" t="s">
        <v>132</v>
      </c>
      <c r="E486" s="168" t="s">
        <v>1</v>
      </c>
      <c r="F486" s="169" t="s">
        <v>1446</v>
      </c>
      <c r="H486" s="168" t="s">
        <v>1</v>
      </c>
      <c r="L486" s="166"/>
      <c r="M486" s="170"/>
      <c r="N486" s="171"/>
      <c r="O486" s="171"/>
      <c r="P486" s="171"/>
      <c r="Q486" s="171"/>
      <c r="R486" s="171"/>
      <c r="S486" s="171"/>
      <c r="T486" s="172"/>
      <c r="AT486" s="168" t="s">
        <v>132</v>
      </c>
      <c r="AU486" s="168" t="s">
        <v>74</v>
      </c>
      <c r="AV486" s="167" t="s">
        <v>72</v>
      </c>
      <c r="AW486" s="167" t="s">
        <v>5</v>
      </c>
      <c r="AX486" s="167" t="s">
        <v>66</v>
      </c>
      <c r="AY486" s="168" t="s">
        <v>123</v>
      </c>
    </row>
    <row r="487" spans="2:51" s="95" customFormat="1" ht="12">
      <c r="B487" s="94"/>
      <c r="D487" s="96" t="s">
        <v>132</v>
      </c>
      <c r="E487" s="97" t="s">
        <v>1</v>
      </c>
      <c r="F487" s="98" t="s">
        <v>1481</v>
      </c>
      <c r="H487" s="99">
        <v>10.296</v>
      </c>
      <c r="L487" s="94"/>
      <c r="M487" s="100"/>
      <c r="N487" s="101"/>
      <c r="O487" s="101"/>
      <c r="P487" s="101"/>
      <c r="Q487" s="101"/>
      <c r="R487" s="101"/>
      <c r="S487" s="101"/>
      <c r="T487" s="102"/>
      <c r="AT487" s="97" t="s">
        <v>132</v>
      </c>
      <c r="AU487" s="97" t="s">
        <v>74</v>
      </c>
      <c r="AV487" s="95" t="s">
        <v>74</v>
      </c>
      <c r="AW487" s="95" t="s">
        <v>5</v>
      </c>
      <c r="AX487" s="95" t="s">
        <v>66</v>
      </c>
      <c r="AY487" s="97" t="s">
        <v>123</v>
      </c>
    </row>
    <row r="488" spans="2:51" s="167" customFormat="1" ht="12">
      <c r="B488" s="166"/>
      <c r="D488" s="96" t="s">
        <v>132</v>
      </c>
      <c r="E488" s="168" t="s">
        <v>1</v>
      </c>
      <c r="F488" s="169" t="s">
        <v>1482</v>
      </c>
      <c r="H488" s="168" t="s">
        <v>1</v>
      </c>
      <c r="L488" s="166"/>
      <c r="M488" s="170"/>
      <c r="N488" s="171"/>
      <c r="O488" s="171"/>
      <c r="P488" s="171"/>
      <c r="Q488" s="171"/>
      <c r="R488" s="171"/>
      <c r="S488" s="171"/>
      <c r="T488" s="172"/>
      <c r="AT488" s="168" t="s">
        <v>132</v>
      </c>
      <c r="AU488" s="168" t="s">
        <v>74</v>
      </c>
      <c r="AV488" s="167" t="s">
        <v>72</v>
      </c>
      <c r="AW488" s="167" t="s">
        <v>5</v>
      </c>
      <c r="AX488" s="167" t="s">
        <v>66</v>
      </c>
      <c r="AY488" s="168" t="s">
        <v>123</v>
      </c>
    </row>
    <row r="489" spans="2:51" s="95" customFormat="1" ht="12">
      <c r="B489" s="94"/>
      <c r="D489" s="96" t="s">
        <v>132</v>
      </c>
      <c r="E489" s="97" t="s">
        <v>1</v>
      </c>
      <c r="F489" s="98" t="s">
        <v>1483</v>
      </c>
      <c r="H489" s="99">
        <v>-0.275</v>
      </c>
      <c r="L489" s="94"/>
      <c r="M489" s="100"/>
      <c r="N489" s="101"/>
      <c r="O489" s="101"/>
      <c r="P489" s="101"/>
      <c r="Q489" s="101"/>
      <c r="R489" s="101"/>
      <c r="S489" s="101"/>
      <c r="T489" s="102"/>
      <c r="AT489" s="97" t="s">
        <v>132</v>
      </c>
      <c r="AU489" s="97" t="s">
        <v>74</v>
      </c>
      <c r="AV489" s="95" t="s">
        <v>74</v>
      </c>
      <c r="AW489" s="95" t="s">
        <v>5</v>
      </c>
      <c r="AX489" s="95" t="s">
        <v>66</v>
      </c>
      <c r="AY489" s="97" t="s">
        <v>123</v>
      </c>
    </row>
    <row r="490" spans="2:51" s="167" customFormat="1" ht="12">
      <c r="B490" s="166"/>
      <c r="D490" s="96" t="s">
        <v>132</v>
      </c>
      <c r="E490" s="168" t="s">
        <v>1</v>
      </c>
      <c r="F490" s="169" t="s">
        <v>1448</v>
      </c>
      <c r="H490" s="168" t="s">
        <v>1</v>
      </c>
      <c r="L490" s="166"/>
      <c r="M490" s="170"/>
      <c r="N490" s="171"/>
      <c r="O490" s="171"/>
      <c r="P490" s="171"/>
      <c r="Q490" s="171"/>
      <c r="R490" s="171"/>
      <c r="S490" s="171"/>
      <c r="T490" s="172"/>
      <c r="AT490" s="168" t="s">
        <v>132</v>
      </c>
      <c r="AU490" s="168" t="s">
        <v>74</v>
      </c>
      <c r="AV490" s="167" t="s">
        <v>72</v>
      </c>
      <c r="AW490" s="167" t="s">
        <v>5</v>
      </c>
      <c r="AX490" s="167" t="s">
        <v>66</v>
      </c>
      <c r="AY490" s="168" t="s">
        <v>123</v>
      </c>
    </row>
    <row r="491" spans="2:51" s="95" customFormat="1" ht="12">
      <c r="B491" s="94"/>
      <c r="D491" s="96" t="s">
        <v>132</v>
      </c>
      <c r="E491" s="97" t="s">
        <v>1</v>
      </c>
      <c r="F491" s="98" t="s">
        <v>1449</v>
      </c>
      <c r="H491" s="99">
        <v>3</v>
      </c>
      <c r="L491" s="94"/>
      <c r="M491" s="100"/>
      <c r="N491" s="101"/>
      <c r="O491" s="101"/>
      <c r="P491" s="101"/>
      <c r="Q491" s="101"/>
      <c r="R491" s="101"/>
      <c r="S491" s="101"/>
      <c r="T491" s="102"/>
      <c r="AT491" s="97" t="s">
        <v>132</v>
      </c>
      <c r="AU491" s="97" t="s">
        <v>74</v>
      </c>
      <c r="AV491" s="95" t="s">
        <v>74</v>
      </c>
      <c r="AW491" s="95" t="s">
        <v>5</v>
      </c>
      <c r="AX491" s="95" t="s">
        <v>66</v>
      </c>
      <c r="AY491" s="97" t="s">
        <v>123</v>
      </c>
    </row>
    <row r="492" spans="2:51" s="174" customFormat="1" ht="12">
      <c r="B492" s="173"/>
      <c r="D492" s="96" t="s">
        <v>132</v>
      </c>
      <c r="E492" s="175" t="s">
        <v>1</v>
      </c>
      <c r="F492" s="176" t="s">
        <v>412</v>
      </c>
      <c r="H492" s="177">
        <v>13.020999999999999</v>
      </c>
      <c r="L492" s="173"/>
      <c r="M492" s="178"/>
      <c r="N492" s="179"/>
      <c r="O492" s="179"/>
      <c r="P492" s="179"/>
      <c r="Q492" s="179"/>
      <c r="R492" s="179"/>
      <c r="S492" s="179"/>
      <c r="T492" s="180"/>
      <c r="AT492" s="175" t="s">
        <v>132</v>
      </c>
      <c r="AU492" s="175" t="s">
        <v>74</v>
      </c>
      <c r="AV492" s="174" t="s">
        <v>137</v>
      </c>
      <c r="AW492" s="174" t="s">
        <v>5</v>
      </c>
      <c r="AX492" s="174" t="s">
        <v>66</v>
      </c>
      <c r="AY492" s="175" t="s">
        <v>123</v>
      </c>
    </row>
    <row r="493" spans="2:51" s="182" customFormat="1" ht="12">
      <c r="B493" s="181"/>
      <c r="D493" s="96" t="s">
        <v>132</v>
      </c>
      <c r="E493" s="183" t="s">
        <v>1</v>
      </c>
      <c r="F493" s="184" t="s">
        <v>470</v>
      </c>
      <c r="H493" s="185">
        <v>118.69100000000003</v>
      </c>
      <c r="L493" s="181"/>
      <c r="M493" s="186"/>
      <c r="N493" s="187"/>
      <c r="O493" s="187"/>
      <c r="P493" s="187"/>
      <c r="Q493" s="187"/>
      <c r="R493" s="187"/>
      <c r="S493" s="187"/>
      <c r="T493" s="188"/>
      <c r="AT493" s="183" t="s">
        <v>132</v>
      </c>
      <c r="AU493" s="183" t="s">
        <v>74</v>
      </c>
      <c r="AV493" s="182" t="s">
        <v>130</v>
      </c>
      <c r="AW493" s="182" t="s">
        <v>5</v>
      </c>
      <c r="AX493" s="182" t="s">
        <v>72</v>
      </c>
      <c r="AY493" s="183" t="s">
        <v>123</v>
      </c>
    </row>
    <row r="494" spans="2:51" s="95" customFormat="1" ht="12">
      <c r="B494" s="94"/>
      <c r="D494" s="96" t="s">
        <v>132</v>
      </c>
      <c r="F494" s="98" t="s">
        <v>1485</v>
      </c>
      <c r="H494" s="99">
        <v>237.382</v>
      </c>
      <c r="L494" s="94"/>
      <c r="M494" s="100"/>
      <c r="N494" s="101"/>
      <c r="O494" s="101"/>
      <c r="P494" s="101"/>
      <c r="Q494" s="101"/>
      <c r="R494" s="101"/>
      <c r="S494" s="101"/>
      <c r="T494" s="102"/>
      <c r="AT494" s="97" t="s">
        <v>132</v>
      </c>
      <c r="AU494" s="97" t="s">
        <v>74</v>
      </c>
      <c r="AV494" s="95" t="s">
        <v>74</v>
      </c>
      <c r="AW494" s="95" t="s">
        <v>4</v>
      </c>
      <c r="AX494" s="95" t="s">
        <v>72</v>
      </c>
      <c r="AY494" s="97" t="s">
        <v>123</v>
      </c>
    </row>
    <row r="495" spans="2:65" s="117" customFormat="1" ht="16.5" customHeight="1">
      <c r="B495" s="8"/>
      <c r="C495" s="84" t="s">
        <v>301</v>
      </c>
      <c r="D495" s="84" t="s">
        <v>125</v>
      </c>
      <c r="E495" s="85" t="s">
        <v>567</v>
      </c>
      <c r="F495" s="86" t="s">
        <v>568</v>
      </c>
      <c r="G495" s="87" t="s">
        <v>396</v>
      </c>
      <c r="H495" s="88">
        <v>103.154</v>
      </c>
      <c r="I495" s="142"/>
      <c r="J495" s="89">
        <f>ROUND(I495*H495,2)</f>
        <v>0</v>
      </c>
      <c r="K495" s="86" t="s">
        <v>397</v>
      </c>
      <c r="L495" s="8"/>
      <c r="M495" s="115" t="s">
        <v>1</v>
      </c>
      <c r="N495" s="90" t="s">
        <v>35</v>
      </c>
      <c r="O495" s="92">
        <v>0.286</v>
      </c>
      <c r="P495" s="92">
        <f>O495*H495</f>
        <v>29.502043999999998</v>
      </c>
      <c r="Q495" s="92">
        <v>0</v>
      </c>
      <c r="R495" s="92">
        <f>Q495*H495</f>
        <v>0</v>
      </c>
      <c r="S495" s="92">
        <v>0</v>
      </c>
      <c r="T495" s="164">
        <f>S495*H495</f>
        <v>0</v>
      </c>
      <c r="AR495" s="120" t="s">
        <v>130</v>
      </c>
      <c r="AT495" s="120" t="s">
        <v>125</v>
      </c>
      <c r="AU495" s="120" t="s">
        <v>74</v>
      </c>
      <c r="AY495" s="120" t="s">
        <v>123</v>
      </c>
      <c r="BE495" s="156">
        <f>IF(N495="základní",J495,0)</f>
        <v>0</v>
      </c>
      <c r="BF495" s="156">
        <f>IF(N495="snížená",J495,0)</f>
        <v>0</v>
      </c>
      <c r="BG495" s="156">
        <f>IF(N495="zákl. přenesená",J495,0)</f>
        <v>0</v>
      </c>
      <c r="BH495" s="156">
        <f>IF(N495="sníž. přenesená",J495,0)</f>
        <v>0</v>
      </c>
      <c r="BI495" s="156">
        <f>IF(N495="nulová",J495,0)</f>
        <v>0</v>
      </c>
      <c r="BJ495" s="120" t="s">
        <v>72</v>
      </c>
      <c r="BK495" s="156">
        <f>ROUND(I495*H495,2)</f>
        <v>0</v>
      </c>
      <c r="BL495" s="120" t="s">
        <v>130</v>
      </c>
      <c r="BM495" s="120" t="s">
        <v>1486</v>
      </c>
    </row>
    <row r="496" spans="2:47" s="117" customFormat="1" ht="19.5">
      <c r="B496" s="8"/>
      <c r="D496" s="96" t="s">
        <v>399</v>
      </c>
      <c r="F496" s="165" t="s">
        <v>570</v>
      </c>
      <c r="L496" s="8"/>
      <c r="M496" s="114"/>
      <c r="N496" s="21"/>
      <c r="O496" s="21"/>
      <c r="P496" s="21"/>
      <c r="Q496" s="21"/>
      <c r="R496" s="21"/>
      <c r="S496" s="21"/>
      <c r="T496" s="22"/>
      <c r="AT496" s="120" t="s">
        <v>399</v>
      </c>
      <c r="AU496" s="120" t="s">
        <v>74</v>
      </c>
    </row>
    <row r="497" spans="2:51" s="167" customFormat="1" ht="12">
      <c r="B497" s="166"/>
      <c r="D497" s="96" t="s">
        <v>132</v>
      </c>
      <c r="E497" s="168" t="s">
        <v>1</v>
      </c>
      <c r="F497" s="169" t="s">
        <v>401</v>
      </c>
      <c r="H497" s="168" t="s">
        <v>1</v>
      </c>
      <c r="L497" s="166"/>
      <c r="M497" s="170"/>
      <c r="N497" s="171"/>
      <c r="O497" s="171"/>
      <c r="P497" s="171"/>
      <c r="Q497" s="171"/>
      <c r="R497" s="171"/>
      <c r="S497" s="171"/>
      <c r="T497" s="172"/>
      <c r="AT497" s="168" t="s">
        <v>132</v>
      </c>
      <c r="AU497" s="168" t="s">
        <v>74</v>
      </c>
      <c r="AV497" s="167" t="s">
        <v>72</v>
      </c>
      <c r="AW497" s="167" t="s">
        <v>5</v>
      </c>
      <c r="AX497" s="167" t="s">
        <v>66</v>
      </c>
      <c r="AY497" s="168" t="s">
        <v>123</v>
      </c>
    </row>
    <row r="498" spans="2:51" s="167" customFormat="1" ht="12">
      <c r="B498" s="166"/>
      <c r="D498" s="96" t="s">
        <v>132</v>
      </c>
      <c r="E498" s="168" t="s">
        <v>1</v>
      </c>
      <c r="F498" s="169" t="s">
        <v>1427</v>
      </c>
      <c r="H498" s="168" t="s">
        <v>1</v>
      </c>
      <c r="L498" s="166"/>
      <c r="M498" s="170"/>
      <c r="N498" s="171"/>
      <c r="O498" s="171"/>
      <c r="P498" s="171"/>
      <c r="Q498" s="171"/>
      <c r="R498" s="171"/>
      <c r="S498" s="171"/>
      <c r="T498" s="172"/>
      <c r="AT498" s="168" t="s">
        <v>132</v>
      </c>
      <c r="AU498" s="168" t="s">
        <v>74</v>
      </c>
      <c r="AV498" s="167" t="s">
        <v>72</v>
      </c>
      <c r="AW498" s="167" t="s">
        <v>5</v>
      </c>
      <c r="AX498" s="167" t="s">
        <v>66</v>
      </c>
      <c r="AY498" s="168" t="s">
        <v>123</v>
      </c>
    </row>
    <row r="499" spans="2:51" s="167" customFormat="1" ht="12">
      <c r="B499" s="166"/>
      <c r="D499" s="96" t="s">
        <v>132</v>
      </c>
      <c r="E499" s="168" t="s">
        <v>1</v>
      </c>
      <c r="F499" s="169" t="s">
        <v>1428</v>
      </c>
      <c r="H499" s="168" t="s">
        <v>1</v>
      </c>
      <c r="L499" s="166"/>
      <c r="M499" s="170"/>
      <c r="N499" s="171"/>
      <c r="O499" s="171"/>
      <c r="P499" s="171"/>
      <c r="Q499" s="171"/>
      <c r="R499" s="171"/>
      <c r="S499" s="171"/>
      <c r="T499" s="172"/>
      <c r="AT499" s="168" t="s">
        <v>132</v>
      </c>
      <c r="AU499" s="168" t="s">
        <v>74</v>
      </c>
      <c r="AV499" s="167" t="s">
        <v>72</v>
      </c>
      <c r="AW499" s="167" t="s">
        <v>5</v>
      </c>
      <c r="AX499" s="167" t="s">
        <v>66</v>
      </c>
      <c r="AY499" s="168" t="s">
        <v>123</v>
      </c>
    </row>
    <row r="500" spans="2:51" s="167" customFormat="1" ht="12">
      <c r="B500" s="166"/>
      <c r="D500" s="96" t="s">
        <v>132</v>
      </c>
      <c r="E500" s="168" t="s">
        <v>1</v>
      </c>
      <c r="F500" s="169" t="s">
        <v>404</v>
      </c>
      <c r="H500" s="168" t="s">
        <v>1</v>
      </c>
      <c r="L500" s="166"/>
      <c r="M500" s="170"/>
      <c r="N500" s="171"/>
      <c r="O500" s="171"/>
      <c r="P500" s="171"/>
      <c r="Q500" s="171"/>
      <c r="R500" s="171"/>
      <c r="S500" s="171"/>
      <c r="T500" s="172"/>
      <c r="AT500" s="168" t="s">
        <v>132</v>
      </c>
      <c r="AU500" s="168" t="s">
        <v>74</v>
      </c>
      <c r="AV500" s="167" t="s">
        <v>72</v>
      </c>
      <c r="AW500" s="167" t="s">
        <v>5</v>
      </c>
      <c r="AX500" s="167" t="s">
        <v>66</v>
      </c>
      <c r="AY500" s="168" t="s">
        <v>123</v>
      </c>
    </row>
    <row r="501" spans="2:51" s="167" customFormat="1" ht="12">
      <c r="B501" s="166"/>
      <c r="D501" s="96" t="s">
        <v>132</v>
      </c>
      <c r="E501" s="168" t="s">
        <v>1</v>
      </c>
      <c r="F501" s="169" t="s">
        <v>1429</v>
      </c>
      <c r="H501" s="168" t="s">
        <v>1</v>
      </c>
      <c r="L501" s="166"/>
      <c r="M501" s="170"/>
      <c r="N501" s="171"/>
      <c r="O501" s="171"/>
      <c r="P501" s="171"/>
      <c r="Q501" s="171"/>
      <c r="R501" s="171"/>
      <c r="S501" s="171"/>
      <c r="T501" s="172"/>
      <c r="AT501" s="168" t="s">
        <v>132</v>
      </c>
      <c r="AU501" s="168" t="s">
        <v>74</v>
      </c>
      <c r="AV501" s="167" t="s">
        <v>72</v>
      </c>
      <c r="AW501" s="167" t="s">
        <v>5</v>
      </c>
      <c r="AX501" s="167" t="s">
        <v>66</v>
      </c>
      <c r="AY501" s="168" t="s">
        <v>123</v>
      </c>
    </row>
    <row r="502" spans="2:51" s="167" customFormat="1" ht="12">
      <c r="B502" s="166"/>
      <c r="D502" s="96" t="s">
        <v>132</v>
      </c>
      <c r="E502" s="168" t="s">
        <v>1</v>
      </c>
      <c r="F502" s="169" t="s">
        <v>1487</v>
      </c>
      <c r="H502" s="168" t="s">
        <v>1</v>
      </c>
      <c r="L502" s="166"/>
      <c r="M502" s="170"/>
      <c r="N502" s="171"/>
      <c r="O502" s="171"/>
      <c r="P502" s="171"/>
      <c r="Q502" s="171"/>
      <c r="R502" s="171"/>
      <c r="S502" s="171"/>
      <c r="T502" s="172"/>
      <c r="AT502" s="168" t="s">
        <v>132</v>
      </c>
      <c r="AU502" s="168" t="s">
        <v>74</v>
      </c>
      <c r="AV502" s="167" t="s">
        <v>72</v>
      </c>
      <c r="AW502" s="167" t="s">
        <v>5</v>
      </c>
      <c r="AX502" s="167" t="s">
        <v>66</v>
      </c>
      <c r="AY502" s="168" t="s">
        <v>123</v>
      </c>
    </row>
    <row r="503" spans="2:51" s="167" customFormat="1" ht="12">
      <c r="B503" s="166"/>
      <c r="D503" s="96" t="s">
        <v>132</v>
      </c>
      <c r="E503" s="168" t="s">
        <v>1</v>
      </c>
      <c r="F503" s="169" t="s">
        <v>1431</v>
      </c>
      <c r="H503" s="168" t="s">
        <v>1</v>
      </c>
      <c r="L503" s="166"/>
      <c r="M503" s="170"/>
      <c r="N503" s="171"/>
      <c r="O503" s="171"/>
      <c r="P503" s="171"/>
      <c r="Q503" s="171"/>
      <c r="R503" s="171"/>
      <c r="S503" s="171"/>
      <c r="T503" s="172"/>
      <c r="AT503" s="168" t="s">
        <v>132</v>
      </c>
      <c r="AU503" s="168" t="s">
        <v>74</v>
      </c>
      <c r="AV503" s="167" t="s">
        <v>72</v>
      </c>
      <c r="AW503" s="167" t="s">
        <v>5</v>
      </c>
      <c r="AX503" s="167" t="s">
        <v>66</v>
      </c>
      <c r="AY503" s="168" t="s">
        <v>123</v>
      </c>
    </row>
    <row r="504" spans="2:51" s="95" customFormat="1" ht="12">
      <c r="B504" s="94"/>
      <c r="D504" s="96" t="s">
        <v>132</v>
      </c>
      <c r="E504" s="97" t="s">
        <v>1</v>
      </c>
      <c r="F504" s="98" t="s">
        <v>1488</v>
      </c>
      <c r="H504" s="99">
        <v>62.832</v>
      </c>
      <c r="L504" s="94"/>
      <c r="M504" s="100"/>
      <c r="N504" s="101"/>
      <c r="O504" s="101"/>
      <c r="P504" s="101"/>
      <c r="Q504" s="101"/>
      <c r="R504" s="101"/>
      <c r="S504" s="101"/>
      <c r="T504" s="102"/>
      <c r="AT504" s="97" t="s">
        <v>132</v>
      </c>
      <c r="AU504" s="97" t="s">
        <v>74</v>
      </c>
      <c r="AV504" s="95" t="s">
        <v>74</v>
      </c>
      <c r="AW504" s="95" t="s">
        <v>5</v>
      </c>
      <c r="AX504" s="95" t="s">
        <v>66</v>
      </c>
      <c r="AY504" s="97" t="s">
        <v>123</v>
      </c>
    </row>
    <row r="505" spans="2:51" s="167" customFormat="1" ht="12">
      <c r="B505" s="166"/>
      <c r="D505" s="96" t="s">
        <v>132</v>
      </c>
      <c r="E505" s="168" t="s">
        <v>1</v>
      </c>
      <c r="F505" s="169" t="s">
        <v>1489</v>
      </c>
      <c r="H505" s="168" t="s">
        <v>1</v>
      </c>
      <c r="L505" s="166"/>
      <c r="M505" s="170"/>
      <c r="N505" s="171"/>
      <c r="O505" s="171"/>
      <c r="P505" s="171"/>
      <c r="Q505" s="171"/>
      <c r="R505" s="171"/>
      <c r="S505" s="171"/>
      <c r="T505" s="172"/>
      <c r="AT505" s="168" t="s">
        <v>132</v>
      </c>
      <c r="AU505" s="168" t="s">
        <v>74</v>
      </c>
      <c r="AV505" s="167" t="s">
        <v>72</v>
      </c>
      <c r="AW505" s="167" t="s">
        <v>5</v>
      </c>
      <c r="AX505" s="167" t="s">
        <v>66</v>
      </c>
      <c r="AY505" s="168" t="s">
        <v>123</v>
      </c>
    </row>
    <row r="506" spans="2:51" s="95" customFormat="1" ht="12">
      <c r="B506" s="94"/>
      <c r="D506" s="96" t="s">
        <v>132</v>
      </c>
      <c r="E506" s="97" t="s">
        <v>1</v>
      </c>
      <c r="F506" s="98" t="s">
        <v>1490</v>
      </c>
      <c r="H506" s="99">
        <v>-23.286</v>
      </c>
      <c r="L506" s="94"/>
      <c r="M506" s="100"/>
      <c r="N506" s="101"/>
      <c r="O506" s="101"/>
      <c r="P506" s="101"/>
      <c r="Q506" s="101"/>
      <c r="R506" s="101"/>
      <c r="S506" s="101"/>
      <c r="T506" s="102"/>
      <c r="AT506" s="97" t="s">
        <v>132</v>
      </c>
      <c r="AU506" s="97" t="s">
        <v>74</v>
      </c>
      <c r="AV506" s="95" t="s">
        <v>74</v>
      </c>
      <c r="AW506" s="95" t="s">
        <v>5</v>
      </c>
      <c r="AX506" s="95" t="s">
        <v>66</v>
      </c>
      <c r="AY506" s="97" t="s">
        <v>123</v>
      </c>
    </row>
    <row r="507" spans="2:51" s="174" customFormat="1" ht="12">
      <c r="B507" s="173"/>
      <c r="D507" s="96" t="s">
        <v>132</v>
      </c>
      <c r="E507" s="175" t="s">
        <v>1</v>
      </c>
      <c r="F507" s="176" t="s">
        <v>412</v>
      </c>
      <c r="H507" s="177">
        <v>39.546</v>
      </c>
      <c r="L507" s="173"/>
      <c r="M507" s="178"/>
      <c r="N507" s="179"/>
      <c r="O507" s="179"/>
      <c r="P507" s="179"/>
      <c r="Q507" s="179"/>
      <c r="R507" s="179"/>
      <c r="S507" s="179"/>
      <c r="T507" s="180"/>
      <c r="AT507" s="175" t="s">
        <v>132</v>
      </c>
      <c r="AU507" s="175" t="s">
        <v>74</v>
      </c>
      <c r="AV507" s="174" t="s">
        <v>137</v>
      </c>
      <c r="AW507" s="174" t="s">
        <v>5</v>
      </c>
      <c r="AX507" s="174" t="s">
        <v>66</v>
      </c>
      <c r="AY507" s="175" t="s">
        <v>123</v>
      </c>
    </row>
    <row r="508" spans="2:51" s="167" customFormat="1" ht="12">
      <c r="B508" s="166"/>
      <c r="D508" s="96" t="s">
        <v>132</v>
      </c>
      <c r="E508" s="168" t="s">
        <v>1</v>
      </c>
      <c r="F508" s="169" t="s">
        <v>1435</v>
      </c>
      <c r="H508" s="168" t="s">
        <v>1</v>
      </c>
      <c r="L508" s="166"/>
      <c r="M508" s="170"/>
      <c r="N508" s="171"/>
      <c r="O508" s="171"/>
      <c r="P508" s="171"/>
      <c r="Q508" s="171"/>
      <c r="R508" s="171"/>
      <c r="S508" s="171"/>
      <c r="T508" s="172"/>
      <c r="AT508" s="168" t="s">
        <v>132</v>
      </c>
      <c r="AU508" s="168" t="s">
        <v>74</v>
      </c>
      <c r="AV508" s="167" t="s">
        <v>72</v>
      </c>
      <c r="AW508" s="167" t="s">
        <v>5</v>
      </c>
      <c r="AX508" s="167" t="s">
        <v>66</v>
      </c>
      <c r="AY508" s="168" t="s">
        <v>123</v>
      </c>
    </row>
    <row r="509" spans="2:51" s="167" customFormat="1" ht="12">
      <c r="B509" s="166"/>
      <c r="D509" s="96" t="s">
        <v>132</v>
      </c>
      <c r="E509" s="168" t="s">
        <v>1</v>
      </c>
      <c r="F509" s="169" t="s">
        <v>1487</v>
      </c>
      <c r="H509" s="168" t="s">
        <v>1</v>
      </c>
      <c r="L509" s="166"/>
      <c r="M509" s="170"/>
      <c r="N509" s="171"/>
      <c r="O509" s="171"/>
      <c r="P509" s="171"/>
      <c r="Q509" s="171"/>
      <c r="R509" s="171"/>
      <c r="S509" s="171"/>
      <c r="T509" s="172"/>
      <c r="AT509" s="168" t="s">
        <v>132</v>
      </c>
      <c r="AU509" s="168" t="s">
        <v>74</v>
      </c>
      <c r="AV509" s="167" t="s">
        <v>72</v>
      </c>
      <c r="AW509" s="167" t="s">
        <v>5</v>
      </c>
      <c r="AX509" s="167" t="s">
        <v>66</v>
      </c>
      <c r="AY509" s="168" t="s">
        <v>123</v>
      </c>
    </row>
    <row r="510" spans="2:51" s="167" customFormat="1" ht="12">
      <c r="B510" s="166"/>
      <c r="D510" s="96" t="s">
        <v>132</v>
      </c>
      <c r="E510" s="168" t="s">
        <v>1</v>
      </c>
      <c r="F510" s="169" t="s">
        <v>1436</v>
      </c>
      <c r="H510" s="168" t="s">
        <v>1</v>
      </c>
      <c r="L510" s="166"/>
      <c r="M510" s="170"/>
      <c r="N510" s="171"/>
      <c r="O510" s="171"/>
      <c r="P510" s="171"/>
      <c r="Q510" s="171"/>
      <c r="R510" s="171"/>
      <c r="S510" s="171"/>
      <c r="T510" s="172"/>
      <c r="AT510" s="168" t="s">
        <v>132</v>
      </c>
      <c r="AU510" s="168" t="s">
        <v>74</v>
      </c>
      <c r="AV510" s="167" t="s">
        <v>72</v>
      </c>
      <c r="AW510" s="167" t="s">
        <v>5</v>
      </c>
      <c r="AX510" s="167" t="s">
        <v>66</v>
      </c>
      <c r="AY510" s="168" t="s">
        <v>123</v>
      </c>
    </row>
    <row r="511" spans="2:51" s="95" customFormat="1" ht="12">
      <c r="B511" s="94"/>
      <c r="D511" s="96" t="s">
        <v>132</v>
      </c>
      <c r="E511" s="97" t="s">
        <v>1</v>
      </c>
      <c r="F511" s="98" t="s">
        <v>1491</v>
      </c>
      <c r="H511" s="99">
        <v>64.96</v>
      </c>
      <c r="L511" s="94"/>
      <c r="M511" s="100"/>
      <c r="N511" s="101"/>
      <c r="O511" s="101"/>
      <c r="P511" s="101"/>
      <c r="Q511" s="101"/>
      <c r="R511" s="101"/>
      <c r="S511" s="101"/>
      <c r="T511" s="102"/>
      <c r="AT511" s="97" t="s">
        <v>132</v>
      </c>
      <c r="AU511" s="97" t="s">
        <v>74</v>
      </c>
      <c r="AV511" s="95" t="s">
        <v>74</v>
      </c>
      <c r="AW511" s="95" t="s">
        <v>5</v>
      </c>
      <c r="AX511" s="95" t="s">
        <v>66</v>
      </c>
      <c r="AY511" s="97" t="s">
        <v>123</v>
      </c>
    </row>
    <row r="512" spans="2:51" s="167" customFormat="1" ht="12">
      <c r="B512" s="166"/>
      <c r="D512" s="96" t="s">
        <v>132</v>
      </c>
      <c r="E512" s="168" t="s">
        <v>1</v>
      </c>
      <c r="F512" s="169" t="s">
        <v>1492</v>
      </c>
      <c r="H512" s="168" t="s">
        <v>1</v>
      </c>
      <c r="L512" s="166"/>
      <c r="M512" s="170"/>
      <c r="N512" s="171"/>
      <c r="O512" s="171"/>
      <c r="P512" s="171"/>
      <c r="Q512" s="171"/>
      <c r="R512" s="171"/>
      <c r="S512" s="171"/>
      <c r="T512" s="172"/>
      <c r="AT512" s="168" t="s">
        <v>132</v>
      </c>
      <c r="AU512" s="168" t="s">
        <v>74</v>
      </c>
      <c r="AV512" s="167" t="s">
        <v>72</v>
      </c>
      <c r="AW512" s="167" t="s">
        <v>5</v>
      </c>
      <c r="AX512" s="167" t="s">
        <v>66</v>
      </c>
      <c r="AY512" s="168" t="s">
        <v>123</v>
      </c>
    </row>
    <row r="513" spans="2:51" s="95" customFormat="1" ht="12">
      <c r="B513" s="94"/>
      <c r="D513" s="96" t="s">
        <v>132</v>
      </c>
      <c r="E513" s="97" t="s">
        <v>1</v>
      </c>
      <c r="F513" s="98" t="s">
        <v>1493</v>
      </c>
      <c r="H513" s="99">
        <v>-12.016</v>
      </c>
      <c r="L513" s="94"/>
      <c r="M513" s="100"/>
      <c r="N513" s="101"/>
      <c r="O513" s="101"/>
      <c r="P513" s="101"/>
      <c r="Q513" s="101"/>
      <c r="R513" s="101"/>
      <c r="S513" s="101"/>
      <c r="T513" s="102"/>
      <c r="AT513" s="97" t="s">
        <v>132</v>
      </c>
      <c r="AU513" s="97" t="s">
        <v>74</v>
      </c>
      <c r="AV513" s="95" t="s">
        <v>74</v>
      </c>
      <c r="AW513" s="95" t="s">
        <v>5</v>
      </c>
      <c r="AX513" s="95" t="s">
        <v>66</v>
      </c>
      <c r="AY513" s="97" t="s">
        <v>123</v>
      </c>
    </row>
    <row r="514" spans="2:51" s="174" customFormat="1" ht="12">
      <c r="B514" s="173"/>
      <c r="D514" s="96" t="s">
        <v>132</v>
      </c>
      <c r="E514" s="175" t="s">
        <v>1</v>
      </c>
      <c r="F514" s="176" t="s">
        <v>412</v>
      </c>
      <c r="H514" s="177">
        <v>52.943999999999996</v>
      </c>
      <c r="L514" s="173"/>
      <c r="M514" s="178"/>
      <c r="N514" s="179"/>
      <c r="O514" s="179"/>
      <c r="P514" s="179"/>
      <c r="Q514" s="179"/>
      <c r="R514" s="179"/>
      <c r="S514" s="179"/>
      <c r="T514" s="180"/>
      <c r="AT514" s="175" t="s">
        <v>132</v>
      </c>
      <c r="AU514" s="175" t="s">
        <v>74</v>
      </c>
      <c r="AV514" s="174" t="s">
        <v>137</v>
      </c>
      <c r="AW514" s="174" t="s">
        <v>5</v>
      </c>
      <c r="AX514" s="174" t="s">
        <v>66</v>
      </c>
      <c r="AY514" s="175" t="s">
        <v>123</v>
      </c>
    </row>
    <row r="515" spans="2:51" s="167" customFormat="1" ht="12">
      <c r="B515" s="166"/>
      <c r="D515" s="96" t="s">
        <v>132</v>
      </c>
      <c r="E515" s="168" t="s">
        <v>1</v>
      </c>
      <c r="F515" s="169" t="s">
        <v>1440</v>
      </c>
      <c r="H515" s="168" t="s">
        <v>1</v>
      </c>
      <c r="L515" s="166"/>
      <c r="M515" s="170"/>
      <c r="N515" s="171"/>
      <c r="O515" s="171"/>
      <c r="P515" s="171"/>
      <c r="Q515" s="171"/>
      <c r="R515" s="171"/>
      <c r="S515" s="171"/>
      <c r="T515" s="172"/>
      <c r="AT515" s="168" t="s">
        <v>132</v>
      </c>
      <c r="AU515" s="168" t="s">
        <v>74</v>
      </c>
      <c r="AV515" s="167" t="s">
        <v>72</v>
      </c>
      <c r="AW515" s="167" t="s">
        <v>5</v>
      </c>
      <c r="AX515" s="167" t="s">
        <v>66</v>
      </c>
      <c r="AY515" s="168" t="s">
        <v>123</v>
      </c>
    </row>
    <row r="516" spans="2:51" s="167" customFormat="1" ht="12">
      <c r="B516" s="166"/>
      <c r="D516" s="96" t="s">
        <v>132</v>
      </c>
      <c r="E516" s="168" t="s">
        <v>1</v>
      </c>
      <c r="F516" s="169" t="s">
        <v>1494</v>
      </c>
      <c r="H516" s="168" t="s">
        <v>1</v>
      </c>
      <c r="L516" s="166"/>
      <c r="M516" s="170"/>
      <c r="N516" s="171"/>
      <c r="O516" s="171"/>
      <c r="P516" s="171"/>
      <c r="Q516" s="171"/>
      <c r="R516" s="171"/>
      <c r="S516" s="171"/>
      <c r="T516" s="172"/>
      <c r="AT516" s="168" t="s">
        <v>132</v>
      </c>
      <c r="AU516" s="168" t="s">
        <v>74</v>
      </c>
      <c r="AV516" s="167" t="s">
        <v>72</v>
      </c>
      <c r="AW516" s="167" t="s">
        <v>5</v>
      </c>
      <c r="AX516" s="167" t="s">
        <v>66</v>
      </c>
      <c r="AY516" s="168" t="s">
        <v>123</v>
      </c>
    </row>
    <row r="517" spans="2:51" s="167" customFormat="1" ht="12">
      <c r="B517" s="166"/>
      <c r="D517" s="96" t="s">
        <v>132</v>
      </c>
      <c r="E517" s="168" t="s">
        <v>1</v>
      </c>
      <c r="F517" s="169" t="s">
        <v>1441</v>
      </c>
      <c r="H517" s="168" t="s">
        <v>1</v>
      </c>
      <c r="L517" s="166"/>
      <c r="M517" s="170"/>
      <c r="N517" s="171"/>
      <c r="O517" s="171"/>
      <c r="P517" s="171"/>
      <c r="Q517" s="171"/>
      <c r="R517" s="171"/>
      <c r="S517" s="171"/>
      <c r="T517" s="172"/>
      <c r="AT517" s="168" t="s">
        <v>132</v>
      </c>
      <c r="AU517" s="168" t="s">
        <v>74</v>
      </c>
      <c r="AV517" s="167" t="s">
        <v>72</v>
      </c>
      <c r="AW517" s="167" t="s">
        <v>5</v>
      </c>
      <c r="AX517" s="167" t="s">
        <v>66</v>
      </c>
      <c r="AY517" s="168" t="s">
        <v>123</v>
      </c>
    </row>
    <row r="518" spans="2:51" s="95" customFormat="1" ht="12">
      <c r="B518" s="94"/>
      <c r="D518" s="96" t="s">
        <v>132</v>
      </c>
      <c r="E518" s="97" t="s">
        <v>1</v>
      </c>
      <c r="F518" s="98" t="s">
        <v>595</v>
      </c>
      <c r="H518" s="99">
        <v>4.015</v>
      </c>
      <c r="L518" s="94"/>
      <c r="M518" s="100"/>
      <c r="N518" s="101"/>
      <c r="O518" s="101"/>
      <c r="P518" s="101"/>
      <c r="Q518" s="101"/>
      <c r="R518" s="101"/>
      <c r="S518" s="101"/>
      <c r="T518" s="102"/>
      <c r="AT518" s="97" t="s">
        <v>132</v>
      </c>
      <c r="AU518" s="97" t="s">
        <v>74</v>
      </c>
      <c r="AV518" s="95" t="s">
        <v>74</v>
      </c>
      <c r="AW518" s="95" t="s">
        <v>5</v>
      </c>
      <c r="AX518" s="95" t="s">
        <v>66</v>
      </c>
      <c r="AY518" s="97" t="s">
        <v>123</v>
      </c>
    </row>
    <row r="519" spans="2:51" s="167" customFormat="1" ht="12">
      <c r="B519" s="166"/>
      <c r="D519" s="96" t="s">
        <v>132</v>
      </c>
      <c r="E519" s="168" t="s">
        <v>1</v>
      </c>
      <c r="F519" s="169" t="s">
        <v>1495</v>
      </c>
      <c r="H519" s="168" t="s">
        <v>1</v>
      </c>
      <c r="L519" s="166"/>
      <c r="M519" s="170"/>
      <c r="N519" s="171"/>
      <c r="O519" s="171"/>
      <c r="P519" s="171"/>
      <c r="Q519" s="171"/>
      <c r="R519" s="171"/>
      <c r="S519" s="171"/>
      <c r="T519" s="172"/>
      <c r="AT519" s="168" t="s">
        <v>132</v>
      </c>
      <c r="AU519" s="168" t="s">
        <v>74</v>
      </c>
      <c r="AV519" s="167" t="s">
        <v>72</v>
      </c>
      <c r="AW519" s="167" t="s">
        <v>5</v>
      </c>
      <c r="AX519" s="167" t="s">
        <v>66</v>
      </c>
      <c r="AY519" s="168" t="s">
        <v>123</v>
      </c>
    </row>
    <row r="520" spans="2:51" s="95" customFormat="1" ht="12">
      <c r="B520" s="94"/>
      <c r="D520" s="96" t="s">
        <v>132</v>
      </c>
      <c r="E520" s="97" t="s">
        <v>1</v>
      </c>
      <c r="F520" s="98" t="s">
        <v>1496</v>
      </c>
      <c r="H520" s="99">
        <v>-0.426</v>
      </c>
      <c r="L520" s="94"/>
      <c r="M520" s="100"/>
      <c r="N520" s="101"/>
      <c r="O520" s="101"/>
      <c r="P520" s="101"/>
      <c r="Q520" s="101"/>
      <c r="R520" s="101"/>
      <c r="S520" s="101"/>
      <c r="T520" s="102"/>
      <c r="AT520" s="97" t="s">
        <v>132</v>
      </c>
      <c r="AU520" s="97" t="s">
        <v>74</v>
      </c>
      <c r="AV520" s="95" t="s">
        <v>74</v>
      </c>
      <c r="AW520" s="95" t="s">
        <v>5</v>
      </c>
      <c r="AX520" s="95" t="s">
        <v>66</v>
      </c>
      <c r="AY520" s="97" t="s">
        <v>123</v>
      </c>
    </row>
    <row r="521" spans="2:51" s="174" customFormat="1" ht="12">
      <c r="B521" s="173"/>
      <c r="D521" s="96" t="s">
        <v>132</v>
      </c>
      <c r="E521" s="175" t="s">
        <v>1</v>
      </c>
      <c r="F521" s="176" t="s">
        <v>412</v>
      </c>
      <c r="H521" s="177">
        <v>3.5889999999999995</v>
      </c>
      <c r="L521" s="173"/>
      <c r="M521" s="178"/>
      <c r="N521" s="179"/>
      <c r="O521" s="179"/>
      <c r="P521" s="179"/>
      <c r="Q521" s="179"/>
      <c r="R521" s="179"/>
      <c r="S521" s="179"/>
      <c r="T521" s="180"/>
      <c r="AT521" s="175" t="s">
        <v>132</v>
      </c>
      <c r="AU521" s="175" t="s">
        <v>74</v>
      </c>
      <c r="AV521" s="174" t="s">
        <v>137</v>
      </c>
      <c r="AW521" s="174" t="s">
        <v>5</v>
      </c>
      <c r="AX521" s="174" t="s">
        <v>66</v>
      </c>
      <c r="AY521" s="175" t="s">
        <v>123</v>
      </c>
    </row>
    <row r="522" spans="2:51" s="167" customFormat="1" ht="12">
      <c r="B522" s="166"/>
      <c r="D522" s="96" t="s">
        <v>132</v>
      </c>
      <c r="E522" s="168" t="s">
        <v>1</v>
      </c>
      <c r="F522" s="169" t="s">
        <v>1445</v>
      </c>
      <c r="H522" s="168" t="s">
        <v>1</v>
      </c>
      <c r="L522" s="166"/>
      <c r="M522" s="170"/>
      <c r="N522" s="171"/>
      <c r="O522" s="171"/>
      <c r="P522" s="171"/>
      <c r="Q522" s="171"/>
      <c r="R522" s="171"/>
      <c r="S522" s="171"/>
      <c r="T522" s="172"/>
      <c r="AT522" s="168" t="s">
        <v>132</v>
      </c>
      <c r="AU522" s="168" t="s">
        <v>74</v>
      </c>
      <c r="AV522" s="167" t="s">
        <v>72</v>
      </c>
      <c r="AW522" s="167" t="s">
        <v>5</v>
      </c>
      <c r="AX522" s="167" t="s">
        <v>66</v>
      </c>
      <c r="AY522" s="168" t="s">
        <v>123</v>
      </c>
    </row>
    <row r="523" spans="2:51" s="167" customFormat="1" ht="12">
      <c r="B523" s="166"/>
      <c r="D523" s="96" t="s">
        <v>132</v>
      </c>
      <c r="E523" s="168" t="s">
        <v>1</v>
      </c>
      <c r="F523" s="169" t="s">
        <v>1494</v>
      </c>
      <c r="H523" s="168" t="s">
        <v>1</v>
      </c>
      <c r="L523" s="166"/>
      <c r="M523" s="170"/>
      <c r="N523" s="171"/>
      <c r="O523" s="171"/>
      <c r="P523" s="171"/>
      <c r="Q523" s="171"/>
      <c r="R523" s="171"/>
      <c r="S523" s="171"/>
      <c r="T523" s="172"/>
      <c r="AT523" s="168" t="s">
        <v>132</v>
      </c>
      <c r="AU523" s="168" t="s">
        <v>74</v>
      </c>
      <c r="AV523" s="167" t="s">
        <v>72</v>
      </c>
      <c r="AW523" s="167" t="s">
        <v>5</v>
      </c>
      <c r="AX523" s="167" t="s">
        <v>66</v>
      </c>
      <c r="AY523" s="168" t="s">
        <v>123</v>
      </c>
    </row>
    <row r="524" spans="2:51" s="167" customFormat="1" ht="12">
      <c r="B524" s="166"/>
      <c r="D524" s="96" t="s">
        <v>132</v>
      </c>
      <c r="E524" s="168" t="s">
        <v>1</v>
      </c>
      <c r="F524" s="169" t="s">
        <v>1446</v>
      </c>
      <c r="H524" s="168" t="s">
        <v>1</v>
      </c>
      <c r="L524" s="166"/>
      <c r="M524" s="170"/>
      <c r="N524" s="171"/>
      <c r="O524" s="171"/>
      <c r="P524" s="171"/>
      <c r="Q524" s="171"/>
      <c r="R524" s="171"/>
      <c r="S524" s="171"/>
      <c r="T524" s="172"/>
      <c r="AT524" s="168" t="s">
        <v>132</v>
      </c>
      <c r="AU524" s="168" t="s">
        <v>74</v>
      </c>
      <c r="AV524" s="167" t="s">
        <v>72</v>
      </c>
      <c r="AW524" s="167" t="s">
        <v>5</v>
      </c>
      <c r="AX524" s="167" t="s">
        <v>66</v>
      </c>
      <c r="AY524" s="168" t="s">
        <v>123</v>
      </c>
    </row>
    <row r="525" spans="2:51" s="95" customFormat="1" ht="12">
      <c r="B525" s="94"/>
      <c r="D525" s="96" t="s">
        <v>132</v>
      </c>
      <c r="E525" s="97" t="s">
        <v>1</v>
      </c>
      <c r="F525" s="98" t="s">
        <v>1497</v>
      </c>
      <c r="H525" s="99">
        <v>7.92</v>
      </c>
      <c r="L525" s="94"/>
      <c r="M525" s="100"/>
      <c r="N525" s="101"/>
      <c r="O525" s="101"/>
      <c r="P525" s="101"/>
      <c r="Q525" s="101"/>
      <c r="R525" s="101"/>
      <c r="S525" s="101"/>
      <c r="T525" s="102"/>
      <c r="AT525" s="97" t="s">
        <v>132</v>
      </c>
      <c r="AU525" s="97" t="s">
        <v>74</v>
      </c>
      <c r="AV525" s="95" t="s">
        <v>74</v>
      </c>
      <c r="AW525" s="95" t="s">
        <v>5</v>
      </c>
      <c r="AX525" s="95" t="s">
        <v>66</v>
      </c>
      <c r="AY525" s="97" t="s">
        <v>123</v>
      </c>
    </row>
    <row r="526" spans="2:51" s="167" customFormat="1" ht="12">
      <c r="B526" s="166"/>
      <c r="D526" s="96" t="s">
        <v>132</v>
      </c>
      <c r="E526" s="168" t="s">
        <v>1</v>
      </c>
      <c r="F526" s="169" t="s">
        <v>1498</v>
      </c>
      <c r="H526" s="168" t="s">
        <v>1</v>
      </c>
      <c r="L526" s="166"/>
      <c r="M526" s="170"/>
      <c r="N526" s="171"/>
      <c r="O526" s="171"/>
      <c r="P526" s="171"/>
      <c r="Q526" s="171"/>
      <c r="R526" s="171"/>
      <c r="S526" s="171"/>
      <c r="T526" s="172"/>
      <c r="AT526" s="168" t="s">
        <v>132</v>
      </c>
      <c r="AU526" s="168" t="s">
        <v>74</v>
      </c>
      <c r="AV526" s="167" t="s">
        <v>72</v>
      </c>
      <c r="AW526" s="167" t="s">
        <v>5</v>
      </c>
      <c r="AX526" s="167" t="s">
        <v>66</v>
      </c>
      <c r="AY526" s="168" t="s">
        <v>123</v>
      </c>
    </row>
    <row r="527" spans="2:51" s="95" customFormat="1" ht="12">
      <c r="B527" s="94"/>
      <c r="D527" s="96" t="s">
        <v>132</v>
      </c>
      <c r="E527" s="97" t="s">
        <v>1</v>
      </c>
      <c r="F527" s="98" t="s">
        <v>1499</v>
      </c>
      <c r="H527" s="99">
        <v>-0.845</v>
      </c>
      <c r="L527" s="94"/>
      <c r="M527" s="100"/>
      <c r="N527" s="101"/>
      <c r="O527" s="101"/>
      <c r="P527" s="101"/>
      <c r="Q527" s="101"/>
      <c r="R527" s="101"/>
      <c r="S527" s="101"/>
      <c r="T527" s="102"/>
      <c r="AT527" s="97" t="s">
        <v>132</v>
      </c>
      <c r="AU527" s="97" t="s">
        <v>74</v>
      </c>
      <c r="AV527" s="95" t="s">
        <v>74</v>
      </c>
      <c r="AW527" s="95" t="s">
        <v>5</v>
      </c>
      <c r="AX527" s="95" t="s">
        <v>66</v>
      </c>
      <c r="AY527" s="97" t="s">
        <v>123</v>
      </c>
    </row>
    <row r="528" spans="2:51" s="174" customFormat="1" ht="12">
      <c r="B528" s="173"/>
      <c r="D528" s="96" t="s">
        <v>132</v>
      </c>
      <c r="E528" s="175" t="s">
        <v>1</v>
      </c>
      <c r="F528" s="176" t="s">
        <v>412</v>
      </c>
      <c r="H528" s="177">
        <v>7.075</v>
      </c>
      <c r="L528" s="173"/>
      <c r="M528" s="178"/>
      <c r="N528" s="179"/>
      <c r="O528" s="179"/>
      <c r="P528" s="179"/>
      <c r="Q528" s="179"/>
      <c r="R528" s="179"/>
      <c r="S528" s="179"/>
      <c r="T528" s="180"/>
      <c r="AT528" s="175" t="s">
        <v>132</v>
      </c>
      <c r="AU528" s="175" t="s">
        <v>74</v>
      </c>
      <c r="AV528" s="174" t="s">
        <v>137</v>
      </c>
      <c r="AW528" s="174" t="s">
        <v>5</v>
      </c>
      <c r="AX528" s="174" t="s">
        <v>66</v>
      </c>
      <c r="AY528" s="175" t="s">
        <v>123</v>
      </c>
    </row>
    <row r="529" spans="2:51" s="182" customFormat="1" ht="12">
      <c r="B529" s="181"/>
      <c r="D529" s="96" t="s">
        <v>132</v>
      </c>
      <c r="E529" s="183" t="s">
        <v>1</v>
      </c>
      <c r="F529" s="184" t="s">
        <v>470</v>
      </c>
      <c r="H529" s="185">
        <v>103.154</v>
      </c>
      <c r="L529" s="181"/>
      <c r="M529" s="186"/>
      <c r="N529" s="187"/>
      <c r="O529" s="187"/>
      <c r="P529" s="187"/>
      <c r="Q529" s="187"/>
      <c r="R529" s="187"/>
      <c r="S529" s="187"/>
      <c r="T529" s="188"/>
      <c r="AT529" s="183" t="s">
        <v>132</v>
      </c>
      <c r="AU529" s="183" t="s">
        <v>74</v>
      </c>
      <c r="AV529" s="182" t="s">
        <v>130</v>
      </c>
      <c r="AW529" s="182" t="s">
        <v>5</v>
      </c>
      <c r="AX529" s="182" t="s">
        <v>72</v>
      </c>
      <c r="AY529" s="183" t="s">
        <v>123</v>
      </c>
    </row>
    <row r="530" spans="2:65" s="117" customFormat="1" ht="16.5" customHeight="1">
      <c r="B530" s="8"/>
      <c r="C530" s="103" t="s">
        <v>1093</v>
      </c>
      <c r="D530" s="103" t="s">
        <v>189</v>
      </c>
      <c r="E530" s="104" t="s">
        <v>563</v>
      </c>
      <c r="F530" s="105" t="s">
        <v>564</v>
      </c>
      <c r="G530" s="106" t="s">
        <v>207</v>
      </c>
      <c r="H530" s="107">
        <v>206.308</v>
      </c>
      <c r="I530" s="143"/>
      <c r="J530" s="108">
        <f>ROUND(I530*H530,2)</f>
        <v>0</v>
      </c>
      <c r="K530" s="105" t="s">
        <v>397</v>
      </c>
      <c r="L530" s="157"/>
      <c r="M530" s="109" t="s">
        <v>1</v>
      </c>
      <c r="N530" s="189" t="s">
        <v>35</v>
      </c>
      <c r="O530" s="92">
        <v>0</v>
      </c>
      <c r="P530" s="92">
        <f>O530*H530</f>
        <v>0</v>
      </c>
      <c r="Q530" s="92">
        <v>1</v>
      </c>
      <c r="R530" s="92">
        <f>Q530*H530</f>
        <v>206.308</v>
      </c>
      <c r="S530" s="92">
        <v>0</v>
      </c>
      <c r="T530" s="164">
        <f>S530*H530</f>
        <v>0</v>
      </c>
      <c r="AR530" s="120" t="s">
        <v>159</v>
      </c>
      <c r="AT530" s="120" t="s">
        <v>189</v>
      </c>
      <c r="AU530" s="120" t="s">
        <v>74</v>
      </c>
      <c r="AY530" s="120" t="s">
        <v>123</v>
      </c>
      <c r="BE530" s="156">
        <f>IF(N530="základní",J530,0)</f>
        <v>0</v>
      </c>
      <c r="BF530" s="156">
        <f>IF(N530="snížená",J530,0)</f>
        <v>0</v>
      </c>
      <c r="BG530" s="156">
        <f>IF(N530="zákl. přenesená",J530,0)</f>
        <v>0</v>
      </c>
      <c r="BH530" s="156">
        <f>IF(N530="sníž. přenesená",J530,0)</f>
        <v>0</v>
      </c>
      <c r="BI530" s="156">
        <f>IF(N530="nulová",J530,0)</f>
        <v>0</v>
      </c>
      <c r="BJ530" s="120" t="s">
        <v>72</v>
      </c>
      <c r="BK530" s="156">
        <f>ROUND(I530*H530,2)</f>
        <v>0</v>
      </c>
      <c r="BL530" s="120" t="s">
        <v>130</v>
      </c>
      <c r="BM530" s="120" t="s">
        <v>1500</v>
      </c>
    </row>
    <row r="531" spans="2:47" s="117" customFormat="1" ht="12">
      <c r="B531" s="8"/>
      <c r="D531" s="96" t="s">
        <v>399</v>
      </c>
      <c r="F531" s="165" t="s">
        <v>564</v>
      </c>
      <c r="L531" s="8"/>
      <c r="M531" s="114"/>
      <c r="N531" s="21"/>
      <c r="O531" s="21"/>
      <c r="P531" s="21"/>
      <c r="Q531" s="21"/>
      <c r="R531" s="21"/>
      <c r="S531" s="21"/>
      <c r="T531" s="22"/>
      <c r="AT531" s="120" t="s">
        <v>399</v>
      </c>
      <c r="AU531" s="120" t="s">
        <v>74</v>
      </c>
    </row>
    <row r="532" spans="2:51" s="167" customFormat="1" ht="12">
      <c r="B532" s="166"/>
      <c r="D532" s="96" t="s">
        <v>132</v>
      </c>
      <c r="E532" s="168" t="s">
        <v>1</v>
      </c>
      <c r="F532" s="169" t="s">
        <v>401</v>
      </c>
      <c r="H532" s="168" t="s">
        <v>1</v>
      </c>
      <c r="L532" s="166"/>
      <c r="M532" s="170"/>
      <c r="N532" s="171"/>
      <c r="O532" s="171"/>
      <c r="P532" s="171"/>
      <c r="Q532" s="171"/>
      <c r="R532" s="171"/>
      <c r="S532" s="171"/>
      <c r="T532" s="172"/>
      <c r="AT532" s="168" t="s">
        <v>132</v>
      </c>
      <c r="AU532" s="168" t="s">
        <v>74</v>
      </c>
      <c r="AV532" s="167" t="s">
        <v>72</v>
      </c>
      <c r="AW532" s="167" t="s">
        <v>5</v>
      </c>
      <c r="AX532" s="167" t="s">
        <v>66</v>
      </c>
      <c r="AY532" s="168" t="s">
        <v>123</v>
      </c>
    </row>
    <row r="533" spans="2:51" s="167" customFormat="1" ht="12">
      <c r="B533" s="166"/>
      <c r="D533" s="96" t="s">
        <v>132</v>
      </c>
      <c r="E533" s="168" t="s">
        <v>1</v>
      </c>
      <c r="F533" s="169" t="s">
        <v>1427</v>
      </c>
      <c r="H533" s="168" t="s">
        <v>1</v>
      </c>
      <c r="L533" s="166"/>
      <c r="M533" s="170"/>
      <c r="N533" s="171"/>
      <c r="O533" s="171"/>
      <c r="P533" s="171"/>
      <c r="Q533" s="171"/>
      <c r="R533" s="171"/>
      <c r="S533" s="171"/>
      <c r="T533" s="172"/>
      <c r="AT533" s="168" t="s">
        <v>132</v>
      </c>
      <c r="AU533" s="168" t="s">
        <v>74</v>
      </c>
      <c r="AV533" s="167" t="s">
        <v>72</v>
      </c>
      <c r="AW533" s="167" t="s">
        <v>5</v>
      </c>
      <c r="AX533" s="167" t="s">
        <v>66</v>
      </c>
      <c r="AY533" s="168" t="s">
        <v>123</v>
      </c>
    </row>
    <row r="534" spans="2:51" s="167" customFormat="1" ht="12">
      <c r="B534" s="166"/>
      <c r="D534" s="96" t="s">
        <v>132</v>
      </c>
      <c r="E534" s="168" t="s">
        <v>1</v>
      </c>
      <c r="F534" s="169" t="s">
        <v>1428</v>
      </c>
      <c r="H534" s="168" t="s">
        <v>1</v>
      </c>
      <c r="L534" s="166"/>
      <c r="M534" s="170"/>
      <c r="N534" s="171"/>
      <c r="O534" s="171"/>
      <c r="P534" s="171"/>
      <c r="Q534" s="171"/>
      <c r="R534" s="171"/>
      <c r="S534" s="171"/>
      <c r="T534" s="172"/>
      <c r="AT534" s="168" t="s">
        <v>132</v>
      </c>
      <c r="AU534" s="168" t="s">
        <v>74</v>
      </c>
      <c r="AV534" s="167" t="s">
        <v>72</v>
      </c>
      <c r="AW534" s="167" t="s">
        <v>5</v>
      </c>
      <c r="AX534" s="167" t="s">
        <v>66</v>
      </c>
      <c r="AY534" s="168" t="s">
        <v>123</v>
      </c>
    </row>
    <row r="535" spans="2:51" s="167" customFormat="1" ht="12">
      <c r="B535" s="166"/>
      <c r="D535" s="96" t="s">
        <v>132</v>
      </c>
      <c r="E535" s="168" t="s">
        <v>1</v>
      </c>
      <c r="F535" s="169" t="s">
        <v>404</v>
      </c>
      <c r="H535" s="168" t="s">
        <v>1</v>
      </c>
      <c r="L535" s="166"/>
      <c r="M535" s="170"/>
      <c r="N535" s="171"/>
      <c r="O535" s="171"/>
      <c r="P535" s="171"/>
      <c r="Q535" s="171"/>
      <c r="R535" s="171"/>
      <c r="S535" s="171"/>
      <c r="T535" s="172"/>
      <c r="AT535" s="168" t="s">
        <v>132</v>
      </c>
      <c r="AU535" s="168" t="s">
        <v>74</v>
      </c>
      <c r="AV535" s="167" t="s">
        <v>72</v>
      </c>
      <c r="AW535" s="167" t="s">
        <v>5</v>
      </c>
      <c r="AX535" s="167" t="s">
        <v>66</v>
      </c>
      <c r="AY535" s="168" t="s">
        <v>123</v>
      </c>
    </row>
    <row r="536" spans="2:51" s="167" customFormat="1" ht="12">
      <c r="B536" s="166"/>
      <c r="D536" s="96" t="s">
        <v>132</v>
      </c>
      <c r="E536" s="168" t="s">
        <v>1</v>
      </c>
      <c r="F536" s="169" t="s">
        <v>1429</v>
      </c>
      <c r="H536" s="168" t="s">
        <v>1</v>
      </c>
      <c r="L536" s="166"/>
      <c r="M536" s="170"/>
      <c r="N536" s="171"/>
      <c r="O536" s="171"/>
      <c r="P536" s="171"/>
      <c r="Q536" s="171"/>
      <c r="R536" s="171"/>
      <c r="S536" s="171"/>
      <c r="T536" s="172"/>
      <c r="AT536" s="168" t="s">
        <v>132</v>
      </c>
      <c r="AU536" s="168" t="s">
        <v>74</v>
      </c>
      <c r="AV536" s="167" t="s">
        <v>72</v>
      </c>
      <c r="AW536" s="167" t="s">
        <v>5</v>
      </c>
      <c r="AX536" s="167" t="s">
        <v>66</v>
      </c>
      <c r="AY536" s="168" t="s">
        <v>123</v>
      </c>
    </row>
    <row r="537" spans="2:51" s="167" customFormat="1" ht="12">
      <c r="B537" s="166"/>
      <c r="D537" s="96" t="s">
        <v>132</v>
      </c>
      <c r="E537" s="168" t="s">
        <v>1</v>
      </c>
      <c r="F537" s="169" t="s">
        <v>1487</v>
      </c>
      <c r="H537" s="168" t="s">
        <v>1</v>
      </c>
      <c r="L537" s="166"/>
      <c r="M537" s="170"/>
      <c r="N537" s="171"/>
      <c r="O537" s="171"/>
      <c r="P537" s="171"/>
      <c r="Q537" s="171"/>
      <c r="R537" s="171"/>
      <c r="S537" s="171"/>
      <c r="T537" s="172"/>
      <c r="AT537" s="168" t="s">
        <v>132</v>
      </c>
      <c r="AU537" s="168" t="s">
        <v>74</v>
      </c>
      <c r="AV537" s="167" t="s">
        <v>72</v>
      </c>
      <c r="AW537" s="167" t="s">
        <v>5</v>
      </c>
      <c r="AX537" s="167" t="s">
        <v>66</v>
      </c>
      <c r="AY537" s="168" t="s">
        <v>123</v>
      </c>
    </row>
    <row r="538" spans="2:51" s="167" customFormat="1" ht="12">
      <c r="B538" s="166"/>
      <c r="D538" s="96" t="s">
        <v>132</v>
      </c>
      <c r="E538" s="168" t="s">
        <v>1</v>
      </c>
      <c r="F538" s="169" t="s">
        <v>1431</v>
      </c>
      <c r="H538" s="168" t="s">
        <v>1</v>
      </c>
      <c r="L538" s="166"/>
      <c r="M538" s="170"/>
      <c r="N538" s="171"/>
      <c r="O538" s="171"/>
      <c r="P538" s="171"/>
      <c r="Q538" s="171"/>
      <c r="R538" s="171"/>
      <c r="S538" s="171"/>
      <c r="T538" s="172"/>
      <c r="AT538" s="168" t="s">
        <v>132</v>
      </c>
      <c r="AU538" s="168" t="s">
        <v>74</v>
      </c>
      <c r="AV538" s="167" t="s">
        <v>72</v>
      </c>
      <c r="AW538" s="167" t="s">
        <v>5</v>
      </c>
      <c r="AX538" s="167" t="s">
        <v>66</v>
      </c>
      <c r="AY538" s="168" t="s">
        <v>123</v>
      </c>
    </row>
    <row r="539" spans="2:51" s="95" customFormat="1" ht="12">
      <c r="B539" s="94"/>
      <c r="D539" s="96" t="s">
        <v>132</v>
      </c>
      <c r="E539" s="97" t="s">
        <v>1</v>
      </c>
      <c r="F539" s="98" t="s">
        <v>1488</v>
      </c>
      <c r="H539" s="99">
        <v>62.832</v>
      </c>
      <c r="L539" s="94"/>
      <c r="M539" s="100"/>
      <c r="N539" s="101"/>
      <c r="O539" s="101"/>
      <c r="P539" s="101"/>
      <c r="Q539" s="101"/>
      <c r="R539" s="101"/>
      <c r="S539" s="101"/>
      <c r="T539" s="102"/>
      <c r="AT539" s="97" t="s">
        <v>132</v>
      </c>
      <c r="AU539" s="97" t="s">
        <v>74</v>
      </c>
      <c r="AV539" s="95" t="s">
        <v>74</v>
      </c>
      <c r="AW539" s="95" t="s">
        <v>5</v>
      </c>
      <c r="AX539" s="95" t="s">
        <v>66</v>
      </c>
      <c r="AY539" s="97" t="s">
        <v>123</v>
      </c>
    </row>
    <row r="540" spans="2:51" s="167" customFormat="1" ht="12">
      <c r="B540" s="166"/>
      <c r="D540" s="96" t="s">
        <v>132</v>
      </c>
      <c r="E540" s="168" t="s">
        <v>1</v>
      </c>
      <c r="F540" s="169" t="s">
        <v>1489</v>
      </c>
      <c r="H540" s="168" t="s">
        <v>1</v>
      </c>
      <c r="L540" s="166"/>
      <c r="M540" s="170"/>
      <c r="N540" s="171"/>
      <c r="O540" s="171"/>
      <c r="P540" s="171"/>
      <c r="Q540" s="171"/>
      <c r="R540" s="171"/>
      <c r="S540" s="171"/>
      <c r="T540" s="172"/>
      <c r="AT540" s="168" t="s">
        <v>132</v>
      </c>
      <c r="AU540" s="168" t="s">
        <v>74</v>
      </c>
      <c r="AV540" s="167" t="s">
        <v>72</v>
      </c>
      <c r="AW540" s="167" t="s">
        <v>5</v>
      </c>
      <c r="AX540" s="167" t="s">
        <v>66</v>
      </c>
      <c r="AY540" s="168" t="s">
        <v>123</v>
      </c>
    </row>
    <row r="541" spans="2:51" s="95" customFormat="1" ht="12">
      <c r="B541" s="94"/>
      <c r="D541" s="96" t="s">
        <v>132</v>
      </c>
      <c r="E541" s="97" t="s">
        <v>1</v>
      </c>
      <c r="F541" s="98" t="s">
        <v>1490</v>
      </c>
      <c r="H541" s="99">
        <v>-23.286</v>
      </c>
      <c r="L541" s="94"/>
      <c r="M541" s="100"/>
      <c r="N541" s="101"/>
      <c r="O541" s="101"/>
      <c r="P541" s="101"/>
      <c r="Q541" s="101"/>
      <c r="R541" s="101"/>
      <c r="S541" s="101"/>
      <c r="T541" s="102"/>
      <c r="AT541" s="97" t="s">
        <v>132</v>
      </c>
      <c r="AU541" s="97" t="s">
        <v>74</v>
      </c>
      <c r="AV541" s="95" t="s">
        <v>74</v>
      </c>
      <c r="AW541" s="95" t="s">
        <v>5</v>
      </c>
      <c r="AX541" s="95" t="s">
        <v>66</v>
      </c>
      <c r="AY541" s="97" t="s">
        <v>123</v>
      </c>
    </row>
    <row r="542" spans="2:51" s="174" customFormat="1" ht="12">
      <c r="B542" s="173"/>
      <c r="D542" s="96" t="s">
        <v>132</v>
      </c>
      <c r="E542" s="175" t="s">
        <v>1</v>
      </c>
      <c r="F542" s="176" t="s">
        <v>412</v>
      </c>
      <c r="H542" s="177">
        <v>39.546</v>
      </c>
      <c r="L542" s="173"/>
      <c r="M542" s="178"/>
      <c r="N542" s="179"/>
      <c r="O542" s="179"/>
      <c r="P542" s="179"/>
      <c r="Q542" s="179"/>
      <c r="R542" s="179"/>
      <c r="S542" s="179"/>
      <c r="T542" s="180"/>
      <c r="AT542" s="175" t="s">
        <v>132</v>
      </c>
      <c r="AU542" s="175" t="s">
        <v>74</v>
      </c>
      <c r="AV542" s="174" t="s">
        <v>137</v>
      </c>
      <c r="AW542" s="174" t="s">
        <v>5</v>
      </c>
      <c r="AX542" s="174" t="s">
        <v>66</v>
      </c>
      <c r="AY542" s="175" t="s">
        <v>123</v>
      </c>
    </row>
    <row r="543" spans="2:51" s="167" customFormat="1" ht="12">
      <c r="B543" s="166"/>
      <c r="D543" s="96" t="s">
        <v>132</v>
      </c>
      <c r="E543" s="168" t="s">
        <v>1</v>
      </c>
      <c r="F543" s="169" t="s">
        <v>1435</v>
      </c>
      <c r="H543" s="168" t="s">
        <v>1</v>
      </c>
      <c r="L543" s="166"/>
      <c r="M543" s="170"/>
      <c r="N543" s="171"/>
      <c r="O543" s="171"/>
      <c r="P543" s="171"/>
      <c r="Q543" s="171"/>
      <c r="R543" s="171"/>
      <c r="S543" s="171"/>
      <c r="T543" s="172"/>
      <c r="AT543" s="168" t="s">
        <v>132</v>
      </c>
      <c r="AU543" s="168" t="s">
        <v>74</v>
      </c>
      <c r="AV543" s="167" t="s">
        <v>72</v>
      </c>
      <c r="AW543" s="167" t="s">
        <v>5</v>
      </c>
      <c r="AX543" s="167" t="s">
        <v>66</v>
      </c>
      <c r="AY543" s="168" t="s">
        <v>123</v>
      </c>
    </row>
    <row r="544" spans="2:51" s="167" customFormat="1" ht="12">
      <c r="B544" s="166"/>
      <c r="D544" s="96" t="s">
        <v>132</v>
      </c>
      <c r="E544" s="168" t="s">
        <v>1</v>
      </c>
      <c r="F544" s="169" t="s">
        <v>1487</v>
      </c>
      <c r="H544" s="168" t="s">
        <v>1</v>
      </c>
      <c r="L544" s="166"/>
      <c r="M544" s="170"/>
      <c r="N544" s="171"/>
      <c r="O544" s="171"/>
      <c r="P544" s="171"/>
      <c r="Q544" s="171"/>
      <c r="R544" s="171"/>
      <c r="S544" s="171"/>
      <c r="T544" s="172"/>
      <c r="AT544" s="168" t="s">
        <v>132</v>
      </c>
      <c r="AU544" s="168" t="s">
        <v>74</v>
      </c>
      <c r="AV544" s="167" t="s">
        <v>72</v>
      </c>
      <c r="AW544" s="167" t="s">
        <v>5</v>
      </c>
      <c r="AX544" s="167" t="s">
        <v>66</v>
      </c>
      <c r="AY544" s="168" t="s">
        <v>123</v>
      </c>
    </row>
    <row r="545" spans="2:51" s="167" customFormat="1" ht="12">
      <c r="B545" s="166"/>
      <c r="D545" s="96" t="s">
        <v>132</v>
      </c>
      <c r="E545" s="168" t="s">
        <v>1</v>
      </c>
      <c r="F545" s="169" t="s">
        <v>1436</v>
      </c>
      <c r="H545" s="168" t="s">
        <v>1</v>
      </c>
      <c r="L545" s="166"/>
      <c r="M545" s="170"/>
      <c r="N545" s="171"/>
      <c r="O545" s="171"/>
      <c r="P545" s="171"/>
      <c r="Q545" s="171"/>
      <c r="R545" s="171"/>
      <c r="S545" s="171"/>
      <c r="T545" s="172"/>
      <c r="AT545" s="168" t="s">
        <v>132</v>
      </c>
      <c r="AU545" s="168" t="s">
        <v>74</v>
      </c>
      <c r="AV545" s="167" t="s">
        <v>72</v>
      </c>
      <c r="AW545" s="167" t="s">
        <v>5</v>
      </c>
      <c r="AX545" s="167" t="s">
        <v>66</v>
      </c>
      <c r="AY545" s="168" t="s">
        <v>123</v>
      </c>
    </row>
    <row r="546" spans="2:51" s="95" customFormat="1" ht="12">
      <c r="B546" s="94"/>
      <c r="D546" s="96" t="s">
        <v>132</v>
      </c>
      <c r="E546" s="97" t="s">
        <v>1</v>
      </c>
      <c r="F546" s="98" t="s">
        <v>1491</v>
      </c>
      <c r="H546" s="99">
        <v>64.96</v>
      </c>
      <c r="L546" s="94"/>
      <c r="M546" s="100"/>
      <c r="N546" s="101"/>
      <c r="O546" s="101"/>
      <c r="P546" s="101"/>
      <c r="Q546" s="101"/>
      <c r="R546" s="101"/>
      <c r="S546" s="101"/>
      <c r="T546" s="102"/>
      <c r="AT546" s="97" t="s">
        <v>132</v>
      </c>
      <c r="AU546" s="97" t="s">
        <v>74</v>
      </c>
      <c r="AV546" s="95" t="s">
        <v>74</v>
      </c>
      <c r="AW546" s="95" t="s">
        <v>5</v>
      </c>
      <c r="AX546" s="95" t="s">
        <v>66</v>
      </c>
      <c r="AY546" s="97" t="s">
        <v>123</v>
      </c>
    </row>
    <row r="547" spans="2:51" s="167" customFormat="1" ht="12">
      <c r="B547" s="166"/>
      <c r="D547" s="96" t="s">
        <v>132</v>
      </c>
      <c r="E547" s="168" t="s">
        <v>1</v>
      </c>
      <c r="F547" s="169" t="s">
        <v>1492</v>
      </c>
      <c r="H547" s="168" t="s">
        <v>1</v>
      </c>
      <c r="L547" s="166"/>
      <c r="M547" s="170"/>
      <c r="N547" s="171"/>
      <c r="O547" s="171"/>
      <c r="P547" s="171"/>
      <c r="Q547" s="171"/>
      <c r="R547" s="171"/>
      <c r="S547" s="171"/>
      <c r="T547" s="172"/>
      <c r="AT547" s="168" t="s">
        <v>132</v>
      </c>
      <c r="AU547" s="168" t="s">
        <v>74</v>
      </c>
      <c r="AV547" s="167" t="s">
        <v>72</v>
      </c>
      <c r="AW547" s="167" t="s">
        <v>5</v>
      </c>
      <c r="AX547" s="167" t="s">
        <v>66</v>
      </c>
      <c r="AY547" s="168" t="s">
        <v>123</v>
      </c>
    </row>
    <row r="548" spans="2:51" s="95" customFormat="1" ht="12">
      <c r="B548" s="94"/>
      <c r="D548" s="96" t="s">
        <v>132</v>
      </c>
      <c r="E548" s="97" t="s">
        <v>1</v>
      </c>
      <c r="F548" s="98" t="s">
        <v>1493</v>
      </c>
      <c r="H548" s="99">
        <v>-12.016</v>
      </c>
      <c r="L548" s="94"/>
      <c r="M548" s="100"/>
      <c r="N548" s="101"/>
      <c r="O548" s="101"/>
      <c r="P548" s="101"/>
      <c r="Q548" s="101"/>
      <c r="R548" s="101"/>
      <c r="S548" s="101"/>
      <c r="T548" s="102"/>
      <c r="AT548" s="97" t="s">
        <v>132</v>
      </c>
      <c r="AU548" s="97" t="s">
        <v>74</v>
      </c>
      <c r="AV548" s="95" t="s">
        <v>74</v>
      </c>
      <c r="AW548" s="95" t="s">
        <v>5</v>
      </c>
      <c r="AX548" s="95" t="s">
        <v>66</v>
      </c>
      <c r="AY548" s="97" t="s">
        <v>123</v>
      </c>
    </row>
    <row r="549" spans="2:51" s="174" customFormat="1" ht="12">
      <c r="B549" s="173"/>
      <c r="D549" s="96" t="s">
        <v>132</v>
      </c>
      <c r="E549" s="175" t="s">
        <v>1</v>
      </c>
      <c r="F549" s="176" t="s">
        <v>412</v>
      </c>
      <c r="H549" s="177">
        <v>52.943999999999996</v>
      </c>
      <c r="L549" s="173"/>
      <c r="M549" s="178"/>
      <c r="N549" s="179"/>
      <c r="O549" s="179"/>
      <c r="P549" s="179"/>
      <c r="Q549" s="179"/>
      <c r="R549" s="179"/>
      <c r="S549" s="179"/>
      <c r="T549" s="180"/>
      <c r="AT549" s="175" t="s">
        <v>132</v>
      </c>
      <c r="AU549" s="175" t="s">
        <v>74</v>
      </c>
      <c r="AV549" s="174" t="s">
        <v>137</v>
      </c>
      <c r="AW549" s="174" t="s">
        <v>5</v>
      </c>
      <c r="AX549" s="174" t="s">
        <v>66</v>
      </c>
      <c r="AY549" s="175" t="s">
        <v>123</v>
      </c>
    </row>
    <row r="550" spans="2:51" s="167" customFormat="1" ht="12">
      <c r="B550" s="166"/>
      <c r="D550" s="96" t="s">
        <v>132</v>
      </c>
      <c r="E550" s="168" t="s">
        <v>1</v>
      </c>
      <c r="F550" s="169" t="s">
        <v>1440</v>
      </c>
      <c r="H550" s="168" t="s">
        <v>1</v>
      </c>
      <c r="L550" s="166"/>
      <c r="M550" s="170"/>
      <c r="N550" s="171"/>
      <c r="O550" s="171"/>
      <c r="P550" s="171"/>
      <c r="Q550" s="171"/>
      <c r="R550" s="171"/>
      <c r="S550" s="171"/>
      <c r="T550" s="172"/>
      <c r="AT550" s="168" t="s">
        <v>132</v>
      </c>
      <c r="AU550" s="168" t="s">
        <v>74</v>
      </c>
      <c r="AV550" s="167" t="s">
        <v>72</v>
      </c>
      <c r="AW550" s="167" t="s">
        <v>5</v>
      </c>
      <c r="AX550" s="167" t="s">
        <v>66</v>
      </c>
      <c r="AY550" s="168" t="s">
        <v>123</v>
      </c>
    </row>
    <row r="551" spans="2:51" s="167" customFormat="1" ht="12">
      <c r="B551" s="166"/>
      <c r="D551" s="96" t="s">
        <v>132</v>
      </c>
      <c r="E551" s="168" t="s">
        <v>1</v>
      </c>
      <c r="F551" s="169" t="s">
        <v>1494</v>
      </c>
      <c r="H551" s="168" t="s">
        <v>1</v>
      </c>
      <c r="L551" s="166"/>
      <c r="M551" s="170"/>
      <c r="N551" s="171"/>
      <c r="O551" s="171"/>
      <c r="P551" s="171"/>
      <c r="Q551" s="171"/>
      <c r="R551" s="171"/>
      <c r="S551" s="171"/>
      <c r="T551" s="172"/>
      <c r="AT551" s="168" t="s">
        <v>132</v>
      </c>
      <c r="AU551" s="168" t="s">
        <v>74</v>
      </c>
      <c r="AV551" s="167" t="s">
        <v>72</v>
      </c>
      <c r="AW551" s="167" t="s">
        <v>5</v>
      </c>
      <c r="AX551" s="167" t="s">
        <v>66</v>
      </c>
      <c r="AY551" s="168" t="s">
        <v>123</v>
      </c>
    </row>
    <row r="552" spans="2:51" s="167" customFormat="1" ht="12">
      <c r="B552" s="166"/>
      <c r="D552" s="96" t="s">
        <v>132</v>
      </c>
      <c r="E552" s="168" t="s">
        <v>1</v>
      </c>
      <c r="F552" s="169" t="s">
        <v>1441</v>
      </c>
      <c r="H552" s="168" t="s">
        <v>1</v>
      </c>
      <c r="L552" s="166"/>
      <c r="M552" s="170"/>
      <c r="N552" s="171"/>
      <c r="O552" s="171"/>
      <c r="P552" s="171"/>
      <c r="Q552" s="171"/>
      <c r="R552" s="171"/>
      <c r="S552" s="171"/>
      <c r="T552" s="172"/>
      <c r="AT552" s="168" t="s">
        <v>132</v>
      </c>
      <c r="AU552" s="168" t="s">
        <v>74</v>
      </c>
      <c r="AV552" s="167" t="s">
        <v>72</v>
      </c>
      <c r="AW552" s="167" t="s">
        <v>5</v>
      </c>
      <c r="AX552" s="167" t="s">
        <v>66</v>
      </c>
      <c r="AY552" s="168" t="s">
        <v>123</v>
      </c>
    </row>
    <row r="553" spans="2:51" s="95" customFormat="1" ht="12">
      <c r="B553" s="94"/>
      <c r="D553" s="96" t="s">
        <v>132</v>
      </c>
      <c r="E553" s="97" t="s">
        <v>1</v>
      </c>
      <c r="F553" s="98" t="s">
        <v>595</v>
      </c>
      <c r="H553" s="99">
        <v>4.015</v>
      </c>
      <c r="L553" s="94"/>
      <c r="M553" s="100"/>
      <c r="N553" s="101"/>
      <c r="O553" s="101"/>
      <c r="P553" s="101"/>
      <c r="Q553" s="101"/>
      <c r="R553" s="101"/>
      <c r="S553" s="101"/>
      <c r="T553" s="102"/>
      <c r="AT553" s="97" t="s">
        <v>132</v>
      </c>
      <c r="AU553" s="97" t="s">
        <v>74</v>
      </c>
      <c r="AV553" s="95" t="s">
        <v>74</v>
      </c>
      <c r="AW553" s="95" t="s">
        <v>5</v>
      </c>
      <c r="AX553" s="95" t="s">
        <v>66</v>
      </c>
      <c r="AY553" s="97" t="s">
        <v>123</v>
      </c>
    </row>
    <row r="554" spans="2:51" s="167" customFormat="1" ht="12">
      <c r="B554" s="166"/>
      <c r="D554" s="96" t="s">
        <v>132</v>
      </c>
      <c r="E554" s="168" t="s">
        <v>1</v>
      </c>
      <c r="F554" s="169" t="s">
        <v>1495</v>
      </c>
      <c r="H554" s="168" t="s">
        <v>1</v>
      </c>
      <c r="L554" s="166"/>
      <c r="M554" s="170"/>
      <c r="N554" s="171"/>
      <c r="O554" s="171"/>
      <c r="P554" s="171"/>
      <c r="Q554" s="171"/>
      <c r="R554" s="171"/>
      <c r="S554" s="171"/>
      <c r="T554" s="172"/>
      <c r="AT554" s="168" t="s">
        <v>132</v>
      </c>
      <c r="AU554" s="168" t="s">
        <v>74</v>
      </c>
      <c r="AV554" s="167" t="s">
        <v>72</v>
      </c>
      <c r="AW554" s="167" t="s">
        <v>5</v>
      </c>
      <c r="AX554" s="167" t="s">
        <v>66</v>
      </c>
      <c r="AY554" s="168" t="s">
        <v>123</v>
      </c>
    </row>
    <row r="555" spans="2:51" s="95" customFormat="1" ht="12">
      <c r="B555" s="94"/>
      <c r="D555" s="96" t="s">
        <v>132</v>
      </c>
      <c r="E555" s="97" t="s">
        <v>1</v>
      </c>
      <c r="F555" s="98" t="s">
        <v>1496</v>
      </c>
      <c r="H555" s="99">
        <v>-0.426</v>
      </c>
      <c r="L555" s="94"/>
      <c r="M555" s="100"/>
      <c r="N555" s="101"/>
      <c r="O555" s="101"/>
      <c r="P555" s="101"/>
      <c r="Q555" s="101"/>
      <c r="R555" s="101"/>
      <c r="S555" s="101"/>
      <c r="T555" s="102"/>
      <c r="AT555" s="97" t="s">
        <v>132</v>
      </c>
      <c r="AU555" s="97" t="s">
        <v>74</v>
      </c>
      <c r="AV555" s="95" t="s">
        <v>74</v>
      </c>
      <c r="AW555" s="95" t="s">
        <v>5</v>
      </c>
      <c r="AX555" s="95" t="s">
        <v>66</v>
      </c>
      <c r="AY555" s="97" t="s">
        <v>123</v>
      </c>
    </row>
    <row r="556" spans="2:51" s="174" customFormat="1" ht="12">
      <c r="B556" s="173"/>
      <c r="D556" s="96" t="s">
        <v>132</v>
      </c>
      <c r="E556" s="175" t="s">
        <v>1</v>
      </c>
      <c r="F556" s="176" t="s">
        <v>412</v>
      </c>
      <c r="H556" s="177">
        <v>3.5889999999999995</v>
      </c>
      <c r="L556" s="173"/>
      <c r="M556" s="178"/>
      <c r="N556" s="179"/>
      <c r="O556" s="179"/>
      <c r="P556" s="179"/>
      <c r="Q556" s="179"/>
      <c r="R556" s="179"/>
      <c r="S556" s="179"/>
      <c r="T556" s="180"/>
      <c r="AT556" s="175" t="s">
        <v>132</v>
      </c>
      <c r="AU556" s="175" t="s">
        <v>74</v>
      </c>
      <c r="AV556" s="174" t="s">
        <v>137</v>
      </c>
      <c r="AW556" s="174" t="s">
        <v>5</v>
      </c>
      <c r="AX556" s="174" t="s">
        <v>66</v>
      </c>
      <c r="AY556" s="175" t="s">
        <v>123</v>
      </c>
    </row>
    <row r="557" spans="2:51" s="167" customFormat="1" ht="12">
      <c r="B557" s="166"/>
      <c r="D557" s="96" t="s">
        <v>132</v>
      </c>
      <c r="E557" s="168" t="s">
        <v>1</v>
      </c>
      <c r="F557" s="169" t="s">
        <v>1445</v>
      </c>
      <c r="H557" s="168" t="s">
        <v>1</v>
      </c>
      <c r="L557" s="166"/>
      <c r="M557" s="170"/>
      <c r="N557" s="171"/>
      <c r="O557" s="171"/>
      <c r="P557" s="171"/>
      <c r="Q557" s="171"/>
      <c r="R557" s="171"/>
      <c r="S557" s="171"/>
      <c r="T557" s="172"/>
      <c r="AT557" s="168" t="s">
        <v>132</v>
      </c>
      <c r="AU557" s="168" t="s">
        <v>74</v>
      </c>
      <c r="AV557" s="167" t="s">
        <v>72</v>
      </c>
      <c r="AW557" s="167" t="s">
        <v>5</v>
      </c>
      <c r="AX557" s="167" t="s">
        <v>66</v>
      </c>
      <c r="AY557" s="168" t="s">
        <v>123</v>
      </c>
    </row>
    <row r="558" spans="2:51" s="167" customFormat="1" ht="12">
      <c r="B558" s="166"/>
      <c r="D558" s="96" t="s">
        <v>132</v>
      </c>
      <c r="E558" s="168" t="s">
        <v>1</v>
      </c>
      <c r="F558" s="169" t="s">
        <v>1494</v>
      </c>
      <c r="H558" s="168" t="s">
        <v>1</v>
      </c>
      <c r="L558" s="166"/>
      <c r="M558" s="170"/>
      <c r="N558" s="171"/>
      <c r="O558" s="171"/>
      <c r="P558" s="171"/>
      <c r="Q558" s="171"/>
      <c r="R558" s="171"/>
      <c r="S558" s="171"/>
      <c r="T558" s="172"/>
      <c r="AT558" s="168" t="s">
        <v>132</v>
      </c>
      <c r="AU558" s="168" t="s">
        <v>74</v>
      </c>
      <c r="AV558" s="167" t="s">
        <v>72</v>
      </c>
      <c r="AW558" s="167" t="s">
        <v>5</v>
      </c>
      <c r="AX558" s="167" t="s">
        <v>66</v>
      </c>
      <c r="AY558" s="168" t="s">
        <v>123</v>
      </c>
    </row>
    <row r="559" spans="2:51" s="167" customFormat="1" ht="12">
      <c r="B559" s="166"/>
      <c r="D559" s="96" t="s">
        <v>132</v>
      </c>
      <c r="E559" s="168" t="s">
        <v>1</v>
      </c>
      <c r="F559" s="169" t="s">
        <v>1446</v>
      </c>
      <c r="H559" s="168" t="s">
        <v>1</v>
      </c>
      <c r="L559" s="166"/>
      <c r="M559" s="170"/>
      <c r="N559" s="171"/>
      <c r="O559" s="171"/>
      <c r="P559" s="171"/>
      <c r="Q559" s="171"/>
      <c r="R559" s="171"/>
      <c r="S559" s="171"/>
      <c r="T559" s="172"/>
      <c r="AT559" s="168" t="s">
        <v>132</v>
      </c>
      <c r="AU559" s="168" t="s">
        <v>74</v>
      </c>
      <c r="AV559" s="167" t="s">
        <v>72</v>
      </c>
      <c r="AW559" s="167" t="s">
        <v>5</v>
      </c>
      <c r="AX559" s="167" t="s">
        <v>66</v>
      </c>
      <c r="AY559" s="168" t="s">
        <v>123</v>
      </c>
    </row>
    <row r="560" spans="2:51" s="95" customFormat="1" ht="12">
      <c r="B560" s="94"/>
      <c r="D560" s="96" t="s">
        <v>132</v>
      </c>
      <c r="E560" s="97" t="s">
        <v>1</v>
      </c>
      <c r="F560" s="98" t="s">
        <v>1497</v>
      </c>
      <c r="H560" s="99">
        <v>7.92</v>
      </c>
      <c r="L560" s="94"/>
      <c r="M560" s="100"/>
      <c r="N560" s="101"/>
      <c r="O560" s="101"/>
      <c r="P560" s="101"/>
      <c r="Q560" s="101"/>
      <c r="R560" s="101"/>
      <c r="S560" s="101"/>
      <c r="T560" s="102"/>
      <c r="AT560" s="97" t="s">
        <v>132</v>
      </c>
      <c r="AU560" s="97" t="s">
        <v>74</v>
      </c>
      <c r="AV560" s="95" t="s">
        <v>74</v>
      </c>
      <c r="AW560" s="95" t="s">
        <v>5</v>
      </c>
      <c r="AX560" s="95" t="s">
        <v>66</v>
      </c>
      <c r="AY560" s="97" t="s">
        <v>123</v>
      </c>
    </row>
    <row r="561" spans="2:51" s="167" customFormat="1" ht="12">
      <c r="B561" s="166"/>
      <c r="D561" s="96" t="s">
        <v>132</v>
      </c>
      <c r="E561" s="168" t="s">
        <v>1</v>
      </c>
      <c r="F561" s="169" t="s">
        <v>1498</v>
      </c>
      <c r="H561" s="168" t="s">
        <v>1</v>
      </c>
      <c r="L561" s="166"/>
      <c r="M561" s="170"/>
      <c r="N561" s="171"/>
      <c r="O561" s="171"/>
      <c r="P561" s="171"/>
      <c r="Q561" s="171"/>
      <c r="R561" s="171"/>
      <c r="S561" s="171"/>
      <c r="T561" s="172"/>
      <c r="AT561" s="168" t="s">
        <v>132</v>
      </c>
      <c r="AU561" s="168" t="s">
        <v>74</v>
      </c>
      <c r="AV561" s="167" t="s">
        <v>72</v>
      </c>
      <c r="AW561" s="167" t="s">
        <v>5</v>
      </c>
      <c r="AX561" s="167" t="s">
        <v>66</v>
      </c>
      <c r="AY561" s="168" t="s">
        <v>123</v>
      </c>
    </row>
    <row r="562" spans="2:51" s="95" customFormat="1" ht="12">
      <c r="B562" s="94"/>
      <c r="D562" s="96" t="s">
        <v>132</v>
      </c>
      <c r="E562" s="97" t="s">
        <v>1</v>
      </c>
      <c r="F562" s="98" t="s">
        <v>1499</v>
      </c>
      <c r="H562" s="99">
        <v>-0.845</v>
      </c>
      <c r="L562" s="94"/>
      <c r="M562" s="100"/>
      <c r="N562" s="101"/>
      <c r="O562" s="101"/>
      <c r="P562" s="101"/>
      <c r="Q562" s="101"/>
      <c r="R562" s="101"/>
      <c r="S562" s="101"/>
      <c r="T562" s="102"/>
      <c r="AT562" s="97" t="s">
        <v>132</v>
      </c>
      <c r="AU562" s="97" t="s">
        <v>74</v>
      </c>
      <c r="AV562" s="95" t="s">
        <v>74</v>
      </c>
      <c r="AW562" s="95" t="s">
        <v>5</v>
      </c>
      <c r="AX562" s="95" t="s">
        <v>66</v>
      </c>
      <c r="AY562" s="97" t="s">
        <v>123</v>
      </c>
    </row>
    <row r="563" spans="2:51" s="174" customFormat="1" ht="12">
      <c r="B563" s="173"/>
      <c r="D563" s="96" t="s">
        <v>132</v>
      </c>
      <c r="E563" s="175" t="s">
        <v>1</v>
      </c>
      <c r="F563" s="176" t="s">
        <v>412</v>
      </c>
      <c r="H563" s="177">
        <v>7.075</v>
      </c>
      <c r="L563" s="173"/>
      <c r="M563" s="178"/>
      <c r="N563" s="179"/>
      <c r="O563" s="179"/>
      <c r="P563" s="179"/>
      <c r="Q563" s="179"/>
      <c r="R563" s="179"/>
      <c r="S563" s="179"/>
      <c r="T563" s="180"/>
      <c r="AT563" s="175" t="s">
        <v>132</v>
      </c>
      <c r="AU563" s="175" t="s">
        <v>74</v>
      </c>
      <c r="AV563" s="174" t="s">
        <v>137</v>
      </c>
      <c r="AW563" s="174" t="s">
        <v>5</v>
      </c>
      <c r="AX563" s="174" t="s">
        <v>66</v>
      </c>
      <c r="AY563" s="175" t="s">
        <v>123</v>
      </c>
    </row>
    <row r="564" spans="2:51" s="182" customFormat="1" ht="12">
      <c r="B564" s="181"/>
      <c r="D564" s="96" t="s">
        <v>132</v>
      </c>
      <c r="E564" s="183" t="s">
        <v>1</v>
      </c>
      <c r="F564" s="184" t="s">
        <v>470</v>
      </c>
      <c r="H564" s="185">
        <v>103.154</v>
      </c>
      <c r="L564" s="181"/>
      <c r="M564" s="186"/>
      <c r="N564" s="187"/>
      <c r="O564" s="187"/>
      <c r="P564" s="187"/>
      <c r="Q564" s="187"/>
      <c r="R564" s="187"/>
      <c r="S564" s="187"/>
      <c r="T564" s="188"/>
      <c r="AT564" s="183" t="s">
        <v>132</v>
      </c>
      <c r="AU564" s="183" t="s">
        <v>74</v>
      </c>
      <c r="AV564" s="182" t="s">
        <v>130</v>
      </c>
      <c r="AW564" s="182" t="s">
        <v>5</v>
      </c>
      <c r="AX564" s="182" t="s">
        <v>72</v>
      </c>
      <c r="AY564" s="183" t="s">
        <v>123</v>
      </c>
    </row>
    <row r="565" spans="2:51" s="95" customFormat="1" ht="12">
      <c r="B565" s="94"/>
      <c r="D565" s="96" t="s">
        <v>132</v>
      </c>
      <c r="F565" s="98" t="s">
        <v>1501</v>
      </c>
      <c r="H565" s="99">
        <v>206.308</v>
      </c>
      <c r="L565" s="94"/>
      <c r="M565" s="100"/>
      <c r="N565" s="101"/>
      <c r="O565" s="101"/>
      <c r="P565" s="101"/>
      <c r="Q565" s="101"/>
      <c r="R565" s="101"/>
      <c r="S565" s="101"/>
      <c r="T565" s="102"/>
      <c r="AT565" s="97" t="s">
        <v>132</v>
      </c>
      <c r="AU565" s="97" t="s">
        <v>74</v>
      </c>
      <c r="AV565" s="95" t="s">
        <v>74</v>
      </c>
      <c r="AW565" s="95" t="s">
        <v>4</v>
      </c>
      <c r="AX565" s="95" t="s">
        <v>72</v>
      </c>
      <c r="AY565" s="97" t="s">
        <v>123</v>
      </c>
    </row>
    <row r="566" spans="2:63" s="73" customFormat="1" ht="22.9" customHeight="1">
      <c r="B566" s="72"/>
      <c r="D566" s="74" t="s">
        <v>65</v>
      </c>
      <c r="E566" s="82" t="s">
        <v>74</v>
      </c>
      <c r="F566" s="82" t="s">
        <v>609</v>
      </c>
      <c r="J566" s="83">
        <f>BK566</f>
        <v>0</v>
      </c>
      <c r="L566" s="72"/>
      <c r="M566" s="77"/>
      <c r="N566" s="78"/>
      <c r="O566" s="78"/>
      <c r="P566" s="80">
        <f>SUM(P567:P634)</f>
        <v>3.486825</v>
      </c>
      <c r="Q566" s="78"/>
      <c r="R566" s="80">
        <f>SUM(R567:R634)</f>
        <v>5.898883499999999</v>
      </c>
      <c r="S566" s="78"/>
      <c r="T566" s="163">
        <f>SUM(T567:T634)</f>
        <v>0</v>
      </c>
      <c r="AR566" s="74" t="s">
        <v>72</v>
      </c>
      <c r="AT566" s="154" t="s">
        <v>65</v>
      </c>
      <c r="AU566" s="154" t="s">
        <v>72</v>
      </c>
      <c r="AY566" s="74" t="s">
        <v>123</v>
      </c>
      <c r="BK566" s="155">
        <f>SUM(BK567:BK634)</f>
        <v>0</v>
      </c>
    </row>
    <row r="567" spans="2:65" s="117" customFormat="1" ht="16.5" customHeight="1">
      <c r="B567" s="8"/>
      <c r="C567" s="84" t="s">
        <v>9</v>
      </c>
      <c r="D567" s="84" t="s">
        <v>125</v>
      </c>
      <c r="E567" s="85" t="s">
        <v>610</v>
      </c>
      <c r="F567" s="86" t="s">
        <v>611</v>
      </c>
      <c r="G567" s="87" t="s">
        <v>396</v>
      </c>
      <c r="H567" s="88">
        <v>2.025</v>
      </c>
      <c r="I567" s="142"/>
      <c r="J567" s="89">
        <f>ROUND(I567*H567,2)</f>
        <v>0</v>
      </c>
      <c r="K567" s="86" t="s">
        <v>397</v>
      </c>
      <c r="L567" s="8"/>
      <c r="M567" s="115" t="s">
        <v>1</v>
      </c>
      <c r="N567" s="90" t="s">
        <v>35</v>
      </c>
      <c r="O567" s="92">
        <v>1.025</v>
      </c>
      <c r="P567" s="92">
        <f>O567*H567</f>
        <v>2.0756249999999996</v>
      </c>
      <c r="Q567" s="92">
        <v>2.16</v>
      </c>
      <c r="R567" s="92">
        <f>Q567*H567</f>
        <v>4.374</v>
      </c>
      <c r="S567" s="92">
        <v>0</v>
      </c>
      <c r="T567" s="164">
        <f>S567*H567</f>
        <v>0</v>
      </c>
      <c r="AR567" s="120" t="s">
        <v>130</v>
      </c>
      <c r="AT567" s="120" t="s">
        <v>125</v>
      </c>
      <c r="AU567" s="120" t="s">
        <v>74</v>
      </c>
      <c r="AY567" s="120" t="s">
        <v>123</v>
      </c>
      <c r="BE567" s="156">
        <f>IF(N567="základní",J567,0)</f>
        <v>0</v>
      </c>
      <c r="BF567" s="156">
        <f>IF(N567="snížená",J567,0)</f>
        <v>0</v>
      </c>
      <c r="BG567" s="156">
        <f>IF(N567="zákl. přenesená",J567,0)</f>
        <v>0</v>
      </c>
      <c r="BH567" s="156">
        <f>IF(N567="sníž. přenesená",J567,0)</f>
        <v>0</v>
      </c>
      <c r="BI567" s="156">
        <f>IF(N567="nulová",J567,0)</f>
        <v>0</v>
      </c>
      <c r="BJ567" s="120" t="s">
        <v>72</v>
      </c>
      <c r="BK567" s="156">
        <f>ROUND(I567*H567,2)</f>
        <v>0</v>
      </c>
      <c r="BL567" s="120" t="s">
        <v>130</v>
      </c>
      <c r="BM567" s="120" t="s">
        <v>1502</v>
      </c>
    </row>
    <row r="568" spans="2:47" s="117" customFormat="1" ht="12">
      <c r="B568" s="8"/>
      <c r="D568" s="96" t="s">
        <v>399</v>
      </c>
      <c r="F568" s="165" t="s">
        <v>613</v>
      </c>
      <c r="L568" s="8"/>
      <c r="M568" s="114"/>
      <c r="N568" s="21"/>
      <c r="O568" s="21"/>
      <c r="P568" s="21"/>
      <c r="Q568" s="21"/>
      <c r="R568" s="21"/>
      <c r="S568" s="21"/>
      <c r="T568" s="22"/>
      <c r="AT568" s="120" t="s">
        <v>399</v>
      </c>
      <c r="AU568" s="120" t="s">
        <v>74</v>
      </c>
    </row>
    <row r="569" spans="2:51" s="167" customFormat="1" ht="12">
      <c r="B569" s="166"/>
      <c r="D569" s="96" t="s">
        <v>132</v>
      </c>
      <c r="E569" s="168" t="s">
        <v>1</v>
      </c>
      <c r="F569" s="169" t="s">
        <v>401</v>
      </c>
      <c r="H569" s="168" t="s">
        <v>1</v>
      </c>
      <c r="L569" s="166"/>
      <c r="M569" s="170"/>
      <c r="N569" s="171"/>
      <c r="O569" s="171"/>
      <c r="P569" s="171"/>
      <c r="Q569" s="171"/>
      <c r="R569" s="171"/>
      <c r="S569" s="171"/>
      <c r="T569" s="172"/>
      <c r="AT569" s="168" t="s">
        <v>132</v>
      </c>
      <c r="AU569" s="168" t="s">
        <v>74</v>
      </c>
      <c r="AV569" s="167" t="s">
        <v>72</v>
      </c>
      <c r="AW569" s="167" t="s">
        <v>5</v>
      </c>
      <c r="AX569" s="167" t="s">
        <v>66</v>
      </c>
      <c r="AY569" s="168" t="s">
        <v>123</v>
      </c>
    </row>
    <row r="570" spans="2:51" s="167" customFormat="1" ht="12">
      <c r="B570" s="166"/>
      <c r="D570" s="96" t="s">
        <v>132</v>
      </c>
      <c r="E570" s="168" t="s">
        <v>1</v>
      </c>
      <c r="F570" s="169" t="s">
        <v>1427</v>
      </c>
      <c r="H570" s="168" t="s">
        <v>1</v>
      </c>
      <c r="L570" s="166"/>
      <c r="M570" s="170"/>
      <c r="N570" s="171"/>
      <c r="O570" s="171"/>
      <c r="P570" s="171"/>
      <c r="Q570" s="171"/>
      <c r="R570" s="171"/>
      <c r="S570" s="171"/>
      <c r="T570" s="172"/>
      <c r="AT570" s="168" t="s">
        <v>132</v>
      </c>
      <c r="AU570" s="168" t="s">
        <v>74</v>
      </c>
      <c r="AV570" s="167" t="s">
        <v>72</v>
      </c>
      <c r="AW570" s="167" t="s">
        <v>5</v>
      </c>
      <c r="AX570" s="167" t="s">
        <v>66</v>
      </c>
      <c r="AY570" s="168" t="s">
        <v>123</v>
      </c>
    </row>
    <row r="571" spans="2:51" s="167" customFormat="1" ht="12">
      <c r="B571" s="166"/>
      <c r="D571" s="96" t="s">
        <v>132</v>
      </c>
      <c r="E571" s="168" t="s">
        <v>1</v>
      </c>
      <c r="F571" s="169" t="s">
        <v>1428</v>
      </c>
      <c r="H571" s="168" t="s">
        <v>1</v>
      </c>
      <c r="L571" s="166"/>
      <c r="M571" s="170"/>
      <c r="N571" s="171"/>
      <c r="O571" s="171"/>
      <c r="P571" s="171"/>
      <c r="Q571" s="171"/>
      <c r="R571" s="171"/>
      <c r="S571" s="171"/>
      <c r="T571" s="172"/>
      <c r="AT571" s="168" t="s">
        <v>132</v>
      </c>
      <c r="AU571" s="168" t="s">
        <v>74</v>
      </c>
      <c r="AV571" s="167" t="s">
        <v>72</v>
      </c>
      <c r="AW571" s="167" t="s">
        <v>5</v>
      </c>
      <c r="AX571" s="167" t="s">
        <v>66</v>
      </c>
      <c r="AY571" s="168" t="s">
        <v>123</v>
      </c>
    </row>
    <row r="572" spans="2:51" s="167" customFormat="1" ht="12">
      <c r="B572" s="166"/>
      <c r="D572" s="96" t="s">
        <v>132</v>
      </c>
      <c r="E572" s="168" t="s">
        <v>1</v>
      </c>
      <c r="F572" s="169" t="s">
        <v>614</v>
      </c>
      <c r="H572" s="168" t="s">
        <v>1</v>
      </c>
      <c r="L572" s="166"/>
      <c r="M572" s="170"/>
      <c r="N572" s="171"/>
      <c r="O572" s="171"/>
      <c r="P572" s="171"/>
      <c r="Q572" s="171"/>
      <c r="R572" s="171"/>
      <c r="S572" s="171"/>
      <c r="T572" s="172"/>
      <c r="AT572" s="168" t="s">
        <v>132</v>
      </c>
      <c r="AU572" s="168" t="s">
        <v>74</v>
      </c>
      <c r="AV572" s="167" t="s">
        <v>72</v>
      </c>
      <c r="AW572" s="167" t="s">
        <v>5</v>
      </c>
      <c r="AX572" s="167" t="s">
        <v>66</v>
      </c>
      <c r="AY572" s="168" t="s">
        <v>123</v>
      </c>
    </row>
    <row r="573" spans="2:51" s="167" customFormat="1" ht="12">
      <c r="B573" s="166"/>
      <c r="D573" s="96" t="s">
        <v>132</v>
      </c>
      <c r="E573" s="168" t="s">
        <v>1</v>
      </c>
      <c r="F573" s="169" t="s">
        <v>1429</v>
      </c>
      <c r="H573" s="168" t="s">
        <v>1</v>
      </c>
      <c r="L573" s="166"/>
      <c r="M573" s="170"/>
      <c r="N573" s="171"/>
      <c r="O573" s="171"/>
      <c r="P573" s="171"/>
      <c r="Q573" s="171"/>
      <c r="R573" s="171"/>
      <c r="S573" s="171"/>
      <c r="T573" s="172"/>
      <c r="AT573" s="168" t="s">
        <v>132</v>
      </c>
      <c r="AU573" s="168" t="s">
        <v>74</v>
      </c>
      <c r="AV573" s="167" t="s">
        <v>72</v>
      </c>
      <c r="AW573" s="167" t="s">
        <v>5</v>
      </c>
      <c r="AX573" s="167" t="s">
        <v>66</v>
      </c>
      <c r="AY573" s="168" t="s">
        <v>123</v>
      </c>
    </row>
    <row r="574" spans="2:51" s="167" customFormat="1" ht="12">
      <c r="B574" s="166"/>
      <c r="D574" s="96" t="s">
        <v>132</v>
      </c>
      <c r="E574" s="168" t="s">
        <v>1</v>
      </c>
      <c r="F574" s="169" t="s">
        <v>616</v>
      </c>
      <c r="H574" s="168" t="s">
        <v>1</v>
      </c>
      <c r="L574" s="166"/>
      <c r="M574" s="170"/>
      <c r="N574" s="171"/>
      <c r="O574" s="171"/>
      <c r="P574" s="171"/>
      <c r="Q574" s="171"/>
      <c r="R574" s="171"/>
      <c r="S574" s="171"/>
      <c r="T574" s="172"/>
      <c r="AT574" s="168" t="s">
        <v>132</v>
      </c>
      <c r="AU574" s="168" t="s">
        <v>74</v>
      </c>
      <c r="AV574" s="167" t="s">
        <v>72</v>
      </c>
      <c r="AW574" s="167" t="s">
        <v>5</v>
      </c>
      <c r="AX574" s="167" t="s">
        <v>66</v>
      </c>
      <c r="AY574" s="168" t="s">
        <v>123</v>
      </c>
    </row>
    <row r="575" spans="2:51" s="167" customFormat="1" ht="12">
      <c r="B575" s="166"/>
      <c r="D575" s="96" t="s">
        <v>132</v>
      </c>
      <c r="E575" s="168" t="s">
        <v>1</v>
      </c>
      <c r="F575" s="169" t="s">
        <v>1431</v>
      </c>
      <c r="H575" s="168" t="s">
        <v>1</v>
      </c>
      <c r="L575" s="166"/>
      <c r="M575" s="170"/>
      <c r="N575" s="171"/>
      <c r="O575" s="171"/>
      <c r="P575" s="171"/>
      <c r="Q575" s="171"/>
      <c r="R575" s="171"/>
      <c r="S575" s="171"/>
      <c r="T575" s="172"/>
      <c r="AT575" s="168" t="s">
        <v>132</v>
      </c>
      <c r="AU575" s="168" t="s">
        <v>74</v>
      </c>
      <c r="AV575" s="167" t="s">
        <v>72</v>
      </c>
      <c r="AW575" s="167" t="s">
        <v>5</v>
      </c>
      <c r="AX575" s="167" t="s">
        <v>66</v>
      </c>
      <c r="AY575" s="168" t="s">
        <v>123</v>
      </c>
    </row>
    <row r="576" spans="2:51" s="95" customFormat="1" ht="12">
      <c r="B576" s="94"/>
      <c r="D576" s="96" t="s">
        <v>132</v>
      </c>
      <c r="E576" s="97" t="s">
        <v>1</v>
      </c>
      <c r="F576" s="98" t="s">
        <v>628</v>
      </c>
      <c r="H576" s="99">
        <v>0.45</v>
      </c>
      <c r="L576" s="94"/>
      <c r="M576" s="100"/>
      <c r="N576" s="101"/>
      <c r="O576" s="101"/>
      <c r="P576" s="101"/>
      <c r="Q576" s="101"/>
      <c r="R576" s="101"/>
      <c r="S576" s="101"/>
      <c r="T576" s="102"/>
      <c r="AT576" s="97" t="s">
        <v>132</v>
      </c>
      <c r="AU576" s="97" t="s">
        <v>74</v>
      </c>
      <c r="AV576" s="95" t="s">
        <v>74</v>
      </c>
      <c r="AW576" s="95" t="s">
        <v>5</v>
      </c>
      <c r="AX576" s="95" t="s">
        <v>66</v>
      </c>
      <c r="AY576" s="97" t="s">
        <v>123</v>
      </c>
    </row>
    <row r="577" spans="2:51" s="167" customFormat="1" ht="12">
      <c r="B577" s="166"/>
      <c r="D577" s="96" t="s">
        <v>132</v>
      </c>
      <c r="E577" s="168" t="s">
        <v>1</v>
      </c>
      <c r="F577" s="169" t="s">
        <v>1435</v>
      </c>
      <c r="H577" s="168" t="s">
        <v>1</v>
      </c>
      <c r="L577" s="166"/>
      <c r="M577" s="170"/>
      <c r="N577" s="171"/>
      <c r="O577" s="171"/>
      <c r="P577" s="171"/>
      <c r="Q577" s="171"/>
      <c r="R577" s="171"/>
      <c r="S577" s="171"/>
      <c r="T577" s="172"/>
      <c r="AT577" s="168" t="s">
        <v>132</v>
      </c>
      <c r="AU577" s="168" t="s">
        <v>74</v>
      </c>
      <c r="AV577" s="167" t="s">
        <v>72</v>
      </c>
      <c r="AW577" s="167" t="s">
        <v>5</v>
      </c>
      <c r="AX577" s="167" t="s">
        <v>66</v>
      </c>
      <c r="AY577" s="168" t="s">
        <v>123</v>
      </c>
    </row>
    <row r="578" spans="2:51" s="167" customFormat="1" ht="12">
      <c r="B578" s="166"/>
      <c r="D578" s="96" t="s">
        <v>132</v>
      </c>
      <c r="E578" s="168" t="s">
        <v>1</v>
      </c>
      <c r="F578" s="169" t="s">
        <v>616</v>
      </c>
      <c r="H578" s="168" t="s">
        <v>1</v>
      </c>
      <c r="L578" s="166"/>
      <c r="M578" s="170"/>
      <c r="N578" s="171"/>
      <c r="O578" s="171"/>
      <c r="P578" s="171"/>
      <c r="Q578" s="171"/>
      <c r="R578" s="171"/>
      <c r="S578" s="171"/>
      <c r="T578" s="172"/>
      <c r="AT578" s="168" t="s">
        <v>132</v>
      </c>
      <c r="AU578" s="168" t="s">
        <v>74</v>
      </c>
      <c r="AV578" s="167" t="s">
        <v>72</v>
      </c>
      <c r="AW578" s="167" t="s">
        <v>5</v>
      </c>
      <c r="AX578" s="167" t="s">
        <v>66</v>
      </c>
      <c r="AY578" s="168" t="s">
        <v>123</v>
      </c>
    </row>
    <row r="579" spans="2:51" s="167" customFormat="1" ht="12">
      <c r="B579" s="166"/>
      <c r="D579" s="96" t="s">
        <v>132</v>
      </c>
      <c r="E579" s="168" t="s">
        <v>1</v>
      </c>
      <c r="F579" s="169" t="s">
        <v>1436</v>
      </c>
      <c r="H579" s="168" t="s">
        <v>1</v>
      </c>
      <c r="L579" s="166"/>
      <c r="M579" s="170"/>
      <c r="N579" s="171"/>
      <c r="O579" s="171"/>
      <c r="P579" s="171"/>
      <c r="Q579" s="171"/>
      <c r="R579" s="171"/>
      <c r="S579" s="171"/>
      <c r="T579" s="172"/>
      <c r="AT579" s="168" t="s">
        <v>132</v>
      </c>
      <c r="AU579" s="168" t="s">
        <v>74</v>
      </c>
      <c r="AV579" s="167" t="s">
        <v>72</v>
      </c>
      <c r="AW579" s="167" t="s">
        <v>5</v>
      </c>
      <c r="AX579" s="167" t="s">
        <v>66</v>
      </c>
      <c r="AY579" s="168" t="s">
        <v>123</v>
      </c>
    </row>
    <row r="580" spans="2:51" s="95" customFormat="1" ht="12">
      <c r="B580" s="94"/>
      <c r="D580" s="96" t="s">
        <v>132</v>
      </c>
      <c r="E580" s="97" t="s">
        <v>1</v>
      </c>
      <c r="F580" s="98" t="s">
        <v>1236</v>
      </c>
      <c r="H580" s="99">
        <v>0.225</v>
      </c>
      <c r="L580" s="94"/>
      <c r="M580" s="100"/>
      <c r="N580" s="101"/>
      <c r="O580" s="101"/>
      <c r="P580" s="101"/>
      <c r="Q580" s="101"/>
      <c r="R580" s="101"/>
      <c r="S580" s="101"/>
      <c r="T580" s="102"/>
      <c r="AT580" s="97" t="s">
        <v>132</v>
      </c>
      <c r="AU580" s="97" t="s">
        <v>74</v>
      </c>
      <c r="AV580" s="95" t="s">
        <v>74</v>
      </c>
      <c r="AW580" s="95" t="s">
        <v>5</v>
      </c>
      <c r="AX580" s="95" t="s">
        <v>66</v>
      </c>
      <c r="AY580" s="97" t="s">
        <v>123</v>
      </c>
    </row>
    <row r="581" spans="2:51" s="167" customFormat="1" ht="12">
      <c r="B581" s="166"/>
      <c r="D581" s="96" t="s">
        <v>132</v>
      </c>
      <c r="E581" s="168" t="s">
        <v>1</v>
      </c>
      <c r="F581" s="169" t="s">
        <v>1440</v>
      </c>
      <c r="H581" s="168" t="s">
        <v>1</v>
      </c>
      <c r="L581" s="166"/>
      <c r="M581" s="170"/>
      <c r="N581" s="171"/>
      <c r="O581" s="171"/>
      <c r="P581" s="171"/>
      <c r="Q581" s="171"/>
      <c r="R581" s="171"/>
      <c r="S581" s="171"/>
      <c r="T581" s="172"/>
      <c r="AT581" s="168" t="s">
        <v>132</v>
      </c>
      <c r="AU581" s="168" t="s">
        <v>74</v>
      </c>
      <c r="AV581" s="167" t="s">
        <v>72</v>
      </c>
      <c r="AW581" s="167" t="s">
        <v>5</v>
      </c>
      <c r="AX581" s="167" t="s">
        <v>66</v>
      </c>
      <c r="AY581" s="168" t="s">
        <v>123</v>
      </c>
    </row>
    <row r="582" spans="2:51" s="167" customFormat="1" ht="12">
      <c r="B582" s="166"/>
      <c r="D582" s="96" t="s">
        <v>132</v>
      </c>
      <c r="E582" s="168" t="s">
        <v>1</v>
      </c>
      <c r="F582" s="169" t="s">
        <v>616</v>
      </c>
      <c r="H582" s="168" t="s">
        <v>1</v>
      </c>
      <c r="L582" s="166"/>
      <c r="M582" s="170"/>
      <c r="N582" s="171"/>
      <c r="O582" s="171"/>
      <c r="P582" s="171"/>
      <c r="Q582" s="171"/>
      <c r="R582" s="171"/>
      <c r="S582" s="171"/>
      <c r="T582" s="172"/>
      <c r="AT582" s="168" t="s">
        <v>132</v>
      </c>
      <c r="AU582" s="168" t="s">
        <v>74</v>
      </c>
      <c r="AV582" s="167" t="s">
        <v>72</v>
      </c>
      <c r="AW582" s="167" t="s">
        <v>5</v>
      </c>
      <c r="AX582" s="167" t="s">
        <v>66</v>
      </c>
      <c r="AY582" s="168" t="s">
        <v>123</v>
      </c>
    </row>
    <row r="583" spans="2:51" s="167" customFormat="1" ht="12">
      <c r="B583" s="166"/>
      <c r="D583" s="96" t="s">
        <v>132</v>
      </c>
      <c r="E583" s="168" t="s">
        <v>1</v>
      </c>
      <c r="F583" s="169" t="s">
        <v>1441</v>
      </c>
      <c r="H583" s="168" t="s">
        <v>1</v>
      </c>
      <c r="L583" s="166"/>
      <c r="M583" s="170"/>
      <c r="N583" s="171"/>
      <c r="O583" s="171"/>
      <c r="P583" s="171"/>
      <c r="Q583" s="171"/>
      <c r="R583" s="171"/>
      <c r="S583" s="171"/>
      <c r="T583" s="172"/>
      <c r="AT583" s="168" t="s">
        <v>132</v>
      </c>
      <c r="AU583" s="168" t="s">
        <v>74</v>
      </c>
      <c r="AV583" s="167" t="s">
        <v>72</v>
      </c>
      <c r="AW583" s="167" t="s">
        <v>5</v>
      </c>
      <c r="AX583" s="167" t="s">
        <v>66</v>
      </c>
      <c r="AY583" s="168" t="s">
        <v>123</v>
      </c>
    </row>
    <row r="584" spans="2:51" s="95" customFormat="1" ht="12">
      <c r="B584" s="94"/>
      <c r="D584" s="96" t="s">
        <v>132</v>
      </c>
      <c r="E584" s="97" t="s">
        <v>1</v>
      </c>
      <c r="F584" s="98" t="s">
        <v>628</v>
      </c>
      <c r="H584" s="99">
        <v>0.45</v>
      </c>
      <c r="L584" s="94"/>
      <c r="M584" s="100"/>
      <c r="N584" s="101"/>
      <c r="O584" s="101"/>
      <c r="P584" s="101"/>
      <c r="Q584" s="101"/>
      <c r="R584" s="101"/>
      <c r="S584" s="101"/>
      <c r="T584" s="102"/>
      <c r="AT584" s="97" t="s">
        <v>132</v>
      </c>
      <c r="AU584" s="97" t="s">
        <v>74</v>
      </c>
      <c r="AV584" s="95" t="s">
        <v>74</v>
      </c>
      <c r="AW584" s="95" t="s">
        <v>5</v>
      </c>
      <c r="AX584" s="95" t="s">
        <v>66</v>
      </c>
      <c r="AY584" s="97" t="s">
        <v>123</v>
      </c>
    </row>
    <row r="585" spans="2:51" s="167" customFormat="1" ht="12">
      <c r="B585" s="166"/>
      <c r="D585" s="96" t="s">
        <v>132</v>
      </c>
      <c r="E585" s="168" t="s">
        <v>1</v>
      </c>
      <c r="F585" s="169" t="s">
        <v>1445</v>
      </c>
      <c r="H585" s="168" t="s">
        <v>1</v>
      </c>
      <c r="L585" s="166"/>
      <c r="M585" s="170"/>
      <c r="N585" s="171"/>
      <c r="O585" s="171"/>
      <c r="P585" s="171"/>
      <c r="Q585" s="171"/>
      <c r="R585" s="171"/>
      <c r="S585" s="171"/>
      <c r="T585" s="172"/>
      <c r="AT585" s="168" t="s">
        <v>132</v>
      </c>
      <c r="AU585" s="168" t="s">
        <v>74</v>
      </c>
      <c r="AV585" s="167" t="s">
        <v>72</v>
      </c>
      <c r="AW585" s="167" t="s">
        <v>5</v>
      </c>
      <c r="AX585" s="167" t="s">
        <v>66</v>
      </c>
      <c r="AY585" s="168" t="s">
        <v>123</v>
      </c>
    </row>
    <row r="586" spans="2:51" s="167" customFormat="1" ht="12">
      <c r="B586" s="166"/>
      <c r="D586" s="96" t="s">
        <v>132</v>
      </c>
      <c r="E586" s="168" t="s">
        <v>1</v>
      </c>
      <c r="F586" s="169" t="s">
        <v>616</v>
      </c>
      <c r="H586" s="168" t="s">
        <v>1</v>
      </c>
      <c r="L586" s="166"/>
      <c r="M586" s="170"/>
      <c r="N586" s="171"/>
      <c r="O586" s="171"/>
      <c r="P586" s="171"/>
      <c r="Q586" s="171"/>
      <c r="R586" s="171"/>
      <c r="S586" s="171"/>
      <c r="T586" s="172"/>
      <c r="AT586" s="168" t="s">
        <v>132</v>
      </c>
      <c r="AU586" s="168" t="s">
        <v>74</v>
      </c>
      <c r="AV586" s="167" t="s">
        <v>72</v>
      </c>
      <c r="AW586" s="167" t="s">
        <v>5</v>
      </c>
      <c r="AX586" s="167" t="s">
        <v>66</v>
      </c>
      <c r="AY586" s="168" t="s">
        <v>123</v>
      </c>
    </row>
    <row r="587" spans="2:51" s="167" customFormat="1" ht="12">
      <c r="B587" s="166"/>
      <c r="D587" s="96" t="s">
        <v>132</v>
      </c>
      <c r="E587" s="168" t="s">
        <v>1</v>
      </c>
      <c r="F587" s="169" t="s">
        <v>1446</v>
      </c>
      <c r="H587" s="168" t="s">
        <v>1</v>
      </c>
      <c r="L587" s="166"/>
      <c r="M587" s="170"/>
      <c r="N587" s="171"/>
      <c r="O587" s="171"/>
      <c r="P587" s="171"/>
      <c r="Q587" s="171"/>
      <c r="R587" s="171"/>
      <c r="S587" s="171"/>
      <c r="T587" s="172"/>
      <c r="AT587" s="168" t="s">
        <v>132</v>
      </c>
      <c r="AU587" s="168" t="s">
        <v>74</v>
      </c>
      <c r="AV587" s="167" t="s">
        <v>72</v>
      </c>
      <c r="AW587" s="167" t="s">
        <v>5</v>
      </c>
      <c r="AX587" s="167" t="s">
        <v>66</v>
      </c>
      <c r="AY587" s="168" t="s">
        <v>123</v>
      </c>
    </row>
    <row r="588" spans="2:51" s="95" customFormat="1" ht="12">
      <c r="B588" s="94"/>
      <c r="D588" s="96" t="s">
        <v>132</v>
      </c>
      <c r="E588" s="97" t="s">
        <v>1</v>
      </c>
      <c r="F588" s="98" t="s">
        <v>1503</v>
      </c>
      <c r="H588" s="99">
        <v>0.9</v>
      </c>
      <c r="L588" s="94"/>
      <c r="M588" s="100"/>
      <c r="N588" s="101"/>
      <c r="O588" s="101"/>
      <c r="P588" s="101"/>
      <c r="Q588" s="101"/>
      <c r="R588" s="101"/>
      <c r="S588" s="101"/>
      <c r="T588" s="102"/>
      <c r="AT588" s="97" t="s">
        <v>132</v>
      </c>
      <c r="AU588" s="97" t="s">
        <v>74</v>
      </c>
      <c r="AV588" s="95" t="s">
        <v>74</v>
      </c>
      <c r="AW588" s="95" t="s">
        <v>5</v>
      </c>
      <c r="AX588" s="95" t="s">
        <v>66</v>
      </c>
      <c r="AY588" s="97" t="s">
        <v>123</v>
      </c>
    </row>
    <row r="589" spans="2:51" s="182" customFormat="1" ht="12">
      <c r="B589" s="181"/>
      <c r="D589" s="96" t="s">
        <v>132</v>
      </c>
      <c r="E589" s="183" t="s">
        <v>1</v>
      </c>
      <c r="F589" s="184" t="s">
        <v>470</v>
      </c>
      <c r="H589" s="185">
        <v>2.025</v>
      </c>
      <c r="L589" s="181"/>
      <c r="M589" s="186"/>
      <c r="N589" s="187"/>
      <c r="O589" s="187"/>
      <c r="P589" s="187"/>
      <c r="Q589" s="187"/>
      <c r="R589" s="187"/>
      <c r="S589" s="187"/>
      <c r="T589" s="188"/>
      <c r="AT589" s="183" t="s">
        <v>132</v>
      </c>
      <c r="AU589" s="183" t="s">
        <v>74</v>
      </c>
      <c r="AV589" s="182" t="s">
        <v>130</v>
      </c>
      <c r="AW589" s="182" t="s">
        <v>5</v>
      </c>
      <c r="AX589" s="182" t="s">
        <v>72</v>
      </c>
      <c r="AY589" s="183" t="s">
        <v>123</v>
      </c>
    </row>
    <row r="590" spans="2:65" s="117" customFormat="1" ht="16.5" customHeight="1">
      <c r="B590" s="8"/>
      <c r="C590" s="84" t="s">
        <v>311</v>
      </c>
      <c r="D590" s="84" t="s">
        <v>125</v>
      </c>
      <c r="E590" s="85" t="s">
        <v>630</v>
      </c>
      <c r="F590" s="86" t="s">
        <v>631</v>
      </c>
      <c r="G590" s="87" t="s">
        <v>396</v>
      </c>
      <c r="H590" s="88">
        <v>0.675</v>
      </c>
      <c r="I590" s="142"/>
      <c r="J590" s="89">
        <f>ROUND(I590*H590,2)</f>
        <v>0</v>
      </c>
      <c r="K590" s="86" t="s">
        <v>397</v>
      </c>
      <c r="L590" s="8"/>
      <c r="M590" s="115" t="s">
        <v>1</v>
      </c>
      <c r="N590" s="90" t="s">
        <v>35</v>
      </c>
      <c r="O590" s="92">
        <v>0.584</v>
      </c>
      <c r="P590" s="92">
        <f>O590*H590</f>
        <v>0.3942</v>
      </c>
      <c r="Q590" s="92">
        <v>2.25634</v>
      </c>
      <c r="R590" s="92">
        <f>Q590*H590</f>
        <v>1.5230295</v>
      </c>
      <c r="S590" s="92">
        <v>0</v>
      </c>
      <c r="T590" s="164">
        <f>S590*H590</f>
        <v>0</v>
      </c>
      <c r="AR590" s="120" t="s">
        <v>130</v>
      </c>
      <c r="AT590" s="120" t="s">
        <v>125</v>
      </c>
      <c r="AU590" s="120" t="s">
        <v>74</v>
      </c>
      <c r="AY590" s="120" t="s">
        <v>123</v>
      </c>
      <c r="BE590" s="156">
        <f>IF(N590="základní",J590,0)</f>
        <v>0</v>
      </c>
      <c r="BF590" s="156">
        <f>IF(N590="snížená",J590,0)</f>
        <v>0</v>
      </c>
      <c r="BG590" s="156">
        <f>IF(N590="zákl. přenesená",J590,0)</f>
        <v>0</v>
      </c>
      <c r="BH590" s="156">
        <f>IF(N590="sníž. přenesená",J590,0)</f>
        <v>0</v>
      </c>
      <c r="BI590" s="156">
        <f>IF(N590="nulová",J590,0)</f>
        <v>0</v>
      </c>
      <c r="BJ590" s="120" t="s">
        <v>72</v>
      </c>
      <c r="BK590" s="156">
        <f>ROUND(I590*H590,2)</f>
        <v>0</v>
      </c>
      <c r="BL590" s="120" t="s">
        <v>130</v>
      </c>
      <c r="BM590" s="120" t="s">
        <v>1504</v>
      </c>
    </row>
    <row r="591" spans="2:47" s="117" customFormat="1" ht="12">
      <c r="B591" s="8"/>
      <c r="D591" s="96" t="s">
        <v>399</v>
      </c>
      <c r="F591" s="165" t="s">
        <v>633</v>
      </c>
      <c r="L591" s="8"/>
      <c r="M591" s="114"/>
      <c r="N591" s="21"/>
      <c r="O591" s="21"/>
      <c r="P591" s="21"/>
      <c r="Q591" s="21"/>
      <c r="R591" s="21"/>
      <c r="S591" s="21"/>
      <c r="T591" s="22"/>
      <c r="AT591" s="120" t="s">
        <v>399</v>
      </c>
      <c r="AU591" s="120" t="s">
        <v>74</v>
      </c>
    </row>
    <row r="592" spans="2:51" s="167" customFormat="1" ht="12">
      <c r="B592" s="166"/>
      <c r="D592" s="96" t="s">
        <v>132</v>
      </c>
      <c r="E592" s="168" t="s">
        <v>1</v>
      </c>
      <c r="F592" s="169" t="s">
        <v>401</v>
      </c>
      <c r="H592" s="168" t="s">
        <v>1</v>
      </c>
      <c r="L592" s="166"/>
      <c r="M592" s="170"/>
      <c r="N592" s="171"/>
      <c r="O592" s="171"/>
      <c r="P592" s="171"/>
      <c r="Q592" s="171"/>
      <c r="R592" s="171"/>
      <c r="S592" s="171"/>
      <c r="T592" s="172"/>
      <c r="AT592" s="168" t="s">
        <v>132</v>
      </c>
      <c r="AU592" s="168" t="s">
        <v>74</v>
      </c>
      <c r="AV592" s="167" t="s">
        <v>72</v>
      </c>
      <c r="AW592" s="167" t="s">
        <v>5</v>
      </c>
      <c r="AX592" s="167" t="s">
        <v>66</v>
      </c>
      <c r="AY592" s="168" t="s">
        <v>123</v>
      </c>
    </row>
    <row r="593" spans="2:51" s="167" customFormat="1" ht="12">
      <c r="B593" s="166"/>
      <c r="D593" s="96" t="s">
        <v>132</v>
      </c>
      <c r="E593" s="168" t="s">
        <v>1</v>
      </c>
      <c r="F593" s="169" t="s">
        <v>1427</v>
      </c>
      <c r="H593" s="168" t="s">
        <v>1</v>
      </c>
      <c r="L593" s="166"/>
      <c r="M593" s="170"/>
      <c r="N593" s="171"/>
      <c r="O593" s="171"/>
      <c r="P593" s="171"/>
      <c r="Q593" s="171"/>
      <c r="R593" s="171"/>
      <c r="S593" s="171"/>
      <c r="T593" s="172"/>
      <c r="AT593" s="168" t="s">
        <v>132</v>
      </c>
      <c r="AU593" s="168" t="s">
        <v>74</v>
      </c>
      <c r="AV593" s="167" t="s">
        <v>72</v>
      </c>
      <c r="AW593" s="167" t="s">
        <v>5</v>
      </c>
      <c r="AX593" s="167" t="s">
        <v>66</v>
      </c>
      <c r="AY593" s="168" t="s">
        <v>123</v>
      </c>
    </row>
    <row r="594" spans="2:51" s="167" customFormat="1" ht="12">
      <c r="B594" s="166"/>
      <c r="D594" s="96" t="s">
        <v>132</v>
      </c>
      <c r="E594" s="168" t="s">
        <v>1</v>
      </c>
      <c r="F594" s="169" t="s">
        <v>1428</v>
      </c>
      <c r="H594" s="168" t="s">
        <v>1</v>
      </c>
      <c r="L594" s="166"/>
      <c r="M594" s="170"/>
      <c r="N594" s="171"/>
      <c r="O594" s="171"/>
      <c r="P594" s="171"/>
      <c r="Q594" s="171"/>
      <c r="R594" s="171"/>
      <c r="S594" s="171"/>
      <c r="T594" s="172"/>
      <c r="AT594" s="168" t="s">
        <v>132</v>
      </c>
      <c r="AU594" s="168" t="s">
        <v>74</v>
      </c>
      <c r="AV594" s="167" t="s">
        <v>72</v>
      </c>
      <c r="AW594" s="167" t="s">
        <v>5</v>
      </c>
      <c r="AX594" s="167" t="s">
        <v>66</v>
      </c>
      <c r="AY594" s="168" t="s">
        <v>123</v>
      </c>
    </row>
    <row r="595" spans="2:51" s="167" customFormat="1" ht="12">
      <c r="B595" s="166"/>
      <c r="D595" s="96" t="s">
        <v>132</v>
      </c>
      <c r="E595" s="168" t="s">
        <v>1</v>
      </c>
      <c r="F595" s="169" t="s">
        <v>614</v>
      </c>
      <c r="H595" s="168" t="s">
        <v>1</v>
      </c>
      <c r="L595" s="166"/>
      <c r="M595" s="170"/>
      <c r="N595" s="171"/>
      <c r="O595" s="171"/>
      <c r="P595" s="171"/>
      <c r="Q595" s="171"/>
      <c r="R595" s="171"/>
      <c r="S595" s="171"/>
      <c r="T595" s="172"/>
      <c r="AT595" s="168" t="s">
        <v>132</v>
      </c>
      <c r="AU595" s="168" t="s">
        <v>74</v>
      </c>
      <c r="AV595" s="167" t="s">
        <v>72</v>
      </c>
      <c r="AW595" s="167" t="s">
        <v>5</v>
      </c>
      <c r="AX595" s="167" t="s">
        <v>66</v>
      </c>
      <c r="AY595" s="168" t="s">
        <v>123</v>
      </c>
    </row>
    <row r="596" spans="2:51" s="167" customFormat="1" ht="12">
      <c r="B596" s="166"/>
      <c r="D596" s="96" t="s">
        <v>132</v>
      </c>
      <c r="E596" s="168" t="s">
        <v>1</v>
      </c>
      <c r="F596" s="169" t="s">
        <v>1429</v>
      </c>
      <c r="H596" s="168" t="s">
        <v>1</v>
      </c>
      <c r="L596" s="166"/>
      <c r="M596" s="170"/>
      <c r="N596" s="171"/>
      <c r="O596" s="171"/>
      <c r="P596" s="171"/>
      <c r="Q596" s="171"/>
      <c r="R596" s="171"/>
      <c r="S596" s="171"/>
      <c r="T596" s="172"/>
      <c r="AT596" s="168" t="s">
        <v>132</v>
      </c>
      <c r="AU596" s="168" t="s">
        <v>74</v>
      </c>
      <c r="AV596" s="167" t="s">
        <v>72</v>
      </c>
      <c r="AW596" s="167" t="s">
        <v>5</v>
      </c>
      <c r="AX596" s="167" t="s">
        <v>66</v>
      </c>
      <c r="AY596" s="168" t="s">
        <v>123</v>
      </c>
    </row>
    <row r="597" spans="2:51" s="167" customFormat="1" ht="12">
      <c r="B597" s="166"/>
      <c r="D597" s="96" t="s">
        <v>132</v>
      </c>
      <c r="E597" s="168" t="s">
        <v>1</v>
      </c>
      <c r="F597" s="169" t="s">
        <v>634</v>
      </c>
      <c r="H597" s="168" t="s">
        <v>1</v>
      </c>
      <c r="L597" s="166"/>
      <c r="M597" s="170"/>
      <c r="N597" s="171"/>
      <c r="O597" s="171"/>
      <c r="P597" s="171"/>
      <c r="Q597" s="171"/>
      <c r="R597" s="171"/>
      <c r="S597" s="171"/>
      <c r="T597" s="172"/>
      <c r="AT597" s="168" t="s">
        <v>132</v>
      </c>
      <c r="AU597" s="168" t="s">
        <v>74</v>
      </c>
      <c r="AV597" s="167" t="s">
        <v>72</v>
      </c>
      <c r="AW597" s="167" t="s">
        <v>5</v>
      </c>
      <c r="AX597" s="167" t="s">
        <v>66</v>
      </c>
      <c r="AY597" s="168" t="s">
        <v>123</v>
      </c>
    </row>
    <row r="598" spans="2:51" s="167" customFormat="1" ht="12">
      <c r="B598" s="166"/>
      <c r="D598" s="96" t="s">
        <v>132</v>
      </c>
      <c r="E598" s="168" t="s">
        <v>1</v>
      </c>
      <c r="F598" s="169" t="s">
        <v>1431</v>
      </c>
      <c r="H598" s="168" t="s">
        <v>1</v>
      </c>
      <c r="L598" s="166"/>
      <c r="M598" s="170"/>
      <c r="N598" s="171"/>
      <c r="O598" s="171"/>
      <c r="P598" s="171"/>
      <c r="Q598" s="171"/>
      <c r="R598" s="171"/>
      <c r="S598" s="171"/>
      <c r="T598" s="172"/>
      <c r="AT598" s="168" t="s">
        <v>132</v>
      </c>
      <c r="AU598" s="168" t="s">
        <v>74</v>
      </c>
      <c r="AV598" s="167" t="s">
        <v>72</v>
      </c>
      <c r="AW598" s="167" t="s">
        <v>5</v>
      </c>
      <c r="AX598" s="167" t="s">
        <v>66</v>
      </c>
      <c r="AY598" s="168" t="s">
        <v>123</v>
      </c>
    </row>
    <row r="599" spans="2:51" s="95" customFormat="1" ht="12">
      <c r="B599" s="94"/>
      <c r="D599" s="96" t="s">
        <v>132</v>
      </c>
      <c r="E599" s="97" t="s">
        <v>1</v>
      </c>
      <c r="F599" s="98" t="s">
        <v>628</v>
      </c>
      <c r="H599" s="99">
        <v>0.45</v>
      </c>
      <c r="L599" s="94"/>
      <c r="M599" s="100"/>
      <c r="N599" s="101"/>
      <c r="O599" s="101"/>
      <c r="P599" s="101"/>
      <c r="Q599" s="101"/>
      <c r="R599" s="101"/>
      <c r="S599" s="101"/>
      <c r="T599" s="102"/>
      <c r="AT599" s="97" t="s">
        <v>132</v>
      </c>
      <c r="AU599" s="97" t="s">
        <v>74</v>
      </c>
      <c r="AV599" s="95" t="s">
        <v>74</v>
      </c>
      <c r="AW599" s="95" t="s">
        <v>5</v>
      </c>
      <c r="AX599" s="95" t="s">
        <v>66</v>
      </c>
      <c r="AY599" s="97" t="s">
        <v>123</v>
      </c>
    </row>
    <row r="600" spans="2:51" s="167" customFormat="1" ht="12">
      <c r="B600" s="166"/>
      <c r="D600" s="96" t="s">
        <v>132</v>
      </c>
      <c r="E600" s="168" t="s">
        <v>1</v>
      </c>
      <c r="F600" s="169" t="s">
        <v>1435</v>
      </c>
      <c r="H600" s="168" t="s">
        <v>1</v>
      </c>
      <c r="L600" s="166"/>
      <c r="M600" s="170"/>
      <c r="N600" s="171"/>
      <c r="O600" s="171"/>
      <c r="P600" s="171"/>
      <c r="Q600" s="171"/>
      <c r="R600" s="171"/>
      <c r="S600" s="171"/>
      <c r="T600" s="172"/>
      <c r="AT600" s="168" t="s">
        <v>132</v>
      </c>
      <c r="AU600" s="168" t="s">
        <v>74</v>
      </c>
      <c r="AV600" s="167" t="s">
        <v>72</v>
      </c>
      <c r="AW600" s="167" t="s">
        <v>5</v>
      </c>
      <c r="AX600" s="167" t="s">
        <v>66</v>
      </c>
      <c r="AY600" s="168" t="s">
        <v>123</v>
      </c>
    </row>
    <row r="601" spans="2:51" s="167" customFormat="1" ht="12">
      <c r="B601" s="166"/>
      <c r="D601" s="96" t="s">
        <v>132</v>
      </c>
      <c r="E601" s="168" t="s">
        <v>1</v>
      </c>
      <c r="F601" s="169" t="s">
        <v>634</v>
      </c>
      <c r="H601" s="168" t="s">
        <v>1</v>
      </c>
      <c r="L601" s="166"/>
      <c r="M601" s="170"/>
      <c r="N601" s="171"/>
      <c r="O601" s="171"/>
      <c r="P601" s="171"/>
      <c r="Q601" s="171"/>
      <c r="R601" s="171"/>
      <c r="S601" s="171"/>
      <c r="T601" s="172"/>
      <c r="AT601" s="168" t="s">
        <v>132</v>
      </c>
      <c r="AU601" s="168" t="s">
        <v>74</v>
      </c>
      <c r="AV601" s="167" t="s">
        <v>72</v>
      </c>
      <c r="AW601" s="167" t="s">
        <v>5</v>
      </c>
      <c r="AX601" s="167" t="s">
        <v>66</v>
      </c>
      <c r="AY601" s="168" t="s">
        <v>123</v>
      </c>
    </row>
    <row r="602" spans="2:51" s="167" customFormat="1" ht="12">
      <c r="B602" s="166"/>
      <c r="D602" s="96" t="s">
        <v>132</v>
      </c>
      <c r="E602" s="168" t="s">
        <v>1</v>
      </c>
      <c r="F602" s="169" t="s">
        <v>1436</v>
      </c>
      <c r="H602" s="168" t="s">
        <v>1</v>
      </c>
      <c r="L602" s="166"/>
      <c r="M602" s="170"/>
      <c r="N602" s="171"/>
      <c r="O602" s="171"/>
      <c r="P602" s="171"/>
      <c r="Q602" s="171"/>
      <c r="R602" s="171"/>
      <c r="S602" s="171"/>
      <c r="T602" s="172"/>
      <c r="AT602" s="168" t="s">
        <v>132</v>
      </c>
      <c r="AU602" s="168" t="s">
        <v>74</v>
      </c>
      <c r="AV602" s="167" t="s">
        <v>72</v>
      </c>
      <c r="AW602" s="167" t="s">
        <v>5</v>
      </c>
      <c r="AX602" s="167" t="s">
        <v>66</v>
      </c>
      <c r="AY602" s="168" t="s">
        <v>123</v>
      </c>
    </row>
    <row r="603" spans="2:51" s="95" customFormat="1" ht="12">
      <c r="B603" s="94"/>
      <c r="D603" s="96" t="s">
        <v>132</v>
      </c>
      <c r="E603" s="97" t="s">
        <v>1</v>
      </c>
      <c r="F603" s="98" t="s">
        <v>1236</v>
      </c>
      <c r="H603" s="99">
        <v>0.225</v>
      </c>
      <c r="L603" s="94"/>
      <c r="M603" s="100"/>
      <c r="N603" s="101"/>
      <c r="O603" s="101"/>
      <c r="P603" s="101"/>
      <c r="Q603" s="101"/>
      <c r="R603" s="101"/>
      <c r="S603" s="101"/>
      <c r="T603" s="102"/>
      <c r="AT603" s="97" t="s">
        <v>132</v>
      </c>
      <c r="AU603" s="97" t="s">
        <v>74</v>
      </c>
      <c r="AV603" s="95" t="s">
        <v>74</v>
      </c>
      <c r="AW603" s="95" t="s">
        <v>5</v>
      </c>
      <c r="AX603" s="95" t="s">
        <v>66</v>
      </c>
      <c r="AY603" s="97" t="s">
        <v>123</v>
      </c>
    </row>
    <row r="604" spans="2:51" s="182" customFormat="1" ht="12">
      <c r="B604" s="181"/>
      <c r="D604" s="96" t="s">
        <v>132</v>
      </c>
      <c r="E604" s="183" t="s">
        <v>1</v>
      </c>
      <c r="F604" s="184" t="s">
        <v>470</v>
      </c>
      <c r="H604" s="185">
        <v>0.675</v>
      </c>
      <c r="L604" s="181"/>
      <c r="M604" s="186"/>
      <c r="N604" s="187"/>
      <c r="O604" s="187"/>
      <c r="P604" s="187"/>
      <c r="Q604" s="187"/>
      <c r="R604" s="187"/>
      <c r="S604" s="187"/>
      <c r="T604" s="188"/>
      <c r="AT604" s="183" t="s">
        <v>132</v>
      </c>
      <c r="AU604" s="183" t="s">
        <v>74</v>
      </c>
      <c r="AV604" s="182" t="s">
        <v>130</v>
      </c>
      <c r="AW604" s="182" t="s">
        <v>5</v>
      </c>
      <c r="AX604" s="182" t="s">
        <v>72</v>
      </c>
      <c r="AY604" s="183" t="s">
        <v>123</v>
      </c>
    </row>
    <row r="605" spans="2:65" s="117" customFormat="1" ht="16.5" customHeight="1">
      <c r="B605" s="8"/>
      <c r="C605" s="84" t="s">
        <v>184</v>
      </c>
      <c r="D605" s="84" t="s">
        <v>125</v>
      </c>
      <c r="E605" s="85" t="s">
        <v>635</v>
      </c>
      <c r="F605" s="86" t="s">
        <v>636</v>
      </c>
      <c r="G605" s="87" t="s">
        <v>128</v>
      </c>
      <c r="H605" s="88">
        <v>1.8</v>
      </c>
      <c r="I605" s="142"/>
      <c r="J605" s="89">
        <f>ROUND(I605*H605,2)</f>
        <v>0</v>
      </c>
      <c r="K605" s="86" t="s">
        <v>1505</v>
      </c>
      <c r="L605" s="8"/>
      <c r="M605" s="115" t="s">
        <v>1</v>
      </c>
      <c r="N605" s="90" t="s">
        <v>35</v>
      </c>
      <c r="O605" s="92">
        <v>0.364</v>
      </c>
      <c r="P605" s="92">
        <f>O605*H605</f>
        <v>0.6552</v>
      </c>
      <c r="Q605" s="92">
        <v>0.00103</v>
      </c>
      <c r="R605" s="92">
        <f>Q605*H605</f>
        <v>0.0018540000000000002</v>
      </c>
      <c r="S605" s="92">
        <v>0</v>
      </c>
      <c r="T605" s="164">
        <f>S605*H605</f>
        <v>0</v>
      </c>
      <c r="AR605" s="120" t="s">
        <v>130</v>
      </c>
      <c r="AT605" s="120" t="s">
        <v>125</v>
      </c>
      <c r="AU605" s="120" t="s">
        <v>74</v>
      </c>
      <c r="AY605" s="120" t="s">
        <v>123</v>
      </c>
      <c r="BE605" s="156">
        <f>IF(N605="základní",J605,0)</f>
        <v>0</v>
      </c>
      <c r="BF605" s="156">
        <f>IF(N605="snížená",J605,0)</f>
        <v>0</v>
      </c>
      <c r="BG605" s="156">
        <f>IF(N605="zákl. přenesená",J605,0)</f>
        <v>0</v>
      </c>
      <c r="BH605" s="156">
        <f>IF(N605="sníž. přenesená",J605,0)</f>
        <v>0</v>
      </c>
      <c r="BI605" s="156">
        <f>IF(N605="nulová",J605,0)</f>
        <v>0</v>
      </c>
      <c r="BJ605" s="120" t="s">
        <v>72</v>
      </c>
      <c r="BK605" s="156">
        <f>ROUND(I605*H605,2)</f>
        <v>0</v>
      </c>
      <c r="BL605" s="120" t="s">
        <v>130</v>
      </c>
      <c r="BM605" s="120" t="s">
        <v>1506</v>
      </c>
    </row>
    <row r="606" spans="2:47" s="117" customFormat="1" ht="19.5">
      <c r="B606" s="8"/>
      <c r="D606" s="96" t="s">
        <v>399</v>
      </c>
      <c r="F606" s="165" t="s">
        <v>638</v>
      </c>
      <c r="L606" s="8"/>
      <c r="M606" s="114"/>
      <c r="N606" s="21"/>
      <c r="O606" s="21"/>
      <c r="P606" s="21"/>
      <c r="Q606" s="21"/>
      <c r="R606" s="21"/>
      <c r="S606" s="21"/>
      <c r="T606" s="22"/>
      <c r="AT606" s="120" t="s">
        <v>399</v>
      </c>
      <c r="AU606" s="120" t="s">
        <v>74</v>
      </c>
    </row>
    <row r="607" spans="2:51" s="167" customFormat="1" ht="12">
      <c r="B607" s="166"/>
      <c r="D607" s="96" t="s">
        <v>132</v>
      </c>
      <c r="E607" s="168" t="s">
        <v>1</v>
      </c>
      <c r="F607" s="169" t="s">
        <v>401</v>
      </c>
      <c r="H607" s="168" t="s">
        <v>1</v>
      </c>
      <c r="L607" s="166"/>
      <c r="M607" s="170"/>
      <c r="N607" s="171"/>
      <c r="O607" s="171"/>
      <c r="P607" s="171"/>
      <c r="Q607" s="171"/>
      <c r="R607" s="171"/>
      <c r="S607" s="171"/>
      <c r="T607" s="172"/>
      <c r="AT607" s="168" t="s">
        <v>132</v>
      </c>
      <c r="AU607" s="168" t="s">
        <v>74</v>
      </c>
      <c r="AV607" s="167" t="s">
        <v>72</v>
      </c>
      <c r="AW607" s="167" t="s">
        <v>5</v>
      </c>
      <c r="AX607" s="167" t="s">
        <v>66</v>
      </c>
      <c r="AY607" s="168" t="s">
        <v>123</v>
      </c>
    </row>
    <row r="608" spans="2:51" s="167" customFormat="1" ht="12">
      <c r="B608" s="166"/>
      <c r="D608" s="96" t="s">
        <v>132</v>
      </c>
      <c r="E608" s="168" t="s">
        <v>1</v>
      </c>
      <c r="F608" s="169" t="s">
        <v>1427</v>
      </c>
      <c r="H608" s="168" t="s">
        <v>1</v>
      </c>
      <c r="L608" s="166"/>
      <c r="M608" s="170"/>
      <c r="N608" s="171"/>
      <c r="O608" s="171"/>
      <c r="P608" s="171"/>
      <c r="Q608" s="171"/>
      <c r="R608" s="171"/>
      <c r="S608" s="171"/>
      <c r="T608" s="172"/>
      <c r="AT608" s="168" t="s">
        <v>132</v>
      </c>
      <c r="AU608" s="168" t="s">
        <v>74</v>
      </c>
      <c r="AV608" s="167" t="s">
        <v>72</v>
      </c>
      <c r="AW608" s="167" t="s">
        <v>5</v>
      </c>
      <c r="AX608" s="167" t="s">
        <v>66</v>
      </c>
      <c r="AY608" s="168" t="s">
        <v>123</v>
      </c>
    </row>
    <row r="609" spans="2:51" s="167" customFormat="1" ht="12">
      <c r="B609" s="166"/>
      <c r="D609" s="96" t="s">
        <v>132</v>
      </c>
      <c r="E609" s="168" t="s">
        <v>1</v>
      </c>
      <c r="F609" s="169" t="s">
        <v>1428</v>
      </c>
      <c r="H609" s="168" t="s">
        <v>1</v>
      </c>
      <c r="L609" s="166"/>
      <c r="M609" s="170"/>
      <c r="N609" s="171"/>
      <c r="O609" s="171"/>
      <c r="P609" s="171"/>
      <c r="Q609" s="171"/>
      <c r="R609" s="171"/>
      <c r="S609" s="171"/>
      <c r="T609" s="172"/>
      <c r="AT609" s="168" t="s">
        <v>132</v>
      </c>
      <c r="AU609" s="168" t="s">
        <v>74</v>
      </c>
      <c r="AV609" s="167" t="s">
        <v>72</v>
      </c>
      <c r="AW609" s="167" t="s">
        <v>5</v>
      </c>
      <c r="AX609" s="167" t="s">
        <v>66</v>
      </c>
      <c r="AY609" s="168" t="s">
        <v>123</v>
      </c>
    </row>
    <row r="610" spans="2:51" s="167" customFormat="1" ht="12">
      <c r="B610" s="166"/>
      <c r="D610" s="96" t="s">
        <v>132</v>
      </c>
      <c r="E610" s="168" t="s">
        <v>1</v>
      </c>
      <c r="F610" s="169" t="s">
        <v>614</v>
      </c>
      <c r="H610" s="168" t="s">
        <v>1</v>
      </c>
      <c r="L610" s="166"/>
      <c r="M610" s="170"/>
      <c r="N610" s="171"/>
      <c r="O610" s="171"/>
      <c r="P610" s="171"/>
      <c r="Q610" s="171"/>
      <c r="R610" s="171"/>
      <c r="S610" s="171"/>
      <c r="T610" s="172"/>
      <c r="AT610" s="168" t="s">
        <v>132</v>
      </c>
      <c r="AU610" s="168" t="s">
        <v>74</v>
      </c>
      <c r="AV610" s="167" t="s">
        <v>72</v>
      </c>
      <c r="AW610" s="167" t="s">
        <v>5</v>
      </c>
      <c r="AX610" s="167" t="s">
        <v>66</v>
      </c>
      <c r="AY610" s="168" t="s">
        <v>123</v>
      </c>
    </row>
    <row r="611" spans="2:51" s="167" customFormat="1" ht="12">
      <c r="B611" s="166"/>
      <c r="D611" s="96" t="s">
        <v>132</v>
      </c>
      <c r="E611" s="168" t="s">
        <v>1</v>
      </c>
      <c r="F611" s="169" t="s">
        <v>1429</v>
      </c>
      <c r="H611" s="168" t="s">
        <v>1</v>
      </c>
      <c r="L611" s="166"/>
      <c r="M611" s="170"/>
      <c r="N611" s="171"/>
      <c r="O611" s="171"/>
      <c r="P611" s="171"/>
      <c r="Q611" s="171"/>
      <c r="R611" s="171"/>
      <c r="S611" s="171"/>
      <c r="T611" s="172"/>
      <c r="AT611" s="168" t="s">
        <v>132</v>
      </c>
      <c r="AU611" s="168" t="s">
        <v>74</v>
      </c>
      <c r="AV611" s="167" t="s">
        <v>72</v>
      </c>
      <c r="AW611" s="167" t="s">
        <v>5</v>
      </c>
      <c r="AX611" s="167" t="s">
        <v>66</v>
      </c>
      <c r="AY611" s="168" t="s">
        <v>123</v>
      </c>
    </row>
    <row r="612" spans="2:51" s="167" customFormat="1" ht="12">
      <c r="B612" s="166"/>
      <c r="D612" s="96" t="s">
        <v>132</v>
      </c>
      <c r="E612" s="168" t="s">
        <v>1</v>
      </c>
      <c r="F612" s="169" t="s">
        <v>634</v>
      </c>
      <c r="H612" s="168" t="s">
        <v>1</v>
      </c>
      <c r="L612" s="166"/>
      <c r="M612" s="170"/>
      <c r="N612" s="171"/>
      <c r="O612" s="171"/>
      <c r="P612" s="171"/>
      <c r="Q612" s="171"/>
      <c r="R612" s="171"/>
      <c r="S612" s="171"/>
      <c r="T612" s="172"/>
      <c r="AT612" s="168" t="s">
        <v>132</v>
      </c>
      <c r="AU612" s="168" t="s">
        <v>74</v>
      </c>
      <c r="AV612" s="167" t="s">
        <v>72</v>
      </c>
      <c r="AW612" s="167" t="s">
        <v>5</v>
      </c>
      <c r="AX612" s="167" t="s">
        <v>66</v>
      </c>
      <c r="AY612" s="168" t="s">
        <v>123</v>
      </c>
    </row>
    <row r="613" spans="2:51" s="167" customFormat="1" ht="12">
      <c r="B613" s="166"/>
      <c r="D613" s="96" t="s">
        <v>132</v>
      </c>
      <c r="E613" s="168" t="s">
        <v>1</v>
      </c>
      <c r="F613" s="169" t="s">
        <v>1431</v>
      </c>
      <c r="H613" s="168" t="s">
        <v>1</v>
      </c>
      <c r="L613" s="166"/>
      <c r="M613" s="170"/>
      <c r="N613" s="171"/>
      <c r="O613" s="171"/>
      <c r="P613" s="171"/>
      <c r="Q613" s="171"/>
      <c r="R613" s="171"/>
      <c r="S613" s="171"/>
      <c r="T613" s="172"/>
      <c r="AT613" s="168" t="s">
        <v>132</v>
      </c>
      <c r="AU613" s="168" t="s">
        <v>74</v>
      </c>
      <c r="AV613" s="167" t="s">
        <v>72</v>
      </c>
      <c r="AW613" s="167" t="s">
        <v>5</v>
      </c>
      <c r="AX613" s="167" t="s">
        <v>66</v>
      </c>
      <c r="AY613" s="168" t="s">
        <v>123</v>
      </c>
    </row>
    <row r="614" spans="2:51" s="95" customFormat="1" ht="12">
      <c r="B614" s="94"/>
      <c r="D614" s="96" t="s">
        <v>132</v>
      </c>
      <c r="E614" s="97" t="s">
        <v>1</v>
      </c>
      <c r="F614" s="98" t="s">
        <v>1507</v>
      </c>
      <c r="H614" s="99">
        <v>1.2</v>
      </c>
      <c r="L614" s="94"/>
      <c r="M614" s="100"/>
      <c r="N614" s="101"/>
      <c r="O614" s="101"/>
      <c r="P614" s="101"/>
      <c r="Q614" s="101"/>
      <c r="R614" s="101"/>
      <c r="S614" s="101"/>
      <c r="T614" s="102"/>
      <c r="AT614" s="97" t="s">
        <v>132</v>
      </c>
      <c r="AU614" s="97" t="s">
        <v>74</v>
      </c>
      <c r="AV614" s="95" t="s">
        <v>74</v>
      </c>
      <c r="AW614" s="95" t="s">
        <v>5</v>
      </c>
      <c r="AX614" s="95" t="s">
        <v>66</v>
      </c>
      <c r="AY614" s="97" t="s">
        <v>123</v>
      </c>
    </row>
    <row r="615" spans="2:51" s="167" customFormat="1" ht="12">
      <c r="B615" s="166"/>
      <c r="D615" s="96" t="s">
        <v>132</v>
      </c>
      <c r="E615" s="168" t="s">
        <v>1</v>
      </c>
      <c r="F615" s="169" t="s">
        <v>1435</v>
      </c>
      <c r="H615" s="168" t="s">
        <v>1</v>
      </c>
      <c r="L615" s="166"/>
      <c r="M615" s="170"/>
      <c r="N615" s="171"/>
      <c r="O615" s="171"/>
      <c r="P615" s="171"/>
      <c r="Q615" s="171"/>
      <c r="R615" s="171"/>
      <c r="S615" s="171"/>
      <c r="T615" s="172"/>
      <c r="AT615" s="168" t="s">
        <v>132</v>
      </c>
      <c r="AU615" s="168" t="s">
        <v>74</v>
      </c>
      <c r="AV615" s="167" t="s">
        <v>72</v>
      </c>
      <c r="AW615" s="167" t="s">
        <v>5</v>
      </c>
      <c r="AX615" s="167" t="s">
        <v>66</v>
      </c>
      <c r="AY615" s="168" t="s">
        <v>123</v>
      </c>
    </row>
    <row r="616" spans="2:51" s="167" customFormat="1" ht="12">
      <c r="B616" s="166"/>
      <c r="D616" s="96" t="s">
        <v>132</v>
      </c>
      <c r="E616" s="168" t="s">
        <v>1</v>
      </c>
      <c r="F616" s="169" t="s">
        <v>634</v>
      </c>
      <c r="H616" s="168" t="s">
        <v>1</v>
      </c>
      <c r="L616" s="166"/>
      <c r="M616" s="170"/>
      <c r="N616" s="171"/>
      <c r="O616" s="171"/>
      <c r="P616" s="171"/>
      <c r="Q616" s="171"/>
      <c r="R616" s="171"/>
      <c r="S616" s="171"/>
      <c r="T616" s="172"/>
      <c r="AT616" s="168" t="s">
        <v>132</v>
      </c>
      <c r="AU616" s="168" t="s">
        <v>74</v>
      </c>
      <c r="AV616" s="167" t="s">
        <v>72</v>
      </c>
      <c r="AW616" s="167" t="s">
        <v>5</v>
      </c>
      <c r="AX616" s="167" t="s">
        <v>66</v>
      </c>
      <c r="AY616" s="168" t="s">
        <v>123</v>
      </c>
    </row>
    <row r="617" spans="2:51" s="167" customFormat="1" ht="12">
      <c r="B617" s="166"/>
      <c r="D617" s="96" t="s">
        <v>132</v>
      </c>
      <c r="E617" s="168" t="s">
        <v>1</v>
      </c>
      <c r="F617" s="169" t="s">
        <v>1436</v>
      </c>
      <c r="H617" s="168" t="s">
        <v>1</v>
      </c>
      <c r="L617" s="166"/>
      <c r="M617" s="170"/>
      <c r="N617" s="171"/>
      <c r="O617" s="171"/>
      <c r="P617" s="171"/>
      <c r="Q617" s="171"/>
      <c r="R617" s="171"/>
      <c r="S617" s="171"/>
      <c r="T617" s="172"/>
      <c r="AT617" s="168" t="s">
        <v>132</v>
      </c>
      <c r="AU617" s="168" t="s">
        <v>74</v>
      </c>
      <c r="AV617" s="167" t="s">
        <v>72</v>
      </c>
      <c r="AW617" s="167" t="s">
        <v>5</v>
      </c>
      <c r="AX617" s="167" t="s">
        <v>66</v>
      </c>
      <c r="AY617" s="168" t="s">
        <v>123</v>
      </c>
    </row>
    <row r="618" spans="2:51" s="95" customFormat="1" ht="12">
      <c r="B618" s="94"/>
      <c r="D618" s="96" t="s">
        <v>132</v>
      </c>
      <c r="E618" s="97" t="s">
        <v>1</v>
      </c>
      <c r="F618" s="98" t="s">
        <v>1241</v>
      </c>
      <c r="H618" s="99">
        <v>0.6</v>
      </c>
      <c r="L618" s="94"/>
      <c r="M618" s="100"/>
      <c r="N618" s="101"/>
      <c r="O618" s="101"/>
      <c r="P618" s="101"/>
      <c r="Q618" s="101"/>
      <c r="R618" s="101"/>
      <c r="S618" s="101"/>
      <c r="T618" s="102"/>
      <c r="AT618" s="97" t="s">
        <v>132</v>
      </c>
      <c r="AU618" s="97" t="s">
        <v>74</v>
      </c>
      <c r="AV618" s="95" t="s">
        <v>74</v>
      </c>
      <c r="AW618" s="95" t="s">
        <v>5</v>
      </c>
      <c r="AX618" s="95" t="s">
        <v>66</v>
      </c>
      <c r="AY618" s="97" t="s">
        <v>123</v>
      </c>
    </row>
    <row r="619" spans="2:51" s="182" customFormat="1" ht="12">
      <c r="B619" s="181"/>
      <c r="D619" s="96" t="s">
        <v>132</v>
      </c>
      <c r="E619" s="183" t="s">
        <v>1</v>
      </c>
      <c r="F619" s="184" t="s">
        <v>470</v>
      </c>
      <c r="H619" s="185">
        <v>1.7999999999999998</v>
      </c>
      <c r="I619" s="190"/>
      <c r="L619" s="181"/>
      <c r="M619" s="186"/>
      <c r="N619" s="187"/>
      <c r="O619" s="187"/>
      <c r="P619" s="187"/>
      <c r="Q619" s="187"/>
      <c r="R619" s="187"/>
      <c r="S619" s="187"/>
      <c r="T619" s="188"/>
      <c r="AT619" s="183" t="s">
        <v>132</v>
      </c>
      <c r="AU619" s="183" t="s">
        <v>74</v>
      </c>
      <c r="AV619" s="182" t="s">
        <v>130</v>
      </c>
      <c r="AW619" s="182" t="s">
        <v>5</v>
      </c>
      <c r="AX619" s="182" t="s">
        <v>72</v>
      </c>
      <c r="AY619" s="183" t="s">
        <v>123</v>
      </c>
    </row>
    <row r="620" spans="2:65" s="117" customFormat="1" ht="16.5" customHeight="1">
      <c r="B620" s="8"/>
      <c r="C620" s="84" t="s">
        <v>188</v>
      </c>
      <c r="D620" s="84" t="s">
        <v>125</v>
      </c>
      <c r="E620" s="85" t="s">
        <v>640</v>
      </c>
      <c r="F620" s="86" t="s">
        <v>641</v>
      </c>
      <c r="G620" s="87" t="s">
        <v>128</v>
      </c>
      <c r="H620" s="88">
        <v>1.8</v>
      </c>
      <c r="I620" s="142"/>
      <c r="J620" s="89">
        <f>ROUND(I620*H620,2)</f>
        <v>0</v>
      </c>
      <c r="K620" s="86" t="s">
        <v>1505</v>
      </c>
      <c r="L620" s="8"/>
      <c r="M620" s="115" t="s">
        <v>1</v>
      </c>
      <c r="N620" s="90" t="s">
        <v>35</v>
      </c>
      <c r="O620" s="92">
        <v>0.201</v>
      </c>
      <c r="P620" s="92">
        <f>O620*H620</f>
        <v>0.3618</v>
      </c>
      <c r="Q620" s="92">
        <v>0</v>
      </c>
      <c r="R620" s="92">
        <f>Q620*H620</f>
        <v>0</v>
      </c>
      <c r="S620" s="92">
        <v>0</v>
      </c>
      <c r="T620" s="164">
        <f>S620*H620</f>
        <v>0</v>
      </c>
      <c r="AR620" s="120" t="s">
        <v>130</v>
      </c>
      <c r="AT620" s="120" t="s">
        <v>125</v>
      </c>
      <c r="AU620" s="120" t="s">
        <v>74</v>
      </c>
      <c r="AY620" s="120" t="s">
        <v>123</v>
      </c>
      <c r="BE620" s="156">
        <f>IF(N620="základní",J620,0)</f>
        <v>0</v>
      </c>
      <c r="BF620" s="156">
        <f>IF(N620="snížená",J620,0)</f>
        <v>0</v>
      </c>
      <c r="BG620" s="156">
        <f>IF(N620="zákl. přenesená",J620,0)</f>
        <v>0</v>
      </c>
      <c r="BH620" s="156">
        <f>IF(N620="sníž. přenesená",J620,0)</f>
        <v>0</v>
      </c>
      <c r="BI620" s="156">
        <f>IF(N620="nulová",J620,0)</f>
        <v>0</v>
      </c>
      <c r="BJ620" s="120" t="s">
        <v>72</v>
      </c>
      <c r="BK620" s="156">
        <f>ROUND(I620*H620,2)</f>
        <v>0</v>
      </c>
      <c r="BL620" s="120" t="s">
        <v>130</v>
      </c>
      <c r="BM620" s="120" t="s">
        <v>1508</v>
      </c>
    </row>
    <row r="621" spans="2:47" s="117" customFormat="1" ht="19.5">
      <c r="B621" s="8"/>
      <c r="D621" s="96" t="s">
        <v>399</v>
      </c>
      <c r="F621" s="165" t="s">
        <v>643</v>
      </c>
      <c r="L621" s="8"/>
      <c r="M621" s="114"/>
      <c r="N621" s="21"/>
      <c r="O621" s="21"/>
      <c r="P621" s="21"/>
      <c r="Q621" s="21"/>
      <c r="R621" s="21"/>
      <c r="S621" s="21"/>
      <c r="T621" s="22"/>
      <c r="AT621" s="120" t="s">
        <v>399</v>
      </c>
      <c r="AU621" s="120" t="s">
        <v>74</v>
      </c>
    </row>
    <row r="622" spans="2:51" s="167" customFormat="1" ht="12">
      <c r="B622" s="166"/>
      <c r="D622" s="96" t="s">
        <v>132</v>
      </c>
      <c r="E622" s="168" t="s">
        <v>1</v>
      </c>
      <c r="F622" s="169" t="s">
        <v>401</v>
      </c>
      <c r="H622" s="168" t="s">
        <v>1</v>
      </c>
      <c r="L622" s="166"/>
      <c r="M622" s="170"/>
      <c r="N622" s="171"/>
      <c r="O622" s="171"/>
      <c r="P622" s="171"/>
      <c r="Q622" s="171"/>
      <c r="R622" s="171"/>
      <c r="S622" s="171"/>
      <c r="T622" s="172"/>
      <c r="AT622" s="168" t="s">
        <v>132</v>
      </c>
      <c r="AU622" s="168" t="s">
        <v>74</v>
      </c>
      <c r="AV622" s="167" t="s">
        <v>72</v>
      </c>
      <c r="AW622" s="167" t="s">
        <v>5</v>
      </c>
      <c r="AX622" s="167" t="s">
        <v>66</v>
      </c>
      <c r="AY622" s="168" t="s">
        <v>123</v>
      </c>
    </row>
    <row r="623" spans="2:51" s="167" customFormat="1" ht="12">
      <c r="B623" s="166"/>
      <c r="D623" s="96" t="s">
        <v>132</v>
      </c>
      <c r="E623" s="168" t="s">
        <v>1</v>
      </c>
      <c r="F623" s="169" t="s">
        <v>1427</v>
      </c>
      <c r="H623" s="168" t="s">
        <v>1</v>
      </c>
      <c r="L623" s="166"/>
      <c r="M623" s="170"/>
      <c r="N623" s="171"/>
      <c r="O623" s="171"/>
      <c r="P623" s="171"/>
      <c r="Q623" s="171"/>
      <c r="R623" s="171"/>
      <c r="S623" s="171"/>
      <c r="T623" s="172"/>
      <c r="AT623" s="168" t="s">
        <v>132</v>
      </c>
      <c r="AU623" s="168" t="s">
        <v>74</v>
      </c>
      <c r="AV623" s="167" t="s">
        <v>72</v>
      </c>
      <c r="AW623" s="167" t="s">
        <v>5</v>
      </c>
      <c r="AX623" s="167" t="s">
        <v>66</v>
      </c>
      <c r="AY623" s="168" t="s">
        <v>123</v>
      </c>
    </row>
    <row r="624" spans="2:51" s="167" customFormat="1" ht="12">
      <c r="B624" s="166"/>
      <c r="D624" s="96" t="s">
        <v>132</v>
      </c>
      <c r="E624" s="168" t="s">
        <v>1</v>
      </c>
      <c r="F624" s="169" t="s">
        <v>1428</v>
      </c>
      <c r="H624" s="168" t="s">
        <v>1</v>
      </c>
      <c r="L624" s="166"/>
      <c r="M624" s="170"/>
      <c r="N624" s="171"/>
      <c r="O624" s="171"/>
      <c r="P624" s="171"/>
      <c r="Q624" s="171"/>
      <c r="R624" s="171"/>
      <c r="S624" s="171"/>
      <c r="T624" s="172"/>
      <c r="AT624" s="168" t="s">
        <v>132</v>
      </c>
      <c r="AU624" s="168" t="s">
        <v>74</v>
      </c>
      <c r="AV624" s="167" t="s">
        <v>72</v>
      </c>
      <c r="AW624" s="167" t="s">
        <v>5</v>
      </c>
      <c r="AX624" s="167" t="s">
        <v>66</v>
      </c>
      <c r="AY624" s="168" t="s">
        <v>123</v>
      </c>
    </row>
    <row r="625" spans="2:51" s="167" customFormat="1" ht="12">
      <c r="B625" s="166"/>
      <c r="D625" s="96" t="s">
        <v>132</v>
      </c>
      <c r="E625" s="168" t="s">
        <v>1</v>
      </c>
      <c r="F625" s="169" t="s">
        <v>614</v>
      </c>
      <c r="H625" s="168" t="s">
        <v>1</v>
      </c>
      <c r="L625" s="166"/>
      <c r="M625" s="170"/>
      <c r="N625" s="171"/>
      <c r="O625" s="171"/>
      <c r="P625" s="171"/>
      <c r="Q625" s="171"/>
      <c r="R625" s="171"/>
      <c r="S625" s="171"/>
      <c r="T625" s="172"/>
      <c r="AT625" s="168" t="s">
        <v>132</v>
      </c>
      <c r="AU625" s="168" t="s">
        <v>74</v>
      </c>
      <c r="AV625" s="167" t="s">
        <v>72</v>
      </c>
      <c r="AW625" s="167" t="s">
        <v>5</v>
      </c>
      <c r="AX625" s="167" t="s">
        <v>66</v>
      </c>
      <c r="AY625" s="168" t="s">
        <v>123</v>
      </c>
    </row>
    <row r="626" spans="2:51" s="167" customFormat="1" ht="12">
      <c r="B626" s="166"/>
      <c r="D626" s="96" t="s">
        <v>132</v>
      </c>
      <c r="E626" s="168" t="s">
        <v>1</v>
      </c>
      <c r="F626" s="169" t="s">
        <v>1429</v>
      </c>
      <c r="H626" s="168" t="s">
        <v>1</v>
      </c>
      <c r="L626" s="166"/>
      <c r="M626" s="170"/>
      <c r="N626" s="171"/>
      <c r="O626" s="171"/>
      <c r="P626" s="171"/>
      <c r="Q626" s="171"/>
      <c r="R626" s="171"/>
      <c r="S626" s="171"/>
      <c r="T626" s="172"/>
      <c r="AT626" s="168" t="s">
        <v>132</v>
      </c>
      <c r="AU626" s="168" t="s">
        <v>74</v>
      </c>
      <c r="AV626" s="167" t="s">
        <v>72</v>
      </c>
      <c r="AW626" s="167" t="s">
        <v>5</v>
      </c>
      <c r="AX626" s="167" t="s">
        <v>66</v>
      </c>
      <c r="AY626" s="168" t="s">
        <v>123</v>
      </c>
    </row>
    <row r="627" spans="2:51" s="167" customFormat="1" ht="12">
      <c r="B627" s="166"/>
      <c r="D627" s="96" t="s">
        <v>132</v>
      </c>
      <c r="E627" s="168" t="s">
        <v>1</v>
      </c>
      <c r="F627" s="169" t="s">
        <v>634</v>
      </c>
      <c r="H627" s="168" t="s">
        <v>1</v>
      </c>
      <c r="L627" s="166"/>
      <c r="M627" s="170"/>
      <c r="N627" s="171"/>
      <c r="O627" s="171"/>
      <c r="P627" s="171"/>
      <c r="Q627" s="171"/>
      <c r="R627" s="171"/>
      <c r="S627" s="171"/>
      <c r="T627" s="172"/>
      <c r="AT627" s="168" t="s">
        <v>132</v>
      </c>
      <c r="AU627" s="168" t="s">
        <v>74</v>
      </c>
      <c r="AV627" s="167" t="s">
        <v>72</v>
      </c>
      <c r="AW627" s="167" t="s">
        <v>5</v>
      </c>
      <c r="AX627" s="167" t="s">
        <v>66</v>
      </c>
      <c r="AY627" s="168" t="s">
        <v>123</v>
      </c>
    </row>
    <row r="628" spans="2:51" s="167" customFormat="1" ht="12">
      <c r="B628" s="166"/>
      <c r="D628" s="96" t="s">
        <v>132</v>
      </c>
      <c r="E628" s="168" t="s">
        <v>1</v>
      </c>
      <c r="F628" s="169" t="s">
        <v>1431</v>
      </c>
      <c r="H628" s="168" t="s">
        <v>1</v>
      </c>
      <c r="L628" s="166"/>
      <c r="M628" s="170"/>
      <c r="N628" s="171"/>
      <c r="O628" s="171"/>
      <c r="P628" s="171"/>
      <c r="Q628" s="171"/>
      <c r="R628" s="171"/>
      <c r="S628" s="171"/>
      <c r="T628" s="172"/>
      <c r="AT628" s="168" t="s">
        <v>132</v>
      </c>
      <c r="AU628" s="168" t="s">
        <v>74</v>
      </c>
      <c r="AV628" s="167" t="s">
        <v>72</v>
      </c>
      <c r="AW628" s="167" t="s">
        <v>5</v>
      </c>
      <c r="AX628" s="167" t="s">
        <v>66</v>
      </c>
      <c r="AY628" s="168" t="s">
        <v>123</v>
      </c>
    </row>
    <row r="629" spans="2:51" s="95" customFormat="1" ht="12">
      <c r="B629" s="94"/>
      <c r="D629" s="96" t="s">
        <v>132</v>
      </c>
      <c r="E629" s="97" t="s">
        <v>1</v>
      </c>
      <c r="F629" s="98" t="s">
        <v>1507</v>
      </c>
      <c r="H629" s="99">
        <v>1.2</v>
      </c>
      <c r="L629" s="94"/>
      <c r="M629" s="100"/>
      <c r="N629" s="101"/>
      <c r="O629" s="101"/>
      <c r="P629" s="101"/>
      <c r="Q629" s="101"/>
      <c r="R629" s="101"/>
      <c r="S629" s="101"/>
      <c r="T629" s="102"/>
      <c r="AT629" s="97" t="s">
        <v>132</v>
      </c>
      <c r="AU629" s="97" t="s">
        <v>74</v>
      </c>
      <c r="AV629" s="95" t="s">
        <v>74</v>
      </c>
      <c r="AW629" s="95" t="s">
        <v>5</v>
      </c>
      <c r="AX629" s="95" t="s">
        <v>66</v>
      </c>
      <c r="AY629" s="97" t="s">
        <v>123</v>
      </c>
    </row>
    <row r="630" spans="2:51" s="167" customFormat="1" ht="12">
      <c r="B630" s="166"/>
      <c r="D630" s="96" t="s">
        <v>132</v>
      </c>
      <c r="E630" s="168" t="s">
        <v>1</v>
      </c>
      <c r="F630" s="169" t="s">
        <v>1435</v>
      </c>
      <c r="H630" s="168" t="s">
        <v>1</v>
      </c>
      <c r="L630" s="166"/>
      <c r="M630" s="170"/>
      <c r="N630" s="171"/>
      <c r="O630" s="171"/>
      <c r="P630" s="171"/>
      <c r="Q630" s="171"/>
      <c r="R630" s="171"/>
      <c r="S630" s="171"/>
      <c r="T630" s="172"/>
      <c r="AT630" s="168" t="s">
        <v>132</v>
      </c>
      <c r="AU630" s="168" t="s">
        <v>74</v>
      </c>
      <c r="AV630" s="167" t="s">
        <v>72</v>
      </c>
      <c r="AW630" s="167" t="s">
        <v>5</v>
      </c>
      <c r="AX630" s="167" t="s">
        <v>66</v>
      </c>
      <c r="AY630" s="168" t="s">
        <v>123</v>
      </c>
    </row>
    <row r="631" spans="2:51" s="167" customFormat="1" ht="12">
      <c r="B631" s="166"/>
      <c r="D631" s="96" t="s">
        <v>132</v>
      </c>
      <c r="E631" s="168" t="s">
        <v>1</v>
      </c>
      <c r="F631" s="169" t="s">
        <v>634</v>
      </c>
      <c r="H631" s="168" t="s">
        <v>1</v>
      </c>
      <c r="L631" s="166"/>
      <c r="M631" s="170"/>
      <c r="N631" s="171"/>
      <c r="O631" s="171"/>
      <c r="P631" s="171"/>
      <c r="Q631" s="171"/>
      <c r="R631" s="171"/>
      <c r="S631" s="171"/>
      <c r="T631" s="172"/>
      <c r="AT631" s="168" t="s">
        <v>132</v>
      </c>
      <c r="AU631" s="168" t="s">
        <v>74</v>
      </c>
      <c r="AV631" s="167" t="s">
        <v>72</v>
      </c>
      <c r="AW631" s="167" t="s">
        <v>5</v>
      </c>
      <c r="AX631" s="167" t="s">
        <v>66</v>
      </c>
      <c r="AY631" s="168" t="s">
        <v>123</v>
      </c>
    </row>
    <row r="632" spans="2:51" s="167" customFormat="1" ht="12">
      <c r="B632" s="166"/>
      <c r="D632" s="96" t="s">
        <v>132</v>
      </c>
      <c r="E632" s="168" t="s">
        <v>1</v>
      </c>
      <c r="F632" s="169" t="s">
        <v>1436</v>
      </c>
      <c r="H632" s="168" t="s">
        <v>1</v>
      </c>
      <c r="L632" s="166"/>
      <c r="M632" s="170"/>
      <c r="N632" s="171"/>
      <c r="O632" s="171"/>
      <c r="P632" s="171"/>
      <c r="Q632" s="171"/>
      <c r="R632" s="171"/>
      <c r="S632" s="171"/>
      <c r="T632" s="172"/>
      <c r="AT632" s="168" t="s">
        <v>132</v>
      </c>
      <c r="AU632" s="168" t="s">
        <v>74</v>
      </c>
      <c r="AV632" s="167" t="s">
        <v>72</v>
      </c>
      <c r="AW632" s="167" t="s">
        <v>5</v>
      </c>
      <c r="AX632" s="167" t="s">
        <v>66</v>
      </c>
      <c r="AY632" s="168" t="s">
        <v>123</v>
      </c>
    </row>
    <row r="633" spans="2:51" s="95" customFormat="1" ht="12">
      <c r="B633" s="94"/>
      <c r="D633" s="96" t="s">
        <v>132</v>
      </c>
      <c r="E633" s="97" t="s">
        <v>1</v>
      </c>
      <c r="F633" s="98" t="s">
        <v>1241</v>
      </c>
      <c r="H633" s="99">
        <v>0.6</v>
      </c>
      <c r="L633" s="94"/>
      <c r="M633" s="100"/>
      <c r="N633" s="101"/>
      <c r="O633" s="101"/>
      <c r="P633" s="101"/>
      <c r="Q633" s="101"/>
      <c r="R633" s="101"/>
      <c r="S633" s="101"/>
      <c r="T633" s="102"/>
      <c r="AT633" s="97" t="s">
        <v>132</v>
      </c>
      <c r="AU633" s="97" t="s">
        <v>74</v>
      </c>
      <c r="AV633" s="95" t="s">
        <v>74</v>
      </c>
      <c r="AW633" s="95" t="s">
        <v>5</v>
      </c>
      <c r="AX633" s="95" t="s">
        <v>66</v>
      </c>
      <c r="AY633" s="97" t="s">
        <v>123</v>
      </c>
    </row>
    <row r="634" spans="2:51" s="182" customFormat="1" ht="12">
      <c r="B634" s="181"/>
      <c r="D634" s="96" t="s">
        <v>132</v>
      </c>
      <c r="E634" s="183" t="s">
        <v>1</v>
      </c>
      <c r="F634" s="184" t="s">
        <v>470</v>
      </c>
      <c r="H634" s="185">
        <v>1.7999999999999998</v>
      </c>
      <c r="L634" s="181"/>
      <c r="M634" s="186"/>
      <c r="N634" s="187"/>
      <c r="O634" s="187"/>
      <c r="P634" s="187"/>
      <c r="Q634" s="187"/>
      <c r="R634" s="187"/>
      <c r="S634" s="187"/>
      <c r="T634" s="188"/>
      <c r="AT634" s="183" t="s">
        <v>132</v>
      </c>
      <c r="AU634" s="183" t="s">
        <v>74</v>
      </c>
      <c r="AV634" s="182" t="s">
        <v>130</v>
      </c>
      <c r="AW634" s="182" t="s">
        <v>5</v>
      </c>
      <c r="AX634" s="182" t="s">
        <v>72</v>
      </c>
      <c r="AY634" s="183" t="s">
        <v>123</v>
      </c>
    </row>
    <row r="635" spans="2:63" s="73" customFormat="1" ht="22.9" customHeight="1">
      <c r="B635" s="72"/>
      <c r="D635" s="74" t="s">
        <v>65</v>
      </c>
      <c r="E635" s="82" t="s">
        <v>137</v>
      </c>
      <c r="F635" s="82" t="s">
        <v>644</v>
      </c>
      <c r="J635" s="83">
        <f>BK635</f>
        <v>0</v>
      </c>
      <c r="L635" s="72"/>
      <c r="M635" s="77"/>
      <c r="N635" s="78"/>
      <c r="O635" s="78"/>
      <c r="P635" s="80">
        <f>SUM(P636:P709)</f>
        <v>19.142200000000003</v>
      </c>
      <c r="Q635" s="78"/>
      <c r="R635" s="80">
        <f>SUM(R636:R709)</f>
        <v>0</v>
      </c>
      <c r="S635" s="78"/>
      <c r="T635" s="163">
        <f>SUM(T636:T709)</f>
        <v>0</v>
      </c>
      <c r="AR635" s="74" t="s">
        <v>72</v>
      </c>
      <c r="AT635" s="154" t="s">
        <v>65</v>
      </c>
      <c r="AU635" s="154" t="s">
        <v>72</v>
      </c>
      <c r="AY635" s="74" t="s">
        <v>123</v>
      </c>
      <c r="BK635" s="155">
        <f>SUM(BK636:BK709)</f>
        <v>0</v>
      </c>
    </row>
    <row r="636" spans="2:65" s="117" customFormat="1" ht="16.5" customHeight="1">
      <c r="B636" s="8"/>
      <c r="C636" s="84" t="s">
        <v>193</v>
      </c>
      <c r="D636" s="84" t="s">
        <v>125</v>
      </c>
      <c r="E636" s="85" t="s">
        <v>645</v>
      </c>
      <c r="F636" s="86" t="s">
        <v>646</v>
      </c>
      <c r="G636" s="87" t="s">
        <v>140</v>
      </c>
      <c r="H636" s="88">
        <v>124.3</v>
      </c>
      <c r="I636" s="142"/>
      <c r="J636" s="89">
        <f>ROUND(I636*H636,2)</f>
        <v>0</v>
      </c>
      <c r="K636" s="86" t="s">
        <v>397</v>
      </c>
      <c r="L636" s="8"/>
      <c r="M636" s="115" t="s">
        <v>1</v>
      </c>
      <c r="N636" s="90" t="s">
        <v>35</v>
      </c>
      <c r="O636" s="92">
        <v>0.069</v>
      </c>
      <c r="P636" s="92">
        <f>O636*H636</f>
        <v>8.5767</v>
      </c>
      <c r="Q636" s="92">
        <v>0</v>
      </c>
      <c r="R636" s="92">
        <f>Q636*H636</f>
        <v>0</v>
      </c>
      <c r="S636" s="92">
        <v>0</v>
      </c>
      <c r="T636" s="164">
        <f>S636*H636</f>
        <v>0</v>
      </c>
      <c r="AR636" s="120" t="s">
        <v>130</v>
      </c>
      <c r="AT636" s="120" t="s">
        <v>125</v>
      </c>
      <c r="AU636" s="120" t="s">
        <v>74</v>
      </c>
      <c r="AY636" s="120" t="s">
        <v>123</v>
      </c>
      <c r="BE636" s="156">
        <f>IF(N636="základní",J636,0)</f>
        <v>0</v>
      </c>
      <c r="BF636" s="156">
        <f>IF(N636="snížená",J636,0)</f>
        <v>0</v>
      </c>
      <c r="BG636" s="156">
        <f>IF(N636="zákl. přenesená",J636,0)</f>
        <v>0</v>
      </c>
      <c r="BH636" s="156">
        <f>IF(N636="sníž. přenesená",J636,0)</f>
        <v>0</v>
      </c>
      <c r="BI636" s="156">
        <f>IF(N636="nulová",J636,0)</f>
        <v>0</v>
      </c>
      <c r="BJ636" s="120" t="s">
        <v>72</v>
      </c>
      <c r="BK636" s="156">
        <f>ROUND(I636*H636,2)</f>
        <v>0</v>
      </c>
      <c r="BL636" s="120" t="s">
        <v>130</v>
      </c>
      <c r="BM636" s="120" t="s">
        <v>1509</v>
      </c>
    </row>
    <row r="637" spans="2:47" s="117" customFormat="1" ht="12">
      <c r="B637" s="8"/>
      <c r="D637" s="96" t="s">
        <v>399</v>
      </c>
      <c r="F637" s="165" t="s">
        <v>648</v>
      </c>
      <c r="L637" s="8"/>
      <c r="M637" s="114"/>
      <c r="N637" s="21"/>
      <c r="O637" s="21"/>
      <c r="P637" s="21"/>
      <c r="Q637" s="21"/>
      <c r="R637" s="21"/>
      <c r="S637" s="21"/>
      <c r="T637" s="22"/>
      <c r="AT637" s="120" t="s">
        <v>399</v>
      </c>
      <c r="AU637" s="120" t="s">
        <v>74</v>
      </c>
    </row>
    <row r="638" spans="2:51" s="167" customFormat="1" ht="12">
      <c r="B638" s="166"/>
      <c r="D638" s="96" t="s">
        <v>132</v>
      </c>
      <c r="E638" s="168" t="s">
        <v>1</v>
      </c>
      <c r="F638" s="169" t="s">
        <v>401</v>
      </c>
      <c r="H638" s="168" t="s">
        <v>1</v>
      </c>
      <c r="L638" s="166"/>
      <c r="M638" s="170"/>
      <c r="N638" s="171"/>
      <c r="O638" s="171"/>
      <c r="P638" s="171"/>
      <c r="Q638" s="171"/>
      <c r="R638" s="171"/>
      <c r="S638" s="171"/>
      <c r="T638" s="172"/>
      <c r="AT638" s="168" t="s">
        <v>132</v>
      </c>
      <c r="AU638" s="168" t="s">
        <v>74</v>
      </c>
      <c r="AV638" s="167" t="s">
        <v>72</v>
      </c>
      <c r="AW638" s="167" t="s">
        <v>5</v>
      </c>
      <c r="AX638" s="167" t="s">
        <v>66</v>
      </c>
      <c r="AY638" s="168" t="s">
        <v>123</v>
      </c>
    </row>
    <row r="639" spans="2:51" s="167" customFormat="1" ht="12">
      <c r="B639" s="166"/>
      <c r="D639" s="96" t="s">
        <v>132</v>
      </c>
      <c r="E639" s="168" t="s">
        <v>1</v>
      </c>
      <c r="F639" s="169" t="s">
        <v>1427</v>
      </c>
      <c r="H639" s="168" t="s">
        <v>1</v>
      </c>
      <c r="L639" s="166"/>
      <c r="M639" s="170"/>
      <c r="N639" s="171"/>
      <c r="O639" s="171"/>
      <c r="P639" s="171"/>
      <c r="Q639" s="171"/>
      <c r="R639" s="171"/>
      <c r="S639" s="171"/>
      <c r="T639" s="172"/>
      <c r="AT639" s="168" t="s">
        <v>132</v>
      </c>
      <c r="AU639" s="168" t="s">
        <v>74</v>
      </c>
      <c r="AV639" s="167" t="s">
        <v>72</v>
      </c>
      <c r="AW639" s="167" t="s">
        <v>5</v>
      </c>
      <c r="AX639" s="167" t="s">
        <v>66</v>
      </c>
      <c r="AY639" s="168" t="s">
        <v>123</v>
      </c>
    </row>
    <row r="640" spans="2:51" s="167" customFormat="1" ht="12">
      <c r="B640" s="166"/>
      <c r="D640" s="96" t="s">
        <v>132</v>
      </c>
      <c r="E640" s="168" t="s">
        <v>1</v>
      </c>
      <c r="F640" s="169" t="s">
        <v>1428</v>
      </c>
      <c r="H640" s="168" t="s">
        <v>1</v>
      </c>
      <c r="L640" s="166"/>
      <c r="M640" s="170"/>
      <c r="N640" s="171"/>
      <c r="O640" s="171"/>
      <c r="P640" s="171"/>
      <c r="Q640" s="171"/>
      <c r="R640" s="171"/>
      <c r="S640" s="171"/>
      <c r="T640" s="172"/>
      <c r="AT640" s="168" t="s">
        <v>132</v>
      </c>
      <c r="AU640" s="168" t="s">
        <v>74</v>
      </c>
      <c r="AV640" s="167" t="s">
        <v>72</v>
      </c>
      <c r="AW640" s="167" t="s">
        <v>5</v>
      </c>
      <c r="AX640" s="167" t="s">
        <v>66</v>
      </c>
      <c r="AY640" s="168" t="s">
        <v>123</v>
      </c>
    </row>
    <row r="641" spans="2:51" s="167" customFormat="1" ht="12">
      <c r="B641" s="166"/>
      <c r="D641" s="96" t="s">
        <v>132</v>
      </c>
      <c r="E641" s="168" t="s">
        <v>1</v>
      </c>
      <c r="F641" s="169" t="s">
        <v>1510</v>
      </c>
      <c r="H641" s="168" t="s">
        <v>1</v>
      </c>
      <c r="L641" s="166"/>
      <c r="M641" s="170"/>
      <c r="N641" s="171"/>
      <c r="O641" s="171"/>
      <c r="P641" s="171"/>
      <c r="Q641" s="171"/>
      <c r="R641" s="171"/>
      <c r="S641" s="171"/>
      <c r="T641" s="172"/>
      <c r="AT641" s="168" t="s">
        <v>132</v>
      </c>
      <c r="AU641" s="168" t="s">
        <v>74</v>
      </c>
      <c r="AV641" s="167" t="s">
        <v>72</v>
      </c>
      <c r="AW641" s="167" t="s">
        <v>5</v>
      </c>
      <c r="AX641" s="167" t="s">
        <v>66</v>
      </c>
      <c r="AY641" s="168" t="s">
        <v>123</v>
      </c>
    </row>
    <row r="642" spans="2:51" s="167" customFormat="1" ht="12">
      <c r="B642" s="166"/>
      <c r="D642" s="96" t="s">
        <v>132</v>
      </c>
      <c r="E642" s="168" t="s">
        <v>1</v>
      </c>
      <c r="F642" s="169" t="s">
        <v>1429</v>
      </c>
      <c r="H642" s="168" t="s">
        <v>1</v>
      </c>
      <c r="L642" s="166"/>
      <c r="M642" s="170"/>
      <c r="N642" s="171"/>
      <c r="O642" s="171"/>
      <c r="P642" s="171"/>
      <c r="Q642" s="171"/>
      <c r="R642" s="171"/>
      <c r="S642" s="171"/>
      <c r="T642" s="172"/>
      <c r="AT642" s="168" t="s">
        <v>132</v>
      </c>
      <c r="AU642" s="168" t="s">
        <v>74</v>
      </c>
      <c r="AV642" s="167" t="s">
        <v>72</v>
      </c>
      <c r="AW642" s="167" t="s">
        <v>5</v>
      </c>
      <c r="AX642" s="167" t="s">
        <v>66</v>
      </c>
      <c r="AY642" s="168" t="s">
        <v>123</v>
      </c>
    </row>
    <row r="643" spans="2:51" s="167" customFormat="1" ht="12">
      <c r="B643" s="166"/>
      <c r="D643" s="96" t="s">
        <v>132</v>
      </c>
      <c r="E643" s="168" t="s">
        <v>1</v>
      </c>
      <c r="F643" s="169" t="s">
        <v>1293</v>
      </c>
      <c r="H643" s="168" t="s">
        <v>1</v>
      </c>
      <c r="L643" s="166"/>
      <c r="M643" s="170"/>
      <c r="N643" s="171"/>
      <c r="O643" s="171"/>
      <c r="P643" s="171"/>
      <c r="Q643" s="171"/>
      <c r="R643" s="171"/>
      <c r="S643" s="171"/>
      <c r="T643" s="172"/>
      <c r="AT643" s="168" t="s">
        <v>132</v>
      </c>
      <c r="AU643" s="168" t="s">
        <v>74</v>
      </c>
      <c r="AV643" s="167" t="s">
        <v>72</v>
      </c>
      <c r="AW643" s="167" t="s">
        <v>5</v>
      </c>
      <c r="AX643" s="167" t="s">
        <v>66</v>
      </c>
      <c r="AY643" s="168" t="s">
        <v>123</v>
      </c>
    </row>
    <row r="644" spans="2:51" s="167" customFormat="1" ht="12">
      <c r="B644" s="166"/>
      <c r="D644" s="96" t="s">
        <v>132</v>
      </c>
      <c r="E644" s="168" t="s">
        <v>1</v>
      </c>
      <c r="F644" s="169" t="s">
        <v>1511</v>
      </c>
      <c r="H644" s="168" t="s">
        <v>1</v>
      </c>
      <c r="L644" s="166"/>
      <c r="M644" s="170"/>
      <c r="N644" s="171"/>
      <c r="O644" s="171"/>
      <c r="P644" s="171"/>
      <c r="Q644" s="171"/>
      <c r="R644" s="171"/>
      <c r="S644" s="171"/>
      <c r="T644" s="172"/>
      <c r="AT644" s="168" t="s">
        <v>132</v>
      </c>
      <c r="AU644" s="168" t="s">
        <v>74</v>
      </c>
      <c r="AV644" s="167" t="s">
        <v>72</v>
      </c>
      <c r="AW644" s="167" t="s">
        <v>5</v>
      </c>
      <c r="AX644" s="167" t="s">
        <v>66</v>
      </c>
      <c r="AY644" s="168" t="s">
        <v>123</v>
      </c>
    </row>
    <row r="645" spans="2:51" s="95" customFormat="1" ht="12">
      <c r="B645" s="94"/>
      <c r="D645" s="96" t="s">
        <v>132</v>
      </c>
      <c r="E645" s="97" t="s">
        <v>1</v>
      </c>
      <c r="F645" s="98" t="s">
        <v>1512</v>
      </c>
      <c r="H645" s="99">
        <v>52.5</v>
      </c>
      <c r="L645" s="94"/>
      <c r="M645" s="100"/>
      <c r="N645" s="101"/>
      <c r="O645" s="101"/>
      <c r="P645" s="101"/>
      <c r="Q645" s="101"/>
      <c r="R645" s="101"/>
      <c r="S645" s="101"/>
      <c r="T645" s="102"/>
      <c r="AT645" s="97" t="s">
        <v>132</v>
      </c>
      <c r="AU645" s="97" t="s">
        <v>74</v>
      </c>
      <c r="AV645" s="95" t="s">
        <v>74</v>
      </c>
      <c r="AW645" s="95" t="s">
        <v>5</v>
      </c>
      <c r="AX645" s="95" t="s">
        <v>66</v>
      </c>
      <c r="AY645" s="97" t="s">
        <v>123</v>
      </c>
    </row>
    <row r="646" spans="2:51" s="167" customFormat="1" ht="12">
      <c r="B646" s="166"/>
      <c r="D646" s="96" t="s">
        <v>132</v>
      </c>
      <c r="E646" s="168" t="s">
        <v>1</v>
      </c>
      <c r="F646" s="169" t="s">
        <v>1435</v>
      </c>
      <c r="H646" s="168" t="s">
        <v>1</v>
      </c>
      <c r="L646" s="166"/>
      <c r="M646" s="170"/>
      <c r="N646" s="171"/>
      <c r="O646" s="171"/>
      <c r="P646" s="171"/>
      <c r="Q646" s="171"/>
      <c r="R646" s="171"/>
      <c r="S646" s="171"/>
      <c r="T646" s="172"/>
      <c r="AT646" s="168" t="s">
        <v>132</v>
      </c>
      <c r="AU646" s="168" t="s">
        <v>74</v>
      </c>
      <c r="AV646" s="167" t="s">
        <v>72</v>
      </c>
      <c r="AW646" s="167" t="s">
        <v>5</v>
      </c>
      <c r="AX646" s="167" t="s">
        <v>66</v>
      </c>
      <c r="AY646" s="168" t="s">
        <v>123</v>
      </c>
    </row>
    <row r="647" spans="2:51" s="167" customFormat="1" ht="12">
      <c r="B647" s="166"/>
      <c r="D647" s="96" t="s">
        <v>132</v>
      </c>
      <c r="E647" s="168" t="s">
        <v>1</v>
      </c>
      <c r="F647" s="169" t="s">
        <v>1293</v>
      </c>
      <c r="H647" s="168" t="s">
        <v>1</v>
      </c>
      <c r="L647" s="166"/>
      <c r="M647" s="170"/>
      <c r="N647" s="171"/>
      <c r="O647" s="171"/>
      <c r="P647" s="171"/>
      <c r="Q647" s="171"/>
      <c r="R647" s="171"/>
      <c r="S647" s="171"/>
      <c r="T647" s="172"/>
      <c r="AT647" s="168" t="s">
        <v>132</v>
      </c>
      <c r="AU647" s="168" t="s">
        <v>74</v>
      </c>
      <c r="AV647" s="167" t="s">
        <v>72</v>
      </c>
      <c r="AW647" s="167" t="s">
        <v>5</v>
      </c>
      <c r="AX647" s="167" t="s">
        <v>66</v>
      </c>
      <c r="AY647" s="168" t="s">
        <v>123</v>
      </c>
    </row>
    <row r="648" spans="2:51" s="167" customFormat="1" ht="12">
      <c r="B648" s="166"/>
      <c r="D648" s="96" t="s">
        <v>132</v>
      </c>
      <c r="E648" s="168" t="s">
        <v>1</v>
      </c>
      <c r="F648" s="169" t="s">
        <v>1513</v>
      </c>
      <c r="H648" s="168" t="s">
        <v>1</v>
      </c>
      <c r="L648" s="166"/>
      <c r="M648" s="170"/>
      <c r="N648" s="171"/>
      <c r="O648" s="171"/>
      <c r="P648" s="171"/>
      <c r="Q648" s="171"/>
      <c r="R648" s="171"/>
      <c r="S648" s="171"/>
      <c r="T648" s="172"/>
      <c r="AT648" s="168" t="s">
        <v>132</v>
      </c>
      <c r="AU648" s="168" t="s">
        <v>74</v>
      </c>
      <c r="AV648" s="167" t="s">
        <v>72</v>
      </c>
      <c r="AW648" s="167" t="s">
        <v>5</v>
      </c>
      <c r="AX648" s="167" t="s">
        <v>66</v>
      </c>
      <c r="AY648" s="168" t="s">
        <v>123</v>
      </c>
    </row>
    <row r="649" spans="2:51" s="95" customFormat="1" ht="12">
      <c r="B649" s="94"/>
      <c r="D649" s="96" t="s">
        <v>132</v>
      </c>
      <c r="E649" s="97" t="s">
        <v>1</v>
      </c>
      <c r="F649" s="98" t="s">
        <v>1514</v>
      </c>
      <c r="H649" s="99">
        <v>52.3</v>
      </c>
      <c r="L649" s="94"/>
      <c r="M649" s="100"/>
      <c r="N649" s="101"/>
      <c r="O649" s="101"/>
      <c r="P649" s="101"/>
      <c r="Q649" s="101"/>
      <c r="R649" s="101"/>
      <c r="S649" s="101"/>
      <c r="T649" s="102"/>
      <c r="AT649" s="97" t="s">
        <v>132</v>
      </c>
      <c r="AU649" s="97" t="s">
        <v>74</v>
      </c>
      <c r="AV649" s="95" t="s">
        <v>74</v>
      </c>
      <c r="AW649" s="95" t="s">
        <v>5</v>
      </c>
      <c r="AX649" s="95" t="s">
        <v>66</v>
      </c>
      <c r="AY649" s="97" t="s">
        <v>123</v>
      </c>
    </row>
    <row r="650" spans="2:51" s="167" customFormat="1" ht="12">
      <c r="B650" s="166"/>
      <c r="D650" s="96" t="s">
        <v>132</v>
      </c>
      <c r="E650" s="168" t="s">
        <v>1</v>
      </c>
      <c r="F650" s="169" t="s">
        <v>1429</v>
      </c>
      <c r="H650" s="168" t="s">
        <v>1</v>
      </c>
      <c r="L650" s="166"/>
      <c r="M650" s="170"/>
      <c r="N650" s="171"/>
      <c r="O650" s="171"/>
      <c r="P650" s="171"/>
      <c r="Q650" s="171"/>
      <c r="R650" s="171"/>
      <c r="S650" s="171"/>
      <c r="T650" s="172"/>
      <c r="AT650" s="168" t="s">
        <v>132</v>
      </c>
      <c r="AU650" s="168" t="s">
        <v>74</v>
      </c>
      <c r="AV650" s="167" t="s">
        <v>72</v>
      </c>
      <c r="AW650" s="167" t="s">
        <v>5</v>
      </c>
      <c r="AX650" s="167" t="s">
        <v>66</v>
      </c>
      <c r="AY650" s="168" t="s">
        <v>123</v>
      </c>
    </row>
    <row r="651" spans="2:51" s="167" customFormat="1" ht="12">
      <c r="B651" s="166"/>
      <c r="D651" s="96" t="s">
        <v>132</v>
      </c>
      <c r="E651" s="168" t="s">
        <v>1</v>
      </c>
      <c r="F651" s="169" t="s">
        <v>1515</v>
      </c>
      <c r="H651" s="168" t="s">
        <v>1</v>
      </c>
      <c r="L651" s="166"/>
      <c r="M651" s="170"/>
      <c r="N651" s="171"/>
      <c r="O651" s="171"/>
      <c r="P651" s="171"/>
      <c r="Q651" s="171"/>
      <c r="R651" s="171"/>
      <c r="S651" s="171"/>
      <c r="T651" s="172"/>
      <c r="AT651" s="168" t="s">
        <v>132</v>
      </c>
      <c r="AU651" s="168" t="s">
        <v>74</v>
      </c>
      <c r="AV651" s="167" t="s">
        <v>72</v>
      </c>
      <c r="AW651" s="167" t="s">
        <v>5</v>
      </c>
      <c r="AX651" s="167" t="s">
        <v>66</v>
      </c>
      <c r="AY651" s="168" t="s">
        <v>123</v>
      </c>
    </row>
    <row r="652" spans="2:51" s="95" customFormat="1" ht="12">
      <c r="B652" s="94"/>
      <c r="D652" s="96" t="s">
        <v>132</v>
      </c>
      <c r="E652" s="97" t="s">
        <v>1</v>
      </c>
      <c r="F652" s="98" t="s">
        <v>670</v>
      </c>
      <c r="H652" s="99">
        <v>1.5</v>
      </c>
      <c r="L652" s="94"/>
      <c r="M652" s="100"/>
      <c r="N652" s="101"/>
      <c r="O652" s="101"/>
      <c r="P652" s="101"/>
      <c r="Q652" s="101"/>
      <c r="R652" s="101"/>
      <c r="S652" s="101"/>
      <c r="T652" s="102"/>
      <c r="AT652" s="97" t="s">
        <v>132</v>
      </c>
      <c r="AU652" s="97" t="s">
        <v>74</v>
      </c>
      <c r="AV652" s="95" t="s">
        <v>74</v>
      </c>
      <c r="AW652" s="95" t="s">
        <v>5</v>
      </c>
      <c r="AX652" s="95" t="s">
        <v>66</v>
      </c>
      <c r="AY652" s="97" t="s">
        <v>123</v>
      </c>
    </row>
    <row r="653" spans="2:51" s="167" customFormat="1" ht="12">
      <c r="B653" s="166"/>
      <c r="D653" s="96" t="s">
        <v>132</v>
      </c>
      <c r="E653" s="168" t="s">
        <v>1</v>
      </c>
      <c r="F653" s="169" t="s">
        <v>1435</v>
      </c>
      <c r="H653" s="168" t="s">
        <v>1</v>
      </c>
      <c r="L653" s="166"/>
      <c r="M653" s="170"/>
      <c r="N653" s="171"/>
      <c r="O653" s="171"/>
      <c r="P653" s="171"/>
      <c r="Q653" s="171"/>
      <c r="R653" s="171"/>
      <c r="S653" s="171"/>
      <c r="T653" s="172"/>
      <c r="AT653" s="168" t="s">
        <v>132</v>
      </c>
      <c r="AU653" s="168" t="s">
        <v>74</v>
      </c>
      <c r="AV653" s="167" t="s">
        <v>72</v>
      </c>
      <c r="AW653" s="167" t="s">
        <v>5</v>
      </c>
      <c r="AX653" s="167" t="s">
        <v>66</v>
      </c>
      <c r="AY653" s="168" t="s">
        <v>123</v>
      </c>
    </row>
    <row r="654" spans="2:51" s="167" customFormat="1" ht="12">
      <c r="B654" s="166"/>
      <c r="D654" s="96" t="s">
        <v>132</v>
      </c>
      <c r="E654" s="168" t="s">
        <v>1</v>
      </c>
      <c r="F654" s="169" t="s">
        <v>1516</v>
      </c>
      <c r="H654" s="168" t="s">
        <v>1</v>
      </c>
      <c r="L654" s="166"/>
      <c r="M654" s="170"/>
      <c r="N654" s="171"/>
      <c r="O654" s="171"/>
      <c r="P654" s="171"/>
      <c r="Q654" s="171"/>
      <c r="R654" s="171"/>
      <c r="S654" s="171"/>
      <c r="T654" s="172"/>
      <c r="AT654" s="168" t="s">
        <v>132</v>
      </c>
      <c r="AU654" s="168" t="s">
        <v>74</v>
      </c>
      <c r="AV654" s="167" t="s">
        <v>72</v>
      </c>
      <c r="AW654" s="167" t="s">
        <v>5</v>
      </c>
      <c r="AX654" s="167" t="s">
        <v>66</v>
      </c>
      <c r="AY654" s="168" t="s">
        <v>123</v>
      </c>
    </row>
    <row r="655" spans="2:51" s="95" customFormat="1" ht="12">
      <c r="B655" s="94"/>
      <c r="D655" s="96" t="s">
        <v>132</v>
      </c>
      <c r="E655" s="97" t="s">
        <v>1</v>
      </c>
      <c r="F655" s="98" t="s">
        <v>1517</v>
      </c>
      <c r="H655" s="99">
        <v>2</v>
      </c>
      <c r="L655" s="94"/>
      <c r="M655" s="100"/>
      <c r="N655" s="101"/>
      <c r="O655" s="101"/>
      <c r="P655" s="101"/>
      <c r="Q655" s="101"/>
      <c r="R655" s="101"/>
      <c r="S655" s="101"/>
      <c r="T655" s="102"/>
      <c r="AT655" s="97" t="s">
        <v>132</v>
      </c>
      <c r="AU655" s="97" t="s">
        <v>74</v>
      </c>
      <c r="AV655" s="95" t="s">
        <v>74</v>
      </c>
      <c r="AW655" s="95" t="s">
        <v>5</v>
      </c>
      <c r="AX655" s="95" t="s">
        <v>66</v>
      </c>
      <c r="AY655" s="97" t="s">
        <v>123</v>
      </c>
    </row>
    <row r="656" spans="2:51" s="167" customFormat="1" ht="12">
      <c r="B656" s="166"/>
      <c r="D656" s="96" t="s">
        <v>132</v>
      </c>
      <c r="E656" s="168" t="s">
        <v>1</v>
      </c>
      <c r="F656" s="169" t="s">
        <v>1244</v>
      </c>
      <c r="H656" s="168" t="s">
        <v>1</v>
      </c>
      <c r="L656" s="166"/>
      <c r="M656" s="170"/>
      <c r="N656" s="171"/>
      <c r="O656" s="171"/>
      <c r="P656" s="171"/>
      <c r="Q656" s="171"/>
      <c r="R656" s="171"/>
      <c r="S656" s="171"/>
      <c r="T656" s="172"/>
      <c r="AT656" s="168" t="s">
        <v>132</v>
      </c>
      <c r="AU656" s="168" t="s">
        <v>74</v>
      </c>
      <c r="AV656" s="167" t="s">
        <v>72</v>
      </c>
      <c r="AW656" s="167" t="s">
        <v>5</v>
      </c>
      <c r="AX656" s="167" t="s">
        <v>66</v>
      </c>
      <c r="AY656" s="168" t="s">
        <v>123</v>
      </c>
    </row>
    <row r="657" spans="2:51" s="167" customFormat="1" ht="12">
      <c r="B657" s="166"/>
      <c r="D657" s="96" t="s">
        <v>132</v>
      </c>
      <c r="E657" s="168" t="s">
        <v>1</v>
      </c>
      <c r="F657" s="169" t="s">
        <v>1518</v>
      </c>
      <c r="H657" s="168" t="s">
        <v>1</v>
      </c>
      <c r="L657" s="166"/>
      <c r="M657" s="170"/>
      <c r="N657" s="171"/>
      <c r="O657" s="171"/>
      <c r="P657" s="171"/>
      <c r="Q657" s="171"/>
      <c r="R657" s="171"/>
      <c r="S657" s="171"/>
      <c r="T657" s="172"/>
      <c r="AT657" s="168" t="s">
        <v>132</v>
      </c>
      <c r="AU657" s="168" t="s">
        <v>74</v>
      </c>
      <c r="AV657" s="167" t="s">
        <v>72</v>
      </c>
      <c r="AW657" s="167" t="s">
        <v>5</v>
      </c>
      <c r="AX657" s="167" t="s">
        <v>66</v>
      </c>
      <c r="AY657" s="168" t="s">
        <v>123</v>
      </c>
    </row>
    <row r="658" spans="2:51" s="167" customFormat="1" ht="12">
      <c r="B658" s="166"/>
      <c r="D658" s="96" t="s">
        <v>132</v>
      </c>
      <c r="E658" s="168" t="s">
        <v>1</v>
      </c>
      <c r="F658" s="169" t="s">
        <v>682</v>
      </c>
      <c r="H658" s="168" t="s">
        <v>1</v>
      </c>
      <c r="L658" s="166"/>
      <c r="M658" s="170"/>
      <c r="N658" s="171"/>
      <c r="O658" s="171"/>
      <c r="P658" s="171"/>
      <c r="Q658" s="171"/>
      <c r="R658" s="171"/>
      <c r="S658" s="171"/>
      <c r="T658" s="172"/>
      <c r="AT658" s="168" t="s">
        <v>132</v>
      </c>
      <c r="AU658" s="168" t="s">
        <v>74</v>
      </c>
      <c r="AV658" s="167" t="s">
        <v>72</v>
      </c>
      <c r="AW658" s="167" t="s">
        <v>5</v>
      </c>
      <c r="AX658" s="167" t="s">
        <v>66</v>
      </c>
      <c r="AY658" s="168" t="s">
        <v>123</v>
      </c>
    </row>
    <row r="659" spans="2:51" s="95" customFormat="1" ht="12">
      <c r="B659" s="94"/>
      <c r="D659" s="96" t="s">
        <v>132</v>
      </c>
      <c r="E659" s="97" t="s">
        <v>1</v>
      </c>
      <c r="F659" s="98" t="s">
        <v>1519</v>
      </c>
      <c r="H659" s="99">
        <v>4</v>
      </c>
      <c r="L659" s="94"/>
      <c r="M659" s="100"/>
      <c r="N659" s="101"/>
      <c r="O659" s="101"/>
      <c r="P659" s="101"/>
      <c r="Q659" s="101"/>
      <c r="R659" s="101"/>
      <c r="S659" s="101"/>
      <c r="T659" s="102"/>
      <c r="AT659" s="97" t="s">
        <v>132</v>
      </c>
      <c r="AU659" s="97" t="s">
        <v>74</v>
      </c>
      <c r="AV659" s="95" t="s">
        <v>74</v>
      </c>
      <c r="AW659" s="95" t="s">
        <v>5</v>
      </c>
      <c r="AX659" s="95" t="s">
        <v>66</v>
      </c>
      <c r="AY659" s="97" t="s">
        <v>123</v>
      </c>
    </row>
    <row r="660" spans="2:51" s="167" customFormat="1" ht="12">
      <c r="B660" s="166"/>
      <c r="D660" s="96" t="s">
        <v>132</v>
      </c>
      <c r="E660" s="168" t="s">
        <v>1</v>
      </c>
      <c r="F660" s="169" t="s">
        <v>1445</v>
      </c>
      <c r="H660" s="168" t="s">
        <v>1</v>
      </c>
      <c r="L660" s="166"/>
      <c r="M660" s="170"/>
      <c r="N660" s="171"/>
      <c r="O660" s="171"/>
      <c r="P660" s="171"/>
      <c r="Q660" s="171"/>
      <c r="R660" s="171"/>
      <c r="S660" s="171"/>
      <c r="T660" s="172"/>
      <c r="AT660" s="168" t="s">
        <v>132</v>
      </c>
      <c r="AU660" s="168" t="s">
        <v>74</v>
      </c>
      <c r="AV660" s="167" t="s">
        <v>72</v>
      </c>
      <c r="AW660" s="167" t="s">
        <v>5</v>
      </c>
      <c r="AX660" s="167" t="s">
        <v>66</v>
      </c>
      <c r="AY660" s="168" t="s">
        <v>123</v>
      </c>
    </row>
    <row r="661" spans="2:51" s="167" customFormat="1" ht="12">
      <c r="B661" s="166"/>
      <c r="D661" s="96" t="s">
        <v>132</v>
      </c>
      <c r="E661" s="168" t="s">
        <v>1</v>
      </c>
      <c r="F661" s="169" t="s">
        <v>1244</v>
      </c>
      <c r="H661" s="168" t="s">
        <v>1</v>
      </c>
      <c r="L661" s="166"/>
      <c r="M661" s="170"/>
      <c r="N661" s="171"/>
      <c r="O661" s="171"/>
      <c r="P661" s="171"/>
      <c r="Q661" s="171"/>
      <c r="R661" s="171"/>
      <c r="S661" s="171"/>
      <c r="T661" s="172"/>
      <c r="AT661" s="168" t="s">
        <v>132</v>
      </c>
      <c r="AU661" s="168" t="s">
        <v>74</v>
      </c>
      <c r="AV661" s="167" t="s">
        <v>72</v>
      </c>
      <c r="AW661" s="167" t="s">
        <v>5</v>
      </c>
      <c r="AX661" s="167" t="s">
        <v>66</v>
      </c>
      <c r="AY661" s="168" t="s">
        <v>123</v>
      </c>
    </row>
    <row r="662" spans="2:51" s="167" customFormat="1" ht="12">
      <c r="B662" s="166"/>
      <c r="D662" s="96" t="s">
        <v>132</v>
      </c>
      <c r="E662" s="168" t="s">
        <v>1</v>
      </c>
      <c r="F662" s="169" t="s">
        <v>675</v>
      </c>
      <c r="H662" s="168" t="s">
        <v>1</v>
      </c>
      <c r="L662" s="166"/>
      <c r="M662" s="170"/>
      <c r="N662" s="171"/>
      <c r="O662" s="171"/>
      <c r="P662" s="171"/>
      <c r="Q662" s="171"/>
      <c r="R662" s="171"/>
      <c r="S662" s="171"/>
      <c r="T662" s="172"/>
      <c r="AT662" s="168" t="s">
        <v>132</v>
      </c>
      <c r="AU662" s="168" t="s">
        <v>74</v>
      </c>
      <c r="AV662" s="167" t="s">
        <v>72</v>
      </c>
      <c r="AW662" s="167" t="s">
        <v>5</v>
      </c>
      <c r="AX662" s="167" t="s">
        <v>66</v>
      </c>
      <c r="AY662" s="168" t="s">
        <v>123</v>
      </c>
    </row>
    <row r="663" spans="2:51" s="95" customFormat="1" ht="12">
      <c r="B663" s="94"/>
      <c r="D663" s="96" t="s">
        <v>132</v>
      </c>
      <c r="E663" s="97" t="s">
        <v>1</v>
      </c>
      <c r="F663" s="98" t="s">
        <v>1520</v>
      </c>
      <c r="H663" s="99">
        <v>6</v>
      </c>
      <c r="L663" s="94"/>
      <c r="M663" s="100"/>
      <c r="N663" s="101"/>
      <c r="O663" s="101"/>
      <c r="P663" s="101"/>
      <c r="Q663" s="101"/>
      <c r="R663" s="101"/>
      <c r="S663" s="101"/>
      <c r="T663" s="102"/>
      <c r="AT663" s="97" t="s">
        <v>132</v>
      </c>
      <c r="AU663" s="97" t="s">
        <v>74</v>
      </c>
      <c r="AV663" s="95" t="s">
        <v>74</v>
      </c>
      <c r="AW663" s="95" t="s">
        <v>5</v>
      </c>
      <c r="AX663" s="95" t="s">
        <v>66</v>
      </c>
      <c r="AY663" s="97" t="s">
        <v>123</v>
      </c>
    </row>
    <row r="664" spans="2:51" s="167" customFormat="1" ht="12">
      <c r="B664" s="166"/>
      <c r="D664" s="96" t="s">
        <v>132</v>
      </c>
      <c r="E664" s="168" t="s">
        <v>1</v>
      </c>
      <c r="F664" s="169" t="s">
        <v>1244</v>
      </c>
      <c r="H664" s="168" t="s">
        <v>1</v>
      </c>
      <c r="L664" s="166"/>
      <c r="M664" s="170"/>
      <c r="N664" s="171"/>
      <c r="O664" s="171"/>
      <c r="P664" s="171"/>
      <c r="Q664" s="171"/>
      <c r="R664" s="171"/>
      <c r="S664" s="171"/>
      <c r="T664" s="172"/>
      <c r="AT664" s="168" t="s">
        <v>132</v>
      </c>
      <c r="AU664" s="168" t="s">
        <v>74</v>
      </c>
      <c r="AV664" s="167" t="s">
        <v>72</v>
      </c>
      <c r="AW664" s="167" t="s">
        <v>5</v>
      </c>
      <c r="AX664" s="167" t="s">
        <v>66</v>
      </c>
      <c r="AY664" s="168" t="s">
        <v>123</v>
      </c>
    </row>
    <row r="665" spans="2:51" s="167" customFormat="1" ht="12">
      <c r="B665" s="166"/>
      <c r="D665" s="96" t="s">
        <v>132</v>
      </c>
      <c r="E665" s="168" t="s">
        <v>1</v>
      </c>
      <c r="F665" s="169" t="s">
        <v>1521</v>
      </c>
      <c r="H665" s="168" t="s">
        <v>1</v>
      </c>
      <c r="L665" s="166"/>
      <c r="M665" s="170"/>
      <c r="N665" s="171"/>
      <c r="O665" s="171"/>
      <c r="P665" s="171"/>
      <c r="Q665" s="171"/>
      <c r="R665" s="171"/>
      <c r="S665" s="171"/>
      <c r="T665" s="172"/>
      <c r="AT665" s="168" t="s">
        <v>132</v>
      </c>
      <c r="AU665" s="168" t="s">
        <v>74</v>
      </c>
      <c r="AV665" s="167" t="s">
        <v>72</v>
      </c>
      <c r="AW665" s="167" t="s">
        <v>5</v>
      </c>
      <c r="AX665" s="167" t="s">
        <v>66</v>
      </c>
      <c r="AY665" s="168" t="s">
        <v>123</v>
      </c>
    </row>
    <row r="666" spans="2:51" s="167" customFormat="1" ht="12">
      <c r="B666" s="166"/>
      <c r="D666" s="96" t="s">
        <v>132</v>
      </c>
      <c r="E666" s="168" t="s">
        <v>1</v>
      </c>
      <c r="F666" s="169" t="s">
        <v>690</v>
      </c>
      <c r="H666" s="168" t="s">
        <v>1</v>
      </c>
      <c r="L666" s="166"/>
      <c r="M666" s="170"/>
      <c r="N666" s="171"/>
      <c r="O666" s="171"/>
      <c r="P666" s="171"/>
      <c r="Q666" s="171"/>
      <c r="R666" s="171"/>
      <c r="S666" s="171"/>
      <c r="T666" s="172"/>
      <c r="AT666" s="168" t="s">
        <v>132</v>
      </c>
      <c r="AU666" s="168" t="s">
        <v>74</v>
      </c>
      <c r="AV666" s="167" t="s">
        <v>72</v>
      </c>
      <c r="AW666" s="167" t="s">
        <v>5</v>
      </c>
      <c r="AX666" s="167" t="s">
        <v>66</v>
      </c>
      <c r="AY666" s="168" t="s">
        <v>123</v>
      </c>
    </row>
    <row r="667" spans="2:51" s="95" customFormat="1" ht="12">
      <c r="B667" s="94"/>
      <c r="D667" s="96" t="s">
        <v>132</v>
      </c>
      <c r="E667" s="97" t="s">
        <v>1</v>
      </c>
      <c r="F667" s="98" t="s">
        <v>694</v>
      </c>
      <c r="H667" s="99">
        <v>2</v>
      </c>
      <c r="L667" s="94"/>
      <c r="M667" s="100"/>
      <c r="N667" s="101"/>
      <c r="O667" s="101"/>
      <c r="P667" s="101"/>
      <c r="Q667" s="101"/>
      <c r="R667" s="101"/>
      <c r="S667" s="101"/>
      <c r="T667" s="102"/>
      <c r="AT667" s="97" t="s">
        <v>132</v>
      </c>
      <c r="AU667" s="97" t="s">
        <v>74</v>
      </c>
      <c r="AV667" s="95" t="s">
        <v>74</v>
      </c>
      <c r="AW667" s="95" t="s">
        <v>5</v>
      </c>
      <c r="AX667" s="95" t="s">
        <v>66</v>
      </c>
      <c r="AY667" s="97" t="s">
        <v>123</v>
      </c>
    </row>
    <row r="668" spans="2:51" s="167" customFormat="1" ht="12">
      <c r="B668" s="166"/>
      <c r="D668" s="96" t="s">
        <v>132</v>
      </c>
      <c r="E668" s="168" t="s">
        <v>1</v>
      </c>
      <c r="F668" s="169" t="s">
        <v>1522</v>
      </c>
      <c r="H668" s="168" t="s">
        <v>1</v>
      </c>
      <c r="L668" s="166"/>
      <c r="M668" s="170"/>
      <c r="N668" s="171"/>
      <c r="O668" s="171"/>
      <c r="P668" s="171"/>
      <c r="Q668" s="171"/>
      <c r="R668" s="171"/>
      <c r="S668" s="171"/>
      <c r="T668" s="172"/>
      <c r="AT668" s="168" t="s">
        <v>132</v>
      </c>
      <c r="AU668" s="168" t="s">
        <v>74</v>
      </c>
      <c r="AV668" s="167" t="s">
        <v>72</v>
      </c>
      <c r="AW668" s="167" t="s">
        <v>5</v>
      </c>
      <c r="AX668" s="167" t="s">
        <v>66</v>
      </c>
      <c r="AY668" s="168" t="s">
        <v>123</v>
      </c>
    </row>
    <row r="669" spans="2:51" s="167" customFormat="1" ht="12">
      <c r="B669" s="166"/>
      <c r="D669" s="96" t="s">
        <v>132</v>
      </c>
      <c r="E669" s="168" t="s">
        <v>1</v>
      </c>
      <c r="F669" s="169" t="s">
        <v>1244</v>
      </c>
      <c r="H669" s="168" t="s">
        <v>1</v>
      </c>
      <c r="L669" s="166"/>
      <c r="M669" s="170"/>
      <c r="N669" s="171"/>
      <c r="O669" s="171"/>
      <c r="P669" s="171"/>
      <c r="Q669" s="171"/>
      <c r="R669" s="171"/>
      <c r="S669" s="171"/>
      <c r="T669" s="172"/>
      <c r="AT669" s="168" t="s">
        <v>132</v>
      </c>
      <c r="AU669" s="168" t="s">
        <v>74</v>
      </c>
      <c r="AV669" s="167" t="s">
        <v>72</v>
      </c>
      <c r="AW669" s="167" t="s">
        <v>5</v>
      </c>
      <c r="AX669" s="167" t="s">
        <v>66</v>
      </c>
      <c r="AY669" s="168" t="s">
        <v>123</v>
      </c>
    </row>
    <row r="670" spans="2:51" s="167" customFormat="1" ht="12">
      <c r="B670" s="166"/>
      <c r="D670" s="96" t="s">
        <v>132</v>
      </c>
      <c r="E670" s="168" t="s">
        <v>1</v>
      </c>
      <c r="F670" s="169" t="s">
        <v>1523</v>
      </c>
      <c r="H670" s="168" t="s">
        <v>1</v>
      </c>
      <c r="L670" s="166"/>
      <c r="M670" s="170"/>
      <c r="N670" s="171"/>
      <c r="O670" s="171"/>
      <c r="P670" s="171"/>
      <c r="Q670" s="171"/>
      <c r="R670" s="171"/>
      <c r="S670" s="171"/>
      <c r="T670" s="172"/>
      <c r="AT670" s="168" t="s">
        <v>132</v>
      </c>
      <c r="AU670" s="168" t="s">
        <v>74</v>
      </c>
      <c r="AV670" s="167" t="s">
        <v>72</v>
      </c>
      <c r="AW670" s="167" t="s">
        <v>5</v>
      </c>
      <c r="AX670" s="167" t="s">
        <v>66</v>
      </c>
      <c r="AY670" s="168" t="s">
        <v>123</v>
      </c>
    </row>
    <row r="671" spans="2:51" s="95" customFormat="1" ht="12">
      <c r="B671" s="94"/>
      <c r="D671" s="96" t="s">
        <v>132</v>
      </c>
      <c r="E671" s="97" t="s">
        <v>1</v>
      </c>
      <c r="F671" s="98" t="s">
        <v>1524</v>
      </c>
      <c r="H671" s="99">
        <v>4</v>
      </c>
      <c r="L671" s="94"/>
      <c r="M671" s="100"/>
      <c r="N671" s="101"/>
      <c r="O671" s="101"/>
      <c r="P671" s="101"/>
      <c r="Q671" s="101"/>
      <c r="R671" s="101"/>
      <c r="S671" s="101"/>
      <c r="T671" s="102"/>
      <c r="AT671" s="97" t="s">
        <v>132</v>
      </c>
      <c r="AU671" s="97" t="s">
        <v>74</v>
      </c>
      <c r="AV671" s="95" t="s">
        <v>74</v>
      </c>
      <c r="AW671" s="95" t="s">
        <v>5</v>
      </c>
      <c r="AX671" s="95" t="s">
        <v>66</v>
      </c>
      <c r="AY671" s="97" t="s">
        <v>123</v>
      </c>
    </row>
    <row r="672" spans="2:51" s="182" customFormat="1" ht="12">
      <c r="B672" s="181"/>
      <c r="D672" s="96" t="s">
        <v>132</v>
      </c>
      <c r="E672" s="183" t="s">
        <v>1</v>
      </c>
      <c r="F672" s="184" t="s">
        <v>470</v>
      </c>
      <c r="H672" s="185">
        <v>124.3</v>
      </c>
      <c r="L672" s="181"/>
      <c r="M672" s="186"/>
      <c r="N672" s="187"/>
      <c r="O672" s="187"/>
      <c r="P672" s="187"/>
      <c r="Q672" s="187"/>
      <c r="R672" s="187"/>
      <c r="S672" s="187"/>
      <c r="T672" s="188"/>
      <c r="AT672" s="183" t="s">
        <v>132</v>
      </c>
      <c r="AU672" s="183" t="s">
        <v>74</v>
      </c>
      <c r="AV672" s="182" t="s">
        <v>130</v>
      </c>
      <c r="AW672" s="182" t="s">
        <v>5</v>
      </c>
      <c r="AX672" s="182" t="s">
        <v>72</v>
      </c>
      <c r="AY672" s="183" t="s">
        <v>123</v>
      </c>
    </row>
    <row r="673" spans="2:65" s="117" customFormat="1" ht="16.5" customHeight="1">
      <c r="B673" s="8"/>
      <c r="C673" s="84" t="s">
        <v>198</v>
      </c>
      <c r="D673" s="84" t="s">
        <v>125</v>
      </c>
      <c r="E673" s="85" t="s">
        <v>695</v>
      </c>
      <c r="F673" s="86" t="s">
        <v>696</v>
      </c>
      <c r="G673" s="87" t="s">
        <v>140</v>
      </c>
      <c r="H673" s="88">
        <v>124.3</v>
      </c>
      <c r="I673" s="142"/>
      <c r="J673" s="89">
        <f>ROUND(I673*H673,2)</f>
        <v>0</v>
      </c>
      <c r="K673" s="86" t="s">
        <v>397</v>
      </c>
      <c r="L673" s="8"/>
      <c r="M673" s="115" t="s">
        <v>1</v>
      </c>
      <c r="N673" s="90" t="s">
        <v>35</v>
      </c>
      <c r="O673" s="92">
        <v>0.085</v>
      </c>
      <c r="P673" s="92">
        <f>O673*H673</f>
        <v>10.5655</v>
      </c>
      <c r="Q673" s="92">
        <v>0</v>
      </c>
      <c r="R673" s="92">
        <f>Q673*H673</f>
        <v>0</v>
      </c>
      <c r="S673" s="92">
        <v>0</v>
      </c>
      <c r="T673" s="164">
        <f>S673*H673</f>
        <v>0</v>
      </c>
      <c r="AR673" s="120" t="s">
        <v>130</v>
      </c>
      <c r="AT673" s="120" t="s">
        <v>125</v>
      </c>
      <c r="AU673" s="120" t="s">
        <v>74</v>
      </c>
      <c r="AY673" s="120" t="s">
        <v>123</v>
      </c>
      <c r="BE673" s="156">
        <f>IF(N673="základní",J673,0)</f>
        <v>0</v>
      </c>
      <c r="BF673" s="156">
        <f>IF(N673="snížená",J673,0)</f>
        <v>0</v>
      </c>
      <c r="BG673" s="156">
        <f>IF(N673="zákl. přenesená",J673,0)</f>
        <v>0</v>
      </c>
      <c r="BH673" s="156">
        <f>IF(N673="sníž. přenesená",J673,0)</f>
        <v>0</v>
      </c>
      <c r="BI673" s="156">
        <f>IF(N673="nulová",J673,0)</f>
        <v>0</v>
      </c>
      <c r="BJ673" s="120" t="s">
        <v>72</v>
      </c>
      <c r="BK673" s="156">
        <f>ROUND(I673*H673,2)</f>
        <v>0</v>
      </c>
      <c r="BL673" s="120" t="s">
        <v>130</v>
      </c>
      <c r="BM673" s="120" t="s">
        <v>1525</v>
      </c>
    </row>
    <row r="674" spans="2:47" s="117" customFormat="1" ht="12">
      <c r="B674" s="8"/>
      <c r="D674" s="96" t="s">
        <v>399</v>
      </c>
      <c r="F674" s="165" t="s">
        <v>698</v>
      </c>
      <c r="L674" s="8"/>
      <c r="M674" s="114"/>
      <c r="N674" s="21"/>
      <c r="O674" s="21"/>
      <c r="P674" s="21"/>
      <c r="Q674" s="21"/>
      <c r="R674" s="21"/>
      <c r="S674" s="21"/>
      <c r="T674" s="22"/>
      <c r="AT674" s="120" t="s">
        <v>399</v>
      </c>
      <c r="AU674" s="120" t="s">
        <v>74</v>
      </c>
    </row>
    <row r="675" spans="2:51" s="167" customFormat="1" ht="12">
      <c r="B675" s="166"/>
      <c r="D675" s="96" t="s">
        <v>132</v>
      </c>
      <c r="E675" s="168" t="s">
        <v>1</v>
      </c>
      <c r="F675" s="169" t="s">
        <v>401</v>
      </c>
      <c r="H675" s="168" t="s">
        <v>1</v>
      </c>
      <c r="L675" s="166"/>
      <c r="M675" s="170"/>
      <c r="N675" s="171"/>
      <c r="O675" s="171"/>
      <c r="P675" s="171"/>
      <c r="Q675" s="171"/>
      <c r="R675" s="171"/>
      <c r="S675" s="171"/>
      <c r="T675" s="172"/>
      <c r="AT675" s="168" t="s">
        <v>132</v>
      </c>
      <c r="AU675" s="168" t="s">
        <v>74</v>
      </c>
      <c r="AV675" s="167" t="s">
        <v>72</v>
      </c>
      <c r="AW675" s="167" t="s">
        <v>5</v>
      </c>
      <c r="AX675" s="167" t="s">
        <v>66</v>
      </c>
      <c r="AY675" s="168" t="s">
        <v>123</v>
      </c>
    </row>
    <row r="676" spans="2:51" s="167" customFormat="1" ht="12">
      <c r="B676" s="166"/>
      <c r="D676" s="96" t="s">
        <v>132</v>
      </c>
      <c r="E676" s="168" t="s">
        <v>1</v>
      </c>
      <c r="F676" s="169" t="s">
        <v>1427</v>
      </c>
      <c r="H676" s="168" t="s">
        <v>1</v>
      </c>
      <c r="L676" s="166"/>
      <c r="M676" s="170"/>
      <c r="N676" s="171"/>
      <c r="O676" s="171"/>
      <c r="P676" s="171"/>
      <c r="Q676" s="171"/>
      <c r="R676" s="171"/>
      <c r="S676" s="171"/>
      <c r="T676" s="172"/>
      <c r="AT676" s="168" t="s">
        <v>132</v>
      </c>
      <c r="AU676" s="168" t="s">
        <v>74</v>
      </c>
      <c r="AV676" s="167" t="s">
        <v>72</v>
      </c>
      <c r="AW676" s="167" t="s">
        <v>5</v>
      </c>
      <c r="AX676" s="167" t="s">
        <v>66</v>
      </c>
      <c r="AY676" s="168" t="s">
        <v>123</v>
      </c>
    </row>
    <row r="677" spans="2:51" s="167" customFormat="1" ht="12">
      <c r="B677" s="166"/>
      <c r="D677" s="96" t="s">
        <v>132</v>
      </c>
      <c r="E677" s="168" t="s">
        <v>1</v>
      </c>
      <c r="F677" s="169" t="s">
        <v>1428</v>
      </c>
      <c r="H677" s="168" t="s">
        <v>1</v>
      </c>
      <c r="L677" s="166"/>
      <c r="M677" s="170"/>
      <c r="N677" s="171"/>
      <c r="O677" s="171"/>
      <c r="P677" s="171"/>
      <c r="Q677" s="171"/>
      <c r="R677" s="171"/>
      <c r="S677" s="171"/>
      <c r="T677" s="172"/>
      <c r="AT677" s="168" t="s">
        <v>132</v>
      </c>
      <c r="AU677" s="168" t="s">
        <v>74</v>
      </c>
      <c r="AV677" s="167" t="s">
        <v>72</v>
      </c>
      <c r="AW677" s="167" t="s">
        <v>5</v>
      </c>
      <c r="AX677" s="167" t="s">
        <v>66</v>
      </c>
      <c r="AY677" s="168" t="s">
        <v>123</v>
      </c>
    </row>
    <row r="678" spans="2:51" s="167" customFormat="1" ht="12">
      <c r="B678" s="166"/>
      <c r="D678" s="96" t="s">
        <v>132</v>
      </c>
      <c r="E678" s="168" t="s">
        <v>1</v>
      </c>
      <c r="F678" s="169" t="s">
        <v>1510</v>
      </c>
      <c r="H678" s="168" t="s">
        <v>1</v>
      </c>
      <c r="L678" s="166"/>
      <c r="M678" s="170"/>
      <c r="N678" s="171"/>
      <c r="O678" s="171"/>
      <c r="P678" s="171"/>
      <c r="Q678" s="171"/>
      <c r="R678" s="171"/>
      <c r="S678" s="171"/>
      <c r="T678" s="172"/>
      <c r="AT678" s="168" t="s">
        <v>132</v>
      </c>
      <c r="AU678" s="168" t="s">
        <v>74</v>
      </c>
      <c r="AV678" s="167" t="s">
        <v>72</v>
      </c>
      <c r="AW678" s="167" t="s">
        <v>5</v>
      </c>
      <c r="AX678" s="167" t="s">
        <v>66</v>
      </c>
      <c r="AY678" s="168" t="s">
        <v>123</v>
      </c>
    </row>
    <row r="679" spans="2:51" s="167" customFormat="1" ht="12">
      <c r="B679" s="166"/>
      <c r="D679" s="96" t="s">
        <v>132</v>
      </c>
      <c r="E679" s="168" t="s">
        <v>1</v>
      </c>
      <c r="F679" s="169" t="s">
        <v>1429</v>
      </c>
      <c r="H679" s="168" t="s">
        <v>1</v>
      </c>
      <c r="L679" s="166"/>
      <c r="M679" s="170"/>
      <c r="N679" s="171"/>
      <c r="O679" s="171"/>
      <c r="P679" s="171"/>
      <c r="Q679" s="171"/>
      <c r="R679" s="171"/>
      <c r="S679" s="171"/>
      <c r="T679" s="172"/>
      <c r="AT679" s="168" t="s">
        <v>132</v>
      </c>
      <c r="AU679" s="168" t="s">
        <v>74</v>
      </c>
      <c r="AV679" s="167" t="s">
        <v>72</v>
      </c>
      <c r="AW679" s="167" t="s">
        <v>5</v>
      </c>
      <c r="AX679" s="167" t="s">
        <v>66</v>
      </c>
      <c r="AY679" s="168" t="s">
        <v>123</v>
      </c>
    </row>
    <row r="680" spans="2:51" s="167" customFormat="1" ht="12">
      <c r="B680" s="166"/>
      <c r="D680" s="96" t="s">
        <v>132</v>
      </c>
      <c r="E680" s="168" t="s">
        <v>1</v>
      </c>
      <c r="F680" s="169" t="s">
        <v>1293</v>
      </c>
      <c r="H680" s="168" t="s">
        <v>1</v>
      </c>
      <c r="L680" s="166"/>
      <c r="M680" s="170"/>
      <c r="N680" s="171"/>
      <c r="O680" s="171"/>
      <c r="P680" s="171"/>
      <c r="Q680" s="171"/>
      <c r="R680" s="171"/>
      <c r="S680" s="171"/>
      <c r="T680" s="172"/>
      <c r="AT680" s="168" t="s">
        <v>132</v>
      </c>
      <c r="AU680" s="168" t="s">
        <v>74</v>
      </c>
      <c r="AV680" s="167" t="s">
        <v>72</v>
      </c>
      <c r="AW680" s="167" t="s">
        <v>5</v>
      </c>
      <c r="AX680" s="167" t="s">
        <v>66</v>
      </c>
      <c r="AY680" s="168" t="s">
        <v>123</v>
      </c>
    </row>
    <row r="681" spans="2:51" s="167" customFormat="1" ht="12">
      <c r="B681" s="166"/>
      <c r="D681" s="96" t="s">
        <v>132</v>
      </c>
      <c r="E681" s="168" t="s">
        <v>1</v>
      </c>
      <c r="F681" s="169" t="s">
        <v>1511</v>
      </c>
      <c r="H681" s="168" t="s">
        <v>1</v>
      </c>
      <c r="L681" s="166"/>
      <c r="M681" s="170"/>
      <c r="N681" s="171"/>
      <c r="O681" s="171"/>
      <c r="P681" s="171"/>
      <c r="Q681" s="171"/>
      <c r="R681" s="171"/>
      <c r="S681" s="171"/>
      <c r="T681" s="172"/>
      <c r="AT681" s="168" t="s">
        <v>132</v>
      </c>
      <c r="AU681" s="168" t="s">
        <v>74</v>
      </c>
      <c r="AV681" s="167" t="s">
        <v>72</v>
      </c>
      <c r="AW681" s="167" t="s">
        <v>5</v>
      </c>
      <c r="AX681" s="167" t="s">
        <v>66</v>
      </c>
      <c r="AY681" s="168" t="s">
        <v>123</v>
      </c>
    </row>
    <row r="682" spans="2:51" s="95" customFormat="1" ht="12">
      <c r="B682" s="94"/>
      <c r="D682" s="96" t="s">
        <v>132</v>
      </c>
      <c r="E682" s="97" t="s">
        <v>1</v>
      </c>
      <c r="F682" s="98" t="s">
        <v>1512</v>
      </c>
      <c r="H682" s="99">
        <v>52.5</v>
      </c>
      <c r="L682" s="94"/>
      <c r="M682" s="100"/>
      <c r="N682" s="101"/>
      <c r="O682" s="101"/>
      <c r="P682" s="101"/>
      <c r="Q682" s="101"/>
      <c r="R682" s="101"/>
      <c r="S682" s="101"/>
      <c r="T682" s="102"/>
      <c r="AT682" s="97" t="s">
        <v>132</v>
      </c>
      <c r="AU682" s="97" t="s">
        <v>74</v>
      </c>
      <c r="AV682" s="95" t="s">
        <v>74</v>
      </c>
      <c r="AW682" s="95" t="s">
        <v>5</v>
      </c>
      <c r="AX682" s="95" t="s">
        <v>66</v>
      </c>
      <c r="AY682" s="97" t="s">
        <v>123</v>
      </c>
    </row>
    <row r="683" spans="2:51" s="167" customFormat="1" ht="12">
      <c r="B683" s="166"/>
      <c r="D683" s="96" t="s">
        <v>132</v>
      </c>
      <c r="E683" s="168" t="s">
        <v>1</v>
      </c>
      <c r="F683" s="169" t="s">
        <v>1435</v>
      </c>
      <c r="H683" s="168" t="s">
        <v>1</v>
      </c>
      <c r="L683" s="166"/>
      <c r="M683" s="170"/>
      <c r="N683" s="171"/>
      <c r="O683" s="171"/>
      <c r="P683" s="171"/>
      <c r="Q683" s="171"/>
      <c r="R683" s="171"/>
      <c r="S683" s="171"/>
      <c r="T683" s="172"/>
      <c r="AT683" s="168" t="s">
        <v>132</v>
      </c>
      <c r="AU683" s="168" t="s">
        <v>74</v>
      </c>
      <c r="AV683" s="167" t="s">
        <v>72</v>
      </c>
      <c r="AW683" s="167" t="s">
        <v>5</v>
      </c>
      <c r="AX683" s="167" t="s">
        <v>66</v>
      </c>
      <c r="AY683" s="168" t="s">
        <v>123</v>
      </c>
    </row>
    <row r="684" spans="2:51" s="167" customFormat="1" ht="12">
      <c r="B684" s="166"/>
      <c r="D684" s="96" t="s">
        <v>132</v>
      </c>
      <c r="E684" s="168" t="s">
        <v>1</v>
      </c>
      <c r="F684" s="169" t="s">
        <v>1293</v>
      </c>
      <c r="H684" s="168" t="s">
        <v>1</v>
      </c>
      <c r="L684" s="166"/>
      <c r="M684" s="170"/>
      <c r="N684" s="171"/>
      <c r="O684" s="171"/>
      <c r="P684" s="171"/>
      <c r="Q684" s="171"/>
      <c r="R684" s="171"/>
      <c r="S684" s="171"/>
      <c r="T684" s="172"/>
      <c r="AT684" s="168" t="s">
        <v>132</v>
      </c>
      <c r="AU684" s="168" t="s">
        <v>74</v>
      </c>
      <c r="AV684" s="167" t="s">
        <v>72</v>
      </c>
      <c r="AW684" s="167" t="s">
        <v>5</v>
      </c>
      <c r="AX684" s="167" t="s">
        <v>66</v>
      </c>
      <c r="AY684" s="168" t="s">
        <v>123</v>
      </c>
    </row>
    <row r="685" spans="2:51" s="167" customFormat="1" ht="12">
      <c r="B685" s="166"/>
      <c r="D685" s="96" t="s">
        <v>132</v>
      </c>
      <c r="E685" s="168" t="s">
        <v>1</v>
      </c>
      <c r="F685" s="169" t="s">
        <v>1513</v>
      </c>
      <c r="H685" s="168" t="s">
        <v>1</v>
      </c>
      <c r="L685" s="166"/>
      <c r="M685" s="170"/>
      <c r="N685" s="171"/>
      <c r="O685" s="171"/>
      <c r="P685" s="171"/>
      <c r="Q685" s="171"/>
      <c r="R685" s="171"/>
      <c r="S685" s="171"/>
      <c r="T685" s="172"/>
      <c r="AT685" s="168" t="s">
        <v>132</v>
      </c>
      <c r="AU685" s="168" t="s">
        <v>74</v>
      </c>
      <c r="AV685" s="167" t="s">
        <v>72</v>
      </c>
      <c r="AW685" s="167" t="s">
        <v>5</v>
      </c>
      <c r="AX685" s="167" t="s">
        <v>66</v>
      </c>
      <c r="AY685" s="168" t="s">
        <v>123</v>
      </c>
    </row>
    <row r="686" spans="2:51" s="95" customFormat="1" ht="12">
      <c r="B686" s="94"/>
      <c r="D686" s="96" t="s">
        <v>132</v>
      </c>
      <c r="E686" s="97" t="s">
        <v>1</v>
      </c>
      <c r="F686" s="98" t="s">
        <v>1514</v>
      </c>
      <c r="H686" s="99">
        <v>52.3</v>
      </c>
      <c r="L686" s="94"/>
      <c r="M686" s="100"/>
      <c r="N686" s="101"/>
      <c r="O686" s="101"/>
      <c r="P686" s="101"/>
      <c r="Q686" s="101"/>
      <c r="R686" s="101"/>
      <c r="S686" s="101"/>
      <c r="T686" s="102"/>
      <c r="AT686" s="97" t="s">
        <v>132</v>
      </c>
      <c r="AU686" s="97" t="s">
        <v>74</v>
      </c>
      <c r="AV686" s="95" t="s">
        <v>74</v>
      </c>
      <c r="AW686" s="95" t="s">
        <v>5</v>
      </c>
      <c r="AX686" s="95" t="s">
        <v>66</v>
      </c>
      <c r="AY686" s="97" t="s">
        <v>123</v>
      </c>
    </row>
    <row r="687" spans="2:51" s="167" customFormat="1" ht="12">
      <c r="B687" s="166"/>
      <c r="D687" s="96" t="s">
        <v>132</v>
      </c>
      <c r="E687" s="168" t="s">
        <v>1</v>
      </c>
      <c r="F687" s="169" t="s">
        <v>1429</v>
      </c>
      <c r="H687" s="168" t="s">
        <v>1</v>
      </c>
      <c r="L687" s="166"/>
      <c r="M687" s="170"/>
      <c r="N687" s="171"/>
      <c r="O687" s="171"/>
      <c r="P687" s="171"/>
      <c r="Q687" s="171"/>
      <c r="R687" s="171"/>
      <c r="S687" s="171"/>
      <c r="T687" s="172"/>
      <c r="AT687" s="168" t="s">
        <v>132</v>
      </c>
      <c r="AU687" s="168" t="s">
        <v>74</v>
      </c>
      <c r="AV687" s="167" t="s">
        <v>72</v>
      </c>
      <c r="AW687" s="167" t="s">
        <v>5</v>
      </c>
      <c r="AX687" s="167" t="s">
        <v>66</v>
      </c>
      <c r="AY687" s="168" t="s">
        <v>123</v>
      </c>
    </row>
    <row r="688" spans="2:51" s="167" customFormat="1" ht="12">
      <c r="B688" s="166"/>
      <c r="D688" s="96" t="s">
        <v>132</v>
      </c>
      <c r="E688" s="168" t="s">
        <v>1</v>
      </c>
      <c r="F688" s="169" t="s">
        <v>1515</v>
      </c>
      <c r="H688" s="168" t="s">
        <v>1</v>
      </c>
      <c r="L688" s="166"/>
      <c r="M688" s="170"/>
      <c r="N688" s="171"/>
      <c r="O688" s="171"/>
      <c r="P688" s="171"/>
      <c r="Q688" s="171"/>
      <c r="R688" s="171"/>
      <c r="S688" s="171"/>
      <c r="T688" s="172"/>
      <c r="AT688" s="168" t="s">
        <v>132</v>
      </c>
      <c r="AU688" s="168" t="s">
        <v>74</v>
      </c>
      <c r="AV688" s="167" t="s">
        <v>72</v>
      </c>
      <c r="AW688" s="167" t="s">
        <v>5</v>
      </c>
      <c r="AX688" s="167" t="s">
        <v>66</v>
      </c>
      <c r="AY688" s="168" t="s">
        <v>123</v>
      </c>
    </row>
    <row r="689" spans="2:51" s="95" customFormat="1" ht="12">
      <c r="B689" s="94"/>
      <c r="D689" s="96" t="s">
        <v>132</v>
      </c>
      <c r="E689" s="97" t="s">
        <v>1</v>
      </c>
      <c r="F689" s="98" t="s">
        <v>670</v>
      </c>
      <c r="H689" s="99">
        <v>1.5</v>
      </c>
      <c r="L689" s="94"/>
      <c r="M689" s="100"/>
      <c r="N689" s="101"/>
      <c r="O689" s="101"/>
      <c r="P689" s="101"/>
      <c r="Q689" s="101"/>
      <c r="R689" s="101"/>
      <c r="S689" s="101"/>
      <c r="T689" s="102"/>
      <c r="AT689" s="97" t="s">
        <v>132</v>
      </c>
      <c r="AU689" s="97" t="s">
        <v>74</v>
      </c>
      <c r="AV689" s="95" t="s">
        <v>74</v>
      </c>
      <c r="AW689" s="95" t="s">
        <v>5</v>
      </c>
      <c r="AX689" s="95" t="s">
        <v>66</v>
      </c>
      <c r="AY689" s="97" t="s">
        <v>123</v>
      </c>
    </row>
    <row r="690" spans="2:51" s="167" customFormat="1" ht="12">
      <c r="B690" s="166"/>
      <c r="D690" s="96" t="s">
        <v>132</v>
      </c>
      <c r="E690" s="168" t="s">
        <v>1</v>
      </c>
      <c r="F690" s="169" t="s">
        <v>1435</v>
      </c>
      <c r="H690" s="168" t="s">
        <v>1</v>
      </c>
      <c r="L690" s="166"/>
      <c r="M690" s="170"/>
      <c r="N690" s="171"/>
      <c r="O690" s="171"/>
      <c r="P690" s="171"/>
      <c r="Q690" s="171"/>
      <c r="R690" s="171"/>
      <c r="S690" s="171"/>
      <c r="T690" s="172"/>
      <c r="AT690" s="168" t="s">
        <v>132</v>
      </c>
      <c r="AU690" s="168" t="s">
        <v>74</v>
      </c>
      <c r="AV690" s="167" t="s">
        <v>72</v>
      </c>
      <c r="AW690" s="167" t="s">
        <v>5</v>
      </c>
      <c r="AX690" s="167" t="s">
        <v>66</v>
      </c>
      <c r="AY690" s="168" t="s">
        <v>123</v>
      </c>
    </row>
    <row r="691" spans="2:51" s="167" customFormat="1" ht="12">
      <c r="B691" s="166"/>
      <c r="D691" s="96" t="s">
        <v>132</v>
      </c>
      <c r="E691" s="168" t="s">
        <v>1</v>
      </c>
      <c r="F691" s="169" t="s">
        <v>1516</v>
      </c>
      <c r="H691" s="168" t="s">
        <v>1</v>
      </c>
      <c r="L691" s="166"/>
      <c r="M691" s="170"/>
      <c r="N691" s="171"/>
      <c r="O691" s="171"/>
      <c r="P691" s="171"/>
      <c r="Q691" s="171"/>
      <c r="R691" s="171"/>
      <c r="S691" s="171"/>
      <c r="T691" s="172"/>
      <c r="AT691" s="168" t="s">
        <v>132</v>
      </c>
      <c r="AU691" s="168" t="s">
        <v>74</v>
      </c>
      <c r="AV691" s="167" t="s">
        <v>72</v>
      </c>
      <c r="AW691" s="167" t="s">
        <v>5</v>
      </c>
      <c r="AX691" s="167" t="s">
        <v>66</v>
      </c>
      <c r="AY691" s="168" t="s">
        <v>123</v>
      </c>
    </row>
    <row r="692" spans="2:51" s="95" customFormat="1" ht="12">
      <c r="B692" s="94"/>
      <c r="D692" s="96" t="s">
        <v>132</v>
      </c>
      <c r="E692" s="97" t="s">
        <v>1</v>
      </c>
      <c r="F692" s="98" t="s">
        <v>1517</v>
      </c>
      <c r="H692" s="99">
        <v>2</v>
      </c>
      <c r="L692" s="94"/>
      <c r="M692" s="100"/>
      <c r="N692" s="101"/>
      <c r="O692" s="101"/>
      <c r="P692" s="101"/>
      <c r="Q692" s="101"/>
      <c r="R692" s="101"/>
      <c r="S692" s="101"/>
      <c r="T692" s="102"/>
      <c r="AT692" s="97" t="s">
        <v>132</v>
      </c>
      <c r="AU692" s="97" t="s">
        <v>74</v>
      </c>
      <c r="AV692" s="95" t="s">
        <v>74</v>
      </c>
      <c r="AW692" s="95" t="s">
        <v>5</v>
      </c>
      <c r="AX692" s="95" t="s">
        <v>66</v>
      </c>
      <c r="AY692" s="97" t="s">
        <v>123</v>
      </c>
    </row>
    <row r="693" spans="2:51" s="167" customFormat="1" ht="12">
      <c r="B693" s="166"/>
      <c r="D693" s="96" t="s">
        <v>132</v>
      </c>
      <c r="E693" s="168" t="s">
        <v>1</v>
      </c>
      <c r="F693" s="169" t="s">
        <v>1244</v>
      </c>
      <c r="H693" s="168" t="s">
        <v>1</v>
      </c>
      <c r="L693" s="166"/>
      <c r="M693" s="170"/>
      <c r="N693" s="171"/>
      <c r="O693" s="171"/>
      <c r="P693" s="171"/>
      <c r="Q693" s="171"/>
      <c r="R693" s="171"/>
      <c r="S693" s="171"/>
      <c r="T693" s="172"/>
      <c r="AT693" s="168" t="s">
        <v>132</v>
      </c>
      <c r="AU693" s="168" t="s">
        <v>74</v>
      </c>
      <c r="AV693" s="167" t="s">
        <v>72</v>
      </c>
      <c r="AW693" s="167" t="s">
        <v>5</v>
      </c>
      <c r="AX693" s="167" t="s">
        <v>66</v>
      </c>
      <c r="AY693" s="168" t="s">
        <v>123</v>
      </c>
    </row>
    <row r="694" spans="2:51" s="167" customFormat="1" ht="12">
      <c r="B694" s="166"/>
      <c r="D694" s="96" t="s">
        <v>132</v>
      </c>
      <c r="E694" s="168" t="s">
        <v>1</v>
      </c>
      <c r="F694" s="169" t="s">
        <v>1518</v>
      </c>
      <c r="H694" s="168" t="s">
        <v>1</v>
      </c>
      <c r="L694" s="166"/>
      <c r="M694" s="170"/>
      <c r="N694" s="171"/>
      <c r="O694" s="171"/>
      <c r="P694" s="171"/>
      <c r="Q694" s="171"/>
      <c r="R694" s="171"/>
      <c r="S694" s="171"/>
      <c r="T694" s="172"/>
      <c r="AT694" s="168" t="s">
        <v>132</v>
      </c>
      <c r="AU694" s="168" t="s">
        <v>74</v>
      </c>
      <c r="AV694" s="167" t="s">
        <v>72</v>
      </c>
      <c r="AW694" s="167" t="s">
        <v>5</v>
      </c>
      <c r="AX694" s="167" t="s">
        <v>66</v>
      </c>
      <c r="AY694" s="168" t="s">
        <v>123</v>
      </c>
    </row>
    <row r="695" spans="2:51" s="167" customFormat="1" ht="12">
      <c r="B695" s="166"/>
      <c r="D695" s="96" t="s">
        <v>132</v>
      </c>
      <c r="E695" s="168" t="s">
        <v>1</v>
      </c>
      <c r="F695" s="169" t="s">
        <v>682</v>
      </c>
      <c r="H695" s="168" t="s">
        <v>1</v>
      </c>
      <c r="L695" s="166"/>
      <c r="M695" s="170"/>
      <c r="N695" s="171"/>
      <c r="O695" s="171"/>
      <c r="P695" s="171"/>
      <c r="Q695" s="171"/>
      <c r="R695" s="171"/>
      <c r="S695" s="171"/>
      <c r="T695" s="172"/>
      <c r="AT695" s="168" t="s">
        <v>132</v>
      </c>
      <c r="AU695" s="168" t="s">
        <v>74</v>
      </c>
      <c r="AV695" s="167" t="s">
        <v>72</v>
      </c>
      <c r="AW695" s="167" t="s">
        <v>5</v>
      </c>
      <c r="AX695" s="167" t="s">
        <v>66</v>
      </c>
      <c r="AY695" s="168" t="s">
        <v>123</v>
      </c>
    </row>
    <row r="696" spans="2:51" s="95" customFormat="1" ht="12">
      <c r="B696" s="94"/>
      <c r="D696" s="96" t="s">
        <v>132</v>
      </c>
      <c r="E696" s="97" t="s">
        <v>1</v>
      </c>
      <c r="F696" s="98" t="s">
        <v>1519</v>
      </c>
      <c r="H696" s="99">
        <v>4</v>
      </c>
      <c r="L696" s="94"/>
      <c r="M696" s="100"/>
      <c r="N696" s="101"/>
      <c r="O696" s="101"/>
      <c r="P696" s="101"/>
      <c r="Q696" s="101"/>
      <c r="R696" s="101"/>
      <c r="S696" s="101"/>
      <c r="T696" s="102"/>
      <c r="AT696" s="97" t="s">
        <v>132</v>
      </c>
      <c r="AU696" s="97" t="s">
        <v>74</v>
      </c>
      <c r="AV696" s="95" t="s">
        <v>74</v>
      </c>
      <c r="AW696" s="95" t="s">
        <v>5</v>
      </c>
      <c r="AX696" s="95" t="s">
        <v>66</v>
      </c>
      <c r="AY696" s="97" t="s">
        <v>123</v>
      </c>
    </row>
    <row r="697" spans="2:51" s="167" customFormat="1" ht="12">
      <c r="B697" s="166"/>
      <c r="D697" s="96" t="s">
        <v>132</v>
      </c>
      <c r="E697" s="168" t="s">
        <v>1</v>
      </c>
      <c r="F697" s="169" t="s">
        <v>1445</v>
      </c>
      <c r="H697" s="168" t="s">
        <v>1</v>
      </c>
      <c r="L697" s="166"/>
      <c r="M697" s="170"/>
      <c r="N697" s="171"/>
      <c r="O697" s="171"/>
      <c r="P697" s="171"/>
      <c r="Q697" s="171"/>
      <c r="R697" s="171"/>
      <c r="S697" s="171"/>
      <c r="T697" s="172"/>
      <c r="AT697" s="168" t="s">
        <v>132</v>
      </c>
      <c r="AU697" s="168" t="s">
        <v>74</v>
      </c>
      <c r="AV697" s="167" t="s">
        <v>72</v>
      </c>
      <c r="AW697" s="167" t="s">
        <v>5</v>
      </c>
      <c r="AX697" s="167" t="s">
        <v>66</v>
      </c>
      <c r="AY697" s="168" t="s">
        <v>123</v>
      </c>
    </row>
    <row r="698" spans="2:51" s="167" customFormat="1" ht="12">
      <c r="B698" s="166"/>
      <c r="D698" s="96" t="s">
        <v>132</v>
      </c>
      <c r="E698" s="168" t="s">
        <v>1</v>
      </c>
      <c r="F698" s="169" t="s">
        <v>1244</v>
      </c>
      <c r="H698" s="168" t="s">
        <v>1</v>
      </c>
      <c r="L698" s="166"/>
      <c r="M698" s="170"/>
      <c r="N698" s="171"/>
      <c r="O698" s="171"/>
      <c r="P698" s="171"/>
      <c r="Q698" s="171"/>
      <c r="R698" s="171"/>
      <c r="S698" s="171"/>
      <c r="T698" s="172"/>
      <c r="AT698" s="168" t="s">
        <v>132</v>
      </c>
      <c r="AU698" s="168" t="s">
        <v>74</v>
      </c>
      <c r="AV698" s="167" t="s">
        <v>72</v>
      </c>
      <c r="AW698" s="167" t="s">
        <v>5</v>
      </c>
      <c r="AX698" s="167" t="s">
        <v>66</v>
      </c>
      <c r="AY698" s="168" t="s">
        <v>123</v>
      </c>
    </row>
    <row r="699" spans="2:51" s="167" customFormat="1" ht="12">
      <c r="B699" s="166"/>
      <c r="D699" s="96" t="s">
        <v>132</v>
      </c>
      <c r="E699" s="168" t="s">
        <v>1</v>
      </c>
      <c r="F699" s="169" t="s">
        <v>675</v>
      </c>
      <c r="H699" s="168" t="s">
        <v>1</v>
      </c>
      <c r="L699" s="166"/>
      <c r="M699" s="170"/>
      <c r="N699" s="171"/>
      <c r="O699" s="171"/>
      <c r="P699" s="171"/>
      <c r="Q699" s="171"/>
      <c r="R699" s="171"/>
      <c r="S699" s="171"/>
      <c r="T699" s="172"/>
      <c r="AT699" s="168" t="s">
        <v>132</v>
      </c>
      <c r="AU699" s="168" t="s">
        <v>74</v>
      </c>
      <c r="AV699" s="167" t="s">
        <v>72</v>
      </c>
      <c r="AW699" s="167" t="s">
        <v>5</v>
      </c>
      <c r="AX699" s="167" t="s">
        <v>66</v>
      </c>
      <c r="AY699" s="168" t="s">
        <v>123</v>
      </c>
    </row>
    <row r="700" spans="2:51" s="95" customFormat="1" ht="12">
      <c r="B700" s="94"/>
      <c r="D700" s="96" t="s">
        <v>132</v>
      </c>
      <c r="E700" s="97" t="s">
        <v>1</v>
      </c>
      <c r="F700" s="98" t="s">
        <v>1520</v>
      </c>
      <c r="H700" s="99">
        <v>6</v>
      </c>
      <c r="L700" s="94"/>
      <c r="M700" s="100"/>
      <c r="N700" s="101"/>
      <c r="O700" s="101"/>
      <c r="P700" s="101"/>
      <c r="Q700" s="101"/>
      <c r="R700" s="101"/>
      <c r="S700" s="101"/>
      <c r="T700" s="102"/>
      <c r="AT700" s="97" t="s">
        <v>132</v>
      </c>
      <c r="AU700" s="97" t="s">
        <v>74</v>
      </c>
      <c r="AV700" s="95" t="s">
        <v>74</v>
      </c>
      <c r="AW700" s="95" t="s">
        <v>5</v>
      </c>
      <c r="AX700" s="95" t="s">
        <v>66</v>
      </c>
      <c r="AY700" s="97" t="s">
        <v>123</v>
      </c>
    </row>
    <row r="701" spans="2:51" s="167" customFormat="1" ht="12">
      <c r="B701" s="166"/>
      <c r="D701" s="96" t="s">
        <v>132</v>
      </c>
      <c r="E701" s="168" t="s">
        <v>1</v>
      </c>
      <c r="F701" s="169" t="s">
        <v>1244</v>
      </c>
      <c r="H701" s="168" t="s">
        <v>1</v>
      </c>
      <c r="L701" s="166"/>
      <c r="M701" s="170"/>
      <c r="N701" s="171"/>
      <c r="O701" s="171"/>
      <c r="P701" s="171"/>
      <c r="Q701" s="171"/>
      <c r="R701" s="171"/>
      <c r="S701" s="171"/>
      <c r="T701" s="172"/>
      <c r="AT701" s="168" t="s">
        <v>132</v>
      </c>
      <c r="AU701" s="168" t="s">
        <v>74</v>
      </c>
      <c r="AV701" s="167" t="s">
        <v>72</v>
      </c>
      <c r="AW701" s="167" t="s">
        <v>5</v>
      </c>
      <c r="AX701" s="167" t="s">
        <v>66</v>
      </c>
      <c r="AY701" s="168" t="s">
        <v>123</v>
      </c>
    </row>
    <row r="702" spans="2:51" s="167" customFormat="1" ht="12">
      <c r="B702" s="166"/>
      <c r="D702" s="96" t="s">
        <v>132</v>
      </c>
      <c r="E702" s="168" t="s">
        <v>1</v>
      </c>
      <c r="F702" s="169" t="s">
        <v>1521</v>
      </c>
      <c r="H702" s="168" t="s">
        <v>1</v>
      </c>
      <c r="L702" s="166"/>
      <c r="M702" s="170"/>
      <c r="N702" s="171"/>
      <c r="O702" s="171"/>
      <c r="P702" s="171"/>
      <c r="Q702" s="171"/>
      <c r="R702" s="171"/>
      <c r="S702" s="171"/>
      <c r="T702" s="172"/>
      <c r="AT702" s="168" t="s">
        <v>132</v>
      </c>
      <c r="AU702" s="168" t="s">
        <v>74</v>
      </c>
      <c r="AV702" s="167" t="s">
        <v>72</v>
      </c>
      <c r="AW702" s="167" t="s">
        <v>5</v>
      </c>
      <c r="AX702" s="167" t="s">
        <v>66</v>
      </c>
      <c r="AY702" s="168" t="s">
        <v>123</v>
      </c>
    </row>
    <row r="703" spans="2:51" s="167" customFormat="1" ht="12">
      <c r="B703" s="166"/>
      <c r="D703" s="96" t="s">
        <v>132</v>
      </c>
      <c r="E703" s="168" t="s">
        <v>1</v>
      </c>
      <c r="F703" s="169" t="s">
        <v>690</v>
      </c>
      <c r="H703" s="168" t="s">
        <v>1</v>
      </c>
      <c r="L703" s="166"/>
      <c r="M703" s="170"/>
      <c r="N703" s="171"/>
      <c r="O703" s="171"/>
      <c r="P703" s="171"/>
      <c r="Q703" s="171"/>
      <c r="R703" s="171"/>
      <c r="S703" s="171"/>
      <c r="T703" s="172"/>
      <c r="AT703" s="168" t="s">
        <v>132</v>
      </c>
      <c r="AU703" s="168" t="s">
        <v>74</v>
      </c>
      <c r="AV703" s="167" t="s">
        <v>72</v>
      </c>
      <c r="AW703" s="167" t="s">
        <v>5</v>
      </c>
      <c r="AX703" s="167" t="s">
        <v>66</v>
      </c>
      <c r="AY703" s="168" t="s">
        <v>123</v>
      </c>
    </row>
    <row r="704" spans="2:51" s="95" customFormat="1" ht="12">
      <c r="B704" s="94"/>
      <c r="D704" s="96" t="s">
        <v>132</v>
      </c>
      <c r="E704" s="97" t="s">
        <v>1</v>
      </c>
      <c r="F704" s="98" t="s">
        <v>694</v>
      </c>
      <c r="H704" s="99">
        <v>2</v>
      </c>
      <c r="L704" s="94"/>
      <c r="M704" s="100"/>
      <c r="N704" s="101"/>
      <c r="O704" s="101"/>
      <c r="P704" s="101"/>
      <c r="Q704" s="101"/>
      <c r="R704" s="101"/>
      <c r="S704" s="101"/>
      <c r="T704" s="102"/>
      <c r="AT704" s="97" t="s">
        <v>132</v>
      </c>
      <c r="AU704" s="97" t="s">
        <v>74</v>
      </c>
      <c r="AV704" s="95" t="s">
        <v>74</v>
      </c>
      <c r="AW704" s="95" t="s">
        <v>5</v>
      </c>
      <c r="AX704" s="95" t="s">
        <v>66</v>
      </c>
      <c r="AY704" s="97" t="s">
        <v>123</v>
      </c>
    </row>
    <row r="705" spans="2:51" s="167" customFormat="1" ht="12">
      <c r="B705" s="166"/>
      <c r="D705" s="96" t="s">
        <v>132</v>
      </c>
      <c r="E705" s="168" t="s">
        <v>1</v>
      </c>
      <c r="F705" s="169" t="s">
        <v>1522</v>
      </c>
      <c r="H705" s="168" t="s">
        <v>1</v>
      </c>
      <c r="L705" s="166"/>
      <c r="M705" s="170"/>
      <c r="N705" s="171"/>
      <c r="O705" s="171"/>
      <c r="P705" s="171"/>
      <c r="Q705" s="171"/>
      <c r="R705" s="171"/>
      <c r="S705" s="171"/>
      <c r="T705" s="172"/>
      <c r="AT705" s="168" t="s">
        <v>132</v>
      </c>
      <c r="AU705" s="168" t="s">
        <v>74</v>
      </c>
      <c r="AV705" s="167" t="s">
        <v>72</v>
      </c>
      <c r="AW705" s="167" t="s">
        <v>5</v>
      </c>
      <c r="AX705" s="167" t="s">
        <v>66</v>
      </c>
      <c r="AY705" s="168" t="s">
        <v>123</v>
      </c>
    </row>
    <row r="706" spans="2:51" s="167" customFormat="1" ht="12">
      <c r="B706" s="166"/>
      <c r="D706" s="96" t="s">
        <v>132</v>
      </c>
      <c r="E706" s="168" t="s">
        <v>1</v>
      </c>
      <c r="F706" s="169" t="s">
        <v>1244</v>
      </c>
      <c r="H706" s="168" t="s">
        <v>1</v>
      </c>
      <c r="L706" s="166"/>
      <c r="M706" s="170"/>
      <c r="N706" s="171"/>
      <c r="O706" s="171"/>
      <c r="P706" s="171"/>
      <c r="Q706" s="171"/>
      <c r="R706" s="171"/>
      <c r="S706" s="171"/>
      <c r="T706" s="172"/>
      <c r="AT706" s="168" t="s">
        <v>132</v>
      </c>
      <c r="AU706" s="168" t="s">
        <v>74</v>
      </c>
      <c r="AV706" s="167" t="s">
        <v>72</v>
      </c>
      <c r="AW706" s="167" t="s">
        <v>5</v>
      </c>
      <c r="AX706" s="167" t="s">
        <v>66</v>
      </c>
      <c r="AY706" s="168" t="s">
        <v>123</v>
      </c>
    </row>
    <row r="707" spans="2:51" s="167" customFormat="1" ht="12">
      <c r="B707" s="166"/>
      <c r="D707" s="96" t="s">
        <v>132</v>
      </c>
      <c r="E707" s="168" t="s">
        <v>1</v>
      </c>
      <c r="F707" s="169" t="s">
        <v>1523</v>
      </c>
      <c r="H707" s="168" t="s">
        <v>1</v>
      </c>
      <c r="L707" s="166"/>
      <c r="M707" s="170"/>
      <c r="N707" s="171"/>
      <c r="O707" s="171"/>
      <c r="P707" s="171"/>
      <c r="Q707" s="171"/>
      <c r="R707" s="171"/>
      <c r="S707" s="171"/>
      <c r="T707" s="172"/>
      <c r="AT707" s="168" t="s">
        <v>132</v>
      </c>
      <c r="AU707" s="168" t="s">
        <v>74</v>
      </c>
      <c r="AV707" s="167" t="s">
        <v>72</v>
      </c>
      <c r="AW707" s="167" t="s">
        <v>5</v>
      </c>
      <c r="AX707" s="167" t="s">
        <v>66</v>
      </c>
      <c r="AY707" s="168" t="s">
        <v>123</v>
      </c>
    </row>
    <row r="708" spans="2:51" s="95" customFormat="1" ht="12">
      <c r="B708" s="94"/>
      <c r="D708" s="96" t="s">
        <v>132</v>
      </c>
      <c r="E708" s="97" t="s">
        <v>1</v>
      </c>
      <c r="F708" s="98" t="s">
        <v>1524</v>
      </c>
      <c r="H708" s="99">
        <v>4</v>
      </c>
      <c r="L708" s="94"/>
      <c r="M708" s="100"/>
      <c r="N708" s="101"/>
      <c r="O708" s="101"/>
      <c r="P708" s="101"/>
      <c r="Q708" s="101"/>
      <c r="R708" s="101"/>
      <c r="S708" s="101"/>
      <c r="T708" s="102"/>
      <c r="AT708" s="97" t="s">
        <v>132</v>
      </c>
      <c r="AU708" s="97" t="s">
        <v>74</v>
      </c>
      <c r="AV708" s="95" t="s">
        <v>74</v>
      </c>
      <c r="AW708" s="95" t="s">
        <v>5</v>
      </c>
      <c r="AX708" s="95" t="s">
        <v>66</v>
      </c>
      <c r="AY708" s="97" t="s">
        <v>123</v>
      </c>
    </row>
    <row r="709" spans="2:51" s="182" customFormat="1" ht="12">
      <c r="B709" s="181"/>
      <c r="D709" s="96" t="s">
        <v>132</v>
      </c>
      <c r="E709" s="183" t="s">
        <v>1</v>
      </c>
      <c r="F709" s="184" t="s">
        <v>470</v>
      </c>
      <c r="H709" s="185">
        <v>124.3</v>
      </c>
      <c r="L709" s="181"/>
      <c r="M709" s="186"/>
      <c r="N709" s="187"/>
      <c r="O709" s="187"/>
      <c r="P709" s="187"/>
      <c r="Q709" s="187"/>
      <c r="R709" s="187"/>
      <c r="S709" s="187"/>
      <c r="T709" s="188"/>
      <c r="AT709" s="183" t="s">
        <v>132</v>
      </c>
      <c r="AU709" s="183" t="s">
        <v>74</v>
      </c>
      <c r="AV709" s="182" t="s">
        <v>130</v>
      </c>
      <c r="AW709" s="182" t="s">
        <v>5</v>
      </c>
      <c r="AX709" s="182" t="s">
        <v>72</v>
      </c>
      <c r="AY709" s="183" t="s">
        <v>123</v>
      </c>
    </row>
    <row r="710" spans="2:63" s="73" customFormat="1" ht="22.9" customHeight="1">
      <c r="B710" s="72"/>
      <c r="D710" s="74" t="s">
        <v>65</v>
      </c>
      <c r="E710" s="82" t="s">
        <v>130</v>
      </c>
      <c r="F710" s="82" t="s">
        <v>699</v>
      </c>
      <c r="J710" s="83">
        <f>BK710</f>
        <v>0</v>
      </c>
      <c r="L710" s="72"/>
      <c r="M710" s="77"/>
      <c r="N710" s="78"/>
      <c r="O710" s="78"/>
      <c r="P710" s="80">
        <f>SUM(P711:P745)</f>
        <v>30.521865000000005</v>
      </c>
      <c r="Q710" s="78"/>
      <c r="R710" s="80">
        <f>SUM(R711:R745)</f>
        <v>34.04709539</v>
      </c>
      <c r="S710" s="78"/>
      <c r="T710" s="163">
        <f>SUM(T711:T745)</f>
        <v>0</v>
      </c>
      <c r="AR710" s="74" t="s">
        <v>72</v>
      </c>
      <c r="AT710" s="154" t="s">
        <v>65</v>
      </c>
      <c r="AU710" s="154" t="s">
        <v>72</v>
      </c>
      <c r="AY710" s="74" t="s">
        <v>123</v>
      </c>
      <c r="BK710" s="155">
        <f>SUM(BK711:BK745)</f>
        <v>0</v>
      </c>
    </row>
    <row r="711" spans="2:65" s="117" customFormat="1" ht="16.5" customHeight="1">
      <c r="B711" s="8"/>
      <c r="C711" s="84" t="s">
        <v>8</v>
      </c>
      <c r="D711" s="84" t="s">
        <v>125</v>
      </c>
      <c r="E711" s="85" t="s">
        <v>700</v>
      </c>
      <c r="F711" s="86" t="s">
        <v>701</v>
      </c>
      <c r="G711" s="87" t="s">
        <v>396</v>
      </c>
      <c r="H711" s="88">
        <v>18.007</v>
      </c>
      <c r="I711" s="142"/>
      <c r="J711" s="89">
        <f>ROUND(I711*H711,2)</f>
        <v>0</v>
      </c>
      <c r="K711" s="86" t="s">
        <v>397</v>
      </c>
      <c r="L711" s="8"/>
      <c r="M711" s="115" t="s">
        <v>1</v>
      </c>
      <c r="N711" s="90" t="s">
        <v>35</v>
      </c>
      <c r="O711" s="92">
        <v>1.695</v>
      </c>
      <c r="P711" s="92">
        <f>O711*H711</f>
        <v>30.521865000000005</v>
      </c>
      <c r="Q711" s="92">
        <v>1.89077</v>
      </c>
      <c r="R711" s="92">
        <f>Q711*H711</f>
        <v>34.04709539</v>
      </c>
      <c r="S711" s="92">
        <v>0</v>
      </c>
      <c r="T711" s="164">
        <f>S711*H711</f>
        <v>0</v>
      </c>
      <c r="AR711" s="120" t="s">
        <v>130</v>
      </c>
      <c r="AT711" s="120" t="s">
        <v>125</v>
      </c>
      <c r="AU711" s="120" t="s">
        <v>74</v>
      </c>
      <c r="AY711" s="120" t="s">
        <v>123</v>
      </c>
      <c r="BE711" s="156">
        <f>IF(N711="základní",J711,0)</f>
        <v>0</v>
      </c>
      <c r="BF711" s="156">
        <f>IF(N711="snížená",J711,0)</f>
        <v>0</v>
      </c>
      <c r="BG711" s="156">
        <f>IF(N711="zákl. přenesená",J711,0)</f>
        <v>0</v>
      </c>
      <c r="BH711" s="156">
        <f>IF(N711="sníž. přenesená",J711,0)</f>
        <v>0</v>
      </c>
      <c r="BI711" s="156">
        <f>IF(N711="nulová",J711,0)</f>
        <v>0</v>
      </c>
      <c r="BJ711" s="120" t="s">
        <v>72</v>
      </c>
      <c r="BK711" s="156">
        <f>ROUND(I711*H711,2)</f>
        <v>0</v>
      </c>
      <c r="BL711" s="120" t="s">
        <v>130</v>
      </c>
      <c r="BM711" s="120" t="s">
        <v>1526</v>
      </c>
    </row>
    <row r="712" spans="2:47" s="117" customFormat="1" ht="12">
      <c r="B712" s="8"/>
      <c r="D712" s="96" t="s">
        <v>399</v>
      </c>
      <c r="F712" s="165" t="s">
        <v>703</v>
      </c>
      <c r="L712" s="8"/>
      <c r="M712" s="114"/>
      <c r="N712" s="21"/>
      <c r="O712" s="21"/>
      <c r="P712" s="21"/>
      <c r="Q712" s="21"/>
      <c r="R712" s="21"/>
      <c r="S712" s="21"/>
      <c r="T712" s="22"/>
      <c r="AT712" s="120" t="s">
        <v>399</v>
      </c>
      <c r="AU712" s="120" t="s">
        <v>74</v>
      </c>
    </row>
    <row r="713" spans="2:51" s="167" customFormat="1" ht="12">
      <c r="B713" s="166"/>
      <c r="D713" s="96" t="s">
        <v>132</v>
      </c>
      <c r="E713" s="168" t="s">
        <v>1</v>
      </c>
      <c r="F713" s="169" t="s">
        <v>401</v>
      </c>
      <c r="H713" s="168" t="s">
        <v>1</v>
      </c>
      <c r="L713" s="166"/>
      <c r="M713" s="170"/>
      <c r="N713" s="171"/>
      <c r="O713" s="171"/>
      <c r="P713" s="171"/>
      <c r="Q713" s="171"/>
      <c r="R713" s="171"/>
      <c r="S713" s="171"/>
      <c r="T713" s="172"/>
      <c r="AT713" s="168" t="s">
        <v>132</v>
      </c>
      <c r="AU713" s="168" t="s">
        <v>74</v>
      </c>
      <c r="AV713" s="167" t="s">
        <v>72</v>
      </c>
      <c r="AW713" s="167" t="s">
        <v>5</v>
      </c>
      <c r="AX713" s="167" t="s">
        <v>66</v>
      </c>
      <c r="AY713" s="168" t="s">
        <v>123</v>
      </c>
    </row>
    <row r="714" spans="2:51" s="167" customFormat="1" ht="12">
      <c r="B714" s="166"/>
      <c r="D714" s="96" t="s">
        <v>132</v>
      </c>
      <c r="E714" s="168" t="s">
        <v>1</v>
      </c>
      <c r="F714" s="169" t="s">
        <v>1427</v>
      </c>
      <c r="H714" s="168" t="s">
        <v>1</v>
      </c>
      <c r="L714" s="166"/>
      <c r="M714" s="170"/>
      <c r="N714" s="171"/>
      <c r="O714" s="171"/>
      <c r="P714" s="171"/>
      <c r="Q714" s="171"/>
      <c r="R714" s="171"/>
      <c r="S714" s="171"/>
      <c r="T714" s="172"/>
      <c r="AT714" s="168" t="s">
        <v>132</v>
      </c>
      <c r="AU714" s="168" t="s">
        <v>74</v>
      </c>
      <c r="AV714" s="167" t="s">
        <v>72</v>
      </c>
      <c r="AW714" s="167" t="s">
        <v>5</v>
      </c>
      <c r="AX714" s="167" t="s">
        <v>66</v>
      </c>
      <c r="AY714" s="168" t="s">
        <v>123</v>
      </c>
    </row>
    <row r="715" spans="2:51" s="167" customFormat="1" ht="12">
      <c r="B715" s="166"/>
      <c r="D715" s="96" t="s">
        <v>132</v>
      </c>
      <c r="E715" s="168" t="s">
        <v>1</v>
      </c>
      <c r="F715" s="169" t="s">
        <v>1428</v>
      </c>
      <c r="H715" s="168" t="s">
        <v>1</v>
      </c>
      <c r="L715" s="166"/>
      <c r="M715" s="170"/>
      <c r="N715" s="171"/>
      <c r="O715" s="171"/>
      <c r="P715" s="171"/>
      <c r="Q715" s="171"/>
      <c r="R715" s="171"/>
      <c r="S715" s="171"/>
      <c r="T715" s="172"/>
      <c r="AT715" s="168" t="s">
        <v>132</v>
      </c>
      <c r="AU715" s="168" t="s">
        <v>74</v>
      </c>
      <c r="AV715" s="167" t="s">
        <v>72</v>
      </c>
      <c r="AW715" s="167" t="s">
        <v>5</v>
      </c>
      <c r="AX715" s="167" t="s">
        <v>66</v>
      </c>
      <c r="AY715" s="168" t="s">
        <v>123</v>
      </c>
    </row>
    <row r="716" spans="2:51" s="167" customFormat="1" ht="12">
      <c r="B716" s="166"/>
      <c r="D716" s="96" t="s">
        <v>132</v>
      </c>
      <c r="E716" s="168" t="s">
        <v>1</v>
      </c>
      <c r="F716" s="169" t="s">
        <v>404</v>
      </c>
      <c r="H716" s="168" t="s">
        <v>1</v>
      </c>
      <c r="L716" s="166"/>
      <c r="M716" s="170"/>
      <c r="N716" s="171"/>
      <c r="O716" s="171"/>
      <c r="P716" s="171"/>
      <c r="Q716" s="171"/>
      <c r="R716" s="171"/>
      <c r="S716" s="171"/>
      <c r="T716" s="172"/>
      <c r="AT716" s="168" t="s">
        <v>132</v>
      </c>
      <c r="AU716" s="168" t="s">
        <v>74</v>
      </c>
      <c r="AV716" s="167" t="s">
        <v>72</v>
      </c>
      <c r="AW716" s="167" t="s">
        <v>5</v>
      </c>
      <c r="AX716" s="167" t="s">
        <v>66</v>
      </c>
      <c r="AY716" s="168" t="s">
        <v>123</v>
      </c>
    </row>
    <row r="717" spans="2:51" s="167" customFormat="1" ht="12">
      <c r="B717" s="166"/>
      <c r="D717" s="96" t="s">
        <v>132</v>
      </c>
      <c r="E717" s="168" t="s">
        <v>1</v>
      </c>
      <c r="F717" s="169" t="s">
        <v>1429</v>
      </c>
      <c r="H717" s="168" t="s">
        <v>1</v>
      </c>
      <c r="L717" s="166"/>
      <c r="M717" s="170"/>
      <c r="N717" s="171"/>
      <c r="O717" s="171"/>
      <c r="P717" s="171"/>
      <c r="Q717" s="171"/>
      <c r="R717" s="171"/>
      <c r="S717" s="171"/>
      <c r="T717" s="172"/>
      <c r="AT717" s="168" t="s">
        <v>132</v>
      </c>
      <c r="AU717" s="168" t="s">
        <v>74</v>
      </c>
      <c r="AV717" s="167" t="s">
        <v>72</v>
      </c>
      <c r="AW717" s="167" t="s">
        <v>5</v>
      </c>
      <c r="AX717" s="167" t="s">
        <v>66</v>
      </c>
      <c r="AY717" s="168" t="s">
        <v>123</v>
      </c>
    </row>
    <row r="718" spans="2:51" s="167" customFormat="1" ht="12">
      <c r="B718" s="166"/>
      <c r="D718" s="96" t="s">
        <v>132</v>
      </c>
      <c r="E718" s="168" t="s">
        <v>1</v>
      </c>
      <c r="F718" s="169" t="s">
        <v>1527</v>
      </c>
      <c r="H718" s="168" t="s">
        <v>1</v>
      </c>
      <c r="L718" s="166"/>
      <c r="M718" s="170"/>
      <c r="N718" s="171"/>
      <c r="O718" s="171"/>
      <c r="P718" s="171"/>
      <c r="Q718" s="171"/>
      <c r="R718" s="171"/>
      <c r="S718" s="171"/>
      <c r="T718" s="172"/>
      <c r="AT718" s="168" t="s">
        <v>132</v>
      </c>
      <c r="AU718" s="168" t="s">
        <v>74</v>
      </c>
      <c r="AV718" s="167" t="s">
        <v>72</v>
      </c>
      <c r="AW718" s="167" t="s">
        <v>5</v>
      </c>
      <c r="AX718" s="167" t="s">
        <v>66</v>
      </c>
      <c r="AY718" s="168" t="s">
        <v>123</v>
      </c>
    </row>
    <row r="719" spans="2:51" s="167" customFormat="1" ht="12">
      <c r="B719" s="166"/>
      <c r="D719" s="96" t="s">
        <v>132</v>
      </c>
      <c r="E719" s="168" t="s">
        <v>1</v>
      </c>
      <c r="F719" s="169" t="s">
        <v>1431</v>
      </c>
      <c r="H719" s="168" t="s">
        <v>1</v>
      </c>
      <c r="L719" s="166"/>
      <c r="M719" s="170"/>
      <c r="N719" s="171"/>
      <c r="O719" s="171"/>
      <c r="P719" s="171"/>
      <c r="Q719" s="171"/>
      <c r="R719" s="171"/>
      <c r="S719" s="171"/>
      <c r="T719" s="172"/>
      <c r="AT719" s="168" t="s">
        <v>132</v>
      </c>
      <c r="AU719" s="168" t="s">
        <v>74</v>
      </c>
      <c r="AV719" s="167" t="s">
        <v>72</v>
      </c>
      <c r="AW719" s="167" t="s">
        <v>5</v>
      </c>
      <c r="AX719" s="167" t="s">
        <v>66</v>
      </c>
      <c r="AY719" s="168" t="s">
        <v>123</v>
      </c>
    </row>
    <row r="720" spans="2:51" s="95" customFormat="1" ht="12">
      <c r="B720" s="94"/>
      <c r="D720" s="96" t="s">
        <v>132</v>
      </c>
      <c r="E720" s="97" t="s">
        <v>1</v>
      </c>
      <c r="F720" s="98" t="s">
        <v>1528</v>
      </c>
      <c r="H720" s="99">
        <v>7.854</v>
      </c>
      <c r="L720" s="94"/>
      <c r="M720" s="100"/>
      <c r="N720" s="101"/>
      <c r="O720" s="101"/>
      <c r="P720" s="101"/>
      <c r="Q720" s="101"/>
      <c r="R720" s="101"/>
      <c r="S720" s="101"/>
      <c r="T720" s="102"/>
      <c r="AT720" s="97" t="s">
        <v>132</v>
      </c>
      <c r="AU720" s="97" t="s">
        <v>74</v>
      </c>
      <c r="AV720" s="95" t="s">
        <v>74</v>
      </c>
      <c r="AW720" s="95" t="s">
        <v>5</v>
      </c>
      <c r="AX720" s="95" t="s">
        <v>66</v>
      </c>
      <c r="AY720" s="97" t="s">
        <v>123</v>
      </c>
    </row>
    <row r="721" spans="2:51" s="167" customFormat="1" ht="12">
      <c r="B721" s="166"/>
      <c r="D721" s="96" t="s">
        <v>132</v>
      </c>
      <c r="E721" s="168" t="s">
        <v>1</v>
      </c>
      <c r="F721" s="169" t="s">
        <v>1489</v>
      </c>
      <c r="H721" s="168" t="s">
        <v>1</v>
      </c>
      <c r="L721" s="166"/>
      <c r="M721" s="170"/>
      <c r="N721" s="171"/>
      <c r="O721" s="171"/>
      <c r="P721" s="171"/>
      <c r="Q721" s="171"/>
      <c r="R721" s="171"/>
      <c r="S721" s="171"/>
      <c r="T721" s="172"/>
      <c r="AT721" s="168" t="s">
        <v>132</v>
      </c>
      <c r="AU721" s="168" t="s">
        <v>74</v>
      </c>
      <c r="AV721" s="167" t="s">
        <v>72</v>
      </c>
      <c r="AW721" s="167" t="s">
        <v>5</v>
      </c>
      <c r="AX721" s="167" t="s">
        <v>66</v>
      </c>
      <c r="AY721" s="168" t="s">
        <v>123</v>
      </c>
    </row>
    <row r="722" spans="2:51" s="95" customFormat="1" ht="12">
      <c r="B722" s="94"/>
      <c r="D722" s="96" t="s">
        <v>132</v>
      </c>
      <c r="E722" s="97" t="s">
        <v>1</v>
      </c>
      <c r="F722" s="98" t="s">
        <v>707</v>
      </c>
      <c r="H722" s="99">
        <v>-0.157</v>
      </c>
      <c r="L722" s="94"/>
      <c r="M722" s="100"/>
      <c r="N722" s="101"/>
      <c r="O722" s="101"/>
      <c r="P722" s="101"/>
      <c r="Q722" s="101"/>
      <c r="R722" s="101"/>
      <c r="S722" s="101"/>
      <c r="T722" s="102"/>
      <c r="AT722" s="97" t="s">
        <v>132</v>
      </c>
      <c r="AU722" s="97" t="s">
        <v>74</v>
      </c>
      <c r="AV722" s="95" t="s">
        <v>74</v>
      </c>
      <c r="AW722" s="95" t="s">
        <v>5</v>
      </c>
      <c r="AX722" s="95" t="s">
        <v>66</v>
      </c>
      <c r="AY722" s="97" t="s">
        <v>123</v>
      </c>
    </row>
    <row r="723" spans="2:51" s="174" customFormat="1" ht="12">
      <c r="B723" s="173"/>
      <c r="D723" s="96" t="s">
        <v>132</v>
      </c>
      <c r="E723" s="175" t="s">
        <v>1</v>
      </c>
      <c r="F723" s="176" t="s">
        <v>412</v>
      </c>
      <c r="H723" s="177">
        <v>7.697</v>
      </c>
      <c r="L723" s="173"/>
      <c r="M723" s="178"/>
      <c r="N723" s="179"/>
      <c r="O723" s="179"/>
      <c r="P723" s="179"/>
      <c r="Q723" s="179"/>
      <c r="R723" s="179"/>
      <c r="S723" s="179"/>
      <c r="T723" s="180"/>
      <c r="AT723" s="175" t="s">
        <v>132</v>
      </c>
      <c r="AU723" s="175" t="s">
        <v>74</v>
      </c>
      <c r="AV723" s="174" t="s">
        <v>137</v>
      </c>
      <c r="AW723" s="174" t="s">
        <v>5</v>
      </c>
      <c r="AX723" s="174" t="s">
        <v>66</v>
      </c>
      <c r="AY723" s="175" t="s">
        <v>123</v>
      </c>
    </row>
    <row r="724" spans="2:51" s="167" customFormat="1" ht="12">
      <c r="B724" s="166"/>
      <c r="D724" s="96" t="s">
        <v>132</v>
      </c>
      <c r="E724" s="168" t="s">
        <v>1</v>
      </c>
      <c r="F724" s="169" t="s">
        <v>1435</v>
      </c>
      <c r="H724" s="168" t="s">
        <v>1</v>
      </c>
      <c r="L724" s="166"/>
      <c r="M724" s="170"/>
      <c r="N724" s="171"/>
      <c r="O724" s="171"/>
      <c r="P724" s="171"/>
      <c r="Q724" s="171"/>
      <c r="R724" s="171"/>
      <c r="S724" s="171"/>
      <c r="T724" s="172"/>
      <c r="AT724" s="168" t="s">
        <v>132</v>
      </c>
      <c r="AU724" s="168" t="s">
        <v>74</v>
      </c>
      <c r="AV724" s="167" t="s">
        <v>72</v>
      </c>
      <c r="AW724" s="167" t="s">
        <v>5</v>
      </c>
      <c r="AX724" s="167" t="s">
        <v>66</v>
      </c>
      <c r="AY724" s="168" t="s">
        <v>123</v>
      </c>
    </row>
    <row r="725" spans="2:51" s="167" customFormat="1" ht="12">
      <c r="B725" s="166"/>
      <c r="D725" s="96" t="s">
        <v>132</v>
      </c>
      <c r="E725" s="168" t="s">
        <v>1</v>
      </c>
      <c r="F725" s="169" t="s">
        <v>1527</v>
      </c>
      <c r="H725" s="168" t="s">
        <v>1</v>
      </c>
      <c r="L725" s="166"/>
      <c r="M725" s="170"/>
      <c r="N725" s="171"/>
      <c r="O725" s="171"/>
      <c r="P725" s="171"/>
      <c r="Q725" s="171"/>
      <c r="R725" s="171"/>
      <c r="S725" s="171"/>
      <c r="T725" s="172"/>
      <c r="AT725" s="168" t="s">
        <v>132</v>
      </c>
      <c r="AU725" s="168" t="s">
        <v>74</v>
      </c>
      <c r="AV725" s="167" t="s">
        <v>72</v>
      </c>
      <c r="AW725" s="167" t="s">
        <v>5</v>
      </c>
      <c r="AX725" s="167" t="s">
        <v>66</v>
      </c>
      <c r="AY725" s="168" t="s">
        <v>123</v>
      </c>
    </row>
    <row r="726" spans="2:51" s="167" customFormat="1" ht="12">
      <c r="B726" s="166"/>
      <c r="D726" s="96" t="s">
        <v>132</v>
      </c>
      <c r="E726" s="168" t="s">
        <v>1</v>
      </c>
      <c r="F726" s="169" t="s">
        <v>1436</v>
      </c>
      <c r="H726" s="168" t="s">
        <v>1</v>
      </c>
      <c r="L726" s="166"/>
      <c r="M726" s="170"/>
      <c r="N726" s="171"/>
      <c r="O726" s="171"/>
      <c r="P726" s="171"/>
      <c r="Q726" s="171"/>
      <c r="R726" s="171"/>
      <c r="S726" s="171"/>
      <c r="T726" s="172"/>
      <c r="AT726" s="168" t="s">
        <v>132</v>
      </c>
      <c r="AU726" s="168" t="s">
        <v>74</v>
      </c>
      <c r="AV726" s="167" t="s">
        <v>72</v>
      </c>
      <c r="AW726" s="167" t="s">
        <v>5</v>
      </c>
      <c r="AX726" s="167" t="s">
        <v>66</v>
      </c>
      <c r="AY726" s="168" t="s">
        <v>123</v>
      </c>
    </row>
    <row r="727" spans="2:51" s="95" customFormat="1" ht="12">
      <c r="B727" s="94"/>
      <c r="D727" s="96" t="s">
        <v>132</v>
      </c>
      <c r="E727" s="97" t="s">
        <v>1</v>
      </c>
      <c r="F727" s="98" t="s">
        <v>1529</v>
      </c>
      <c r="H727" s="99">
        <v>8.12</v>
      </c>
      <c r="L727" s="94"/>
      <c r="M727" s="100"/>
      <c r="N727" s="101"/>
      <c r="O727" s="101"/>
      <c r="P727" s="101"/>
      <c r="Q727" s="101"/>
      <c r="R727" s="101"/>
      <c r="S727" s="101"/>
      <c r="T727" s="102"/>
      <c r="AT727" s="97" t="s">
        <v>132</v>
      </c>
      <c r="AU727" s="97" t="s">
        <v>74</v>
      </c>
      <c r="AV727" s="95" t="s">
        <v>74</v>
      </c>
      <c r="AW727" s="95" t="s">
        <v>5</v>
      </c>
      <c r="AX727" s="95" t="s">
        <v>66</v>
      </c>
      <c r="AY727" s="97" t="s">
        <v>123</v>
      </c>
    </row>
    <row r="728" spans="2:51" s="167" customFormat="1" ht="12">
      <c r="B728" s="166"/>
      <c r="D728" s="96" t="s">
        <v>132</v>
      </c>
      <c r="E728" s="168" t="s">
        <v>1</v>
      </c>
      <c r="F728" s="169" t="s">
        <v>1492</v>
      </c>
      <c r="H728" s="168" t="s">
        <v>1</v>
      </c>
      <c r="L728" s="166"/>
      <c r="M728" s="170"/>
      <c r="N728" s="171"/>
      <c r="O728" s="171"/>
      <c r="P728" s="171"/>
      <c r="Q728" s="171"/>
      <c r="R728" s="171"/>
      <c r="S728" s="171"/>
      <c r="T728" s="172"/>
      <c r="AT728" s="168" t="s">
        <v>132</v>
      </c>
      <c r="AU728" s="168" t="s">
        <v>74</v>
      </c>
      <c r="AV728" s="167" t="s">
        <v>72</v>
      </c>
      <c r="AW728" s="167" t="s">
        <v>5</v>
      </c>
      <c r="AX728" s="167" t="s">
        <v>66</v>
      </c>
      <c r="AY728" s="168" t="s">
        <v>123</v>
      </c>
    </row>
    <row r="729" spans="2:51" s="95" customFormat="1" ht="12">
      <c r="B729" s="94"/>
      <c r="D729" s="96" t="s">
        <v>132</v>
      </c>
      <c r="E729" s="97" t="s">
        <v>1</v>
      </c>
      <c r="F729" s="98" t="s">
        <v>1530</v>
      </c>
      <c r="H729" s="99">
        <v>-0.079</v>
      </c>
      <c r="L729" s="94"/>
      <c r="M729" s="100"/>
      <c r="N729" s="101"/>
      <c r="O729" s="101"/>
      <c r="P729" s="101"/>
      <c r="Q729" s="101"/>
      <c r="R729" s="101"/>
      <c r="S729" s="101"/>
      <c r="T729" s="102"/>
      <c r="AT729" s="97" t="s">
        <v>132</v>
      </c>
      <c r="AU729" s="97" t="s">
        <v>74</v>
      </c>
      <c r="AV729" s="95" t="s">
        <v>74</v>
      </c>
      <c r="AW729" s="95" t="s">
        <v>5</v>
      </c>
      <c r="AX729" s="95" t="s">
        <v>66</v>
      </c>
      <c r="AY729" s="97" t="s">
        <v>123</v>
      </c>
    </row>
    <row r="730" spans="2:51" s="174" customFormat="1" ht="12">
      <c r="B730" s="173"/>
      <c r="D730" s="96" t="s">
        <v>132</v>
      </c>
      <c r="E730" s="175" t="s">
        <v>1</v>
      </c>
      <c r="F730" s="176" t="s">
        <v>412</v>
      </c>
      <c r="H730" s="177">
        <v>8.040999999999999</v>
      </c>
      <c r="L730" s="173"/>
      <c r="M730" s="178"/>
      <c r="N730" s="179"/>
      <c r="O730" s="179"/>
      <c r="P730" s="179"/>
      <c r="Q730" s="179"/>
      <c r="R730" s="179"/>
      <c r="S730" s="179"/>
      <c r="T730" s="180"/>
      <c r="AT730" s="175" t="s">
        <v>132</v>
      </c>
      <c r="AU730" s="175" t="s">
        <v>74</v>
      </c>
      <c r="AV730" s="174" t="s">
        <v>137</v>
      </c>
      <c r="AW730" s="174" t="s">
        <v>5</v>
      </c>
      <c r="AX730" s="174" t="s">
        <v>66</v>
      </c>
      <c r="AY730" s="175" t="s">
        <v>123</v>
      </c>
    </row>
    <row r="731" spans="2:51" s="167" customFormat="1" ht="12">
      <c r="B731" s="166"/>
      <c r="D731" s="96" t="s">
        <v>132</v>
      </c>
      <c r="E731" s="168" t="s">
        <v>1</v>
      </c>
      <c r="F731" s="169" t="s">
        <v>1440</v>
      </c>
      <c r="H731" s="168" t="s">
        <v>1</v>
      </c>
      <c r="L731" s="166"/>
      <c r="M731" s="170"/>
      <c r="N731" s="171"/>
      <c r="O731" s="171"/>
      <c r="P731" s="171"/>
      <c r="Q731" s="171"/>
      <c r="R731" s="171"/>
      <c r="S731" s="171"/>
      <c r="T731" s="172"/>
      <c r="AT731" s="168" t="s">
        <v>132</v>
      </c>
      <c r="AU731" s="168" t="s">
        <v>74</v>
      </c>
      <c r="AV731" s="167" t="s">
        <v>72</v>
      </c>
      <c r="AW731" s="167" t="s">
        <v>5</v>
      </c>
      <c r="AX731" s="167" t="s">
        <v>66</v>
      </c>
      <c r="AY731" s="168" t="s">
        <v>123</v>
      </c>
    </row>
    <row r="732" spans="2:51" s="167" customFormat="1" ht="12">
      <c r="B732" s="166"/>
      <c r="D732" s="96" t="s">
        <v>132</v>
      </c>
      <c r="E732" s="168" t="s">
        <v>1</v>
      </c>
      <c r="F732" s="169" t="s">
        <v>719</v>
      </c>
      <c r="H732" s="168" t="s">
        <v>1</v>
      </c>
      <c r="L732" s="166"/>
      <c r="M732" s="170"/>
      <c r="N732" s="171"/>
      <c r="O732" s="171"/>
      <c r="P732" s="171"/>
      <c r="Q732" s="171"/>
      <c r="R732" s="171"/>
      <c r="S732" s="171"/>
      <c r="T732" s="172"/>
      <c r="AT732" s="168" t="s">
        <v>132</v>
      </c>
      <c r="AU732" s="168" t="s">
        <v>74</v>
      </c>
      <c r="AV732" s="167" t="s">
        <v>72</v>
      </c>
      <c r="AW732" s="167" t="s">
        <v>5</v>
      </c>
      <c r="AX732" s="167" t="s">
        <v>66</v>
      </c>
      <c r="AY732" s="168" t="s">
        <v>123</v>
      </c>
    </row>
    <row r="733" spans="2:51" s="167" customFormat="1" ht="12">
      <c r="B733" s="166"/>
      <c r="D733" s="96" t="s">
        <v>132</v>
      </c>
      <c r="E733" s="168" t="s">
        <v>1</v>
      </c>
      <c r="F733" s="169" t="s">
        <v>1441</v>
      </c>
      <c r="H733" s="168" t="s">
        <v>1</v>
      </c>
      <c r="L733" s="166"/>
      <c r="M733" s="170"/>
      <c r="N733" s="171"/>
      <c r="O733" s="171"/>
      <c r="P733" s="171"/>
      <c r="Q733" s="171"/>
      <c r="R733" s="171"/>
      <c r="S733" s="171"/>
      <c r="T733" s="172"/>
      <c r="AT733" s="168" t="s">
        <v>132</v>
      </c>
      <c r="AU733" s="168" t="s">
        <v>74</v>
      </c>
      <c r="AV733" s="167" t="s">
        <v>72</v>
      </c>
      <c r="AW733" s="167" t="s">
        <v>5</v>
      </c>
      <c r="AX733" s="167" t="s">
        <v>66</v>
      </c>
      <c r="AY733" s="168" t="s">
        <v>123</v>
      </c>
    </row>
    <row r="734" spans="2:51" s="95" customFormat="1" ht="12">
      <c r="B734" s="94"/>
      <c r="D734" s="96" t="s">
        <v>132</v>
      </c>
      <c r="E734" s="97" t="s">
        <v>1</v>
      </c>
      <c r="F734" s="98" t="s">
        <v>726</v>
      </c>
      <c r="H734" s="99">
        <v>0.803</v>
      </c>
      <c r="L734" s="94"/>
      <c r="M734" s="100"/>
      <c r="N734" s="101"/>
      <c r="O734" s="101"/>
      <c r="P734" s="101"/>
      <c r="Q734" s="101"/>
      <c r="R734" s="101"/>
      <c r="S734" s="101"/>
      <c r="T734" s="102"/>
      <c r="AT734" s="97" t="s">
        <v>132</v>
      </c>
      <c r="AU734" s="97" t="s">
        <v>74</v>
      </c>
      <c r="AV734" s="95" t="s">
        <v>74</v>
      </c>
      <c r="AW734" s="95" t="s">
        <v>5</v>
      </c>
      <c r="AX734" s="95" t="s">
        <v>66</v>
      </c>
      <c r="AY734" s="97" t="s">
        <v>123</v>
      </c>
    </row>
    <row r="735" spans="2:51" s="167" customFormat="1" ht="12">
      <c r="B735" s="166"/>
      <c r="D735" s="96" t="s">
        <v>132</v>
      </c>
      <c r="E735" s="168" t="s">
        <v>1</v>
      </c>
      <c r="F735" s="169" t="s">
        <v>1495</v>
      </c>
      <c r="H735" s="168" t="s">
        <v>1</v>
      </c>
      <c r="L735" s="166"/>
      <c r="M735" s="170"/>
      <c r="N735" s="171"/>
      <c r="O735" s="171"/>
      <c r="P735" s="171"/>
      <c r="Q735" s="171"/>
      <c r="R735" s="171"/>
      <c r="S735" s="171"/>
      <c r="T735" s="172"/>
      <c r="AT735" s="168" t="s">
        <v>132</v>
      </c>
      <c r="AU735" s="168" t="s">
        <v>74</v>
      </c>
      <c r="AV735" s="167" t="s">
        <v>72</v>
      </c>
      <c r="AW735" s="167" t="s">
        <v>5</v>
      </c>
      <c r="AX735" s="167" t="s">
        <v>66</v>
      </c>
      <c r="AY735" s="168" t="s">
        <v>123</v>
      </c>
    </row>
    <row r="736" spans="2:51" s="95" customFormat="1" ht="12">
      <c r="B736" s="94"/>
      <c r="D736" s="96" t="s">
        <v>132</v>
      </c>
      <c r="E736" s="97" t="s">
        <v>1</v>
      </c>
      <c r="F736" s="98" t="s">
        <v>725</v>
      </c>
      <c r="H736" s="99">
        <v>-0.039</v>
      </c>
      <c r="L736" s="94"/>
      <c r="M736" s="100"/>
      <c r="N736" s="101"/>
      <c r="O736" s="101"/>
      <c r="P736" s="101"/>
      <c r="Q736" s="101"/>
      <c r="R736" s="101"/>
      <c r="S736" s="101"/>
      <c r="T736" s="102"/>
      <c r="AT736" s="97" t="s">
        <v>132</v>
      </c>
      <c r="AU736" s="97" t="s">
        <v>74</v>
      </c>
      <c r="AV736" s="95" t="s">
        <v>74</v>
      </c>
      <c r="AW736" s="95" t="s">
        <v>5</v>
      </c>
      <c r="AX736" s="95" t="s">
        <v>66</v>
      </c>
      <c r="AY736" s="97" t="s">
        <v>123</v>
      </c>
    </row>
    <row r="737" spans="2:51" s="174" customFormat="1" ht="12">
      <c r="B737" s="173"/>
      <c r="D737" s="96" t="s">
        <v>132</v>
      </c>
      <c r="E737" s="175" t="s">
        <v>1</v>
      </c>
      <c r="F737" s="176" t="s">
        <v>412</v>
      </c>
      <c r="H737" s="177">
        <v>0.764</v>
      </c>
      <c r="L737" s="173"/>
      <c r="M737" s="178"/>
      <c r="N737" s="179"/>
      <c r="O737" s="179"/>
      <c r="P737" s="179"/>
      <c r="Q737" s="179"/>
      <c r="R737" s="179"/>
      <c r="S737" s="179"/>
      <c r="T737" s="180"/>
      <c r="AT737" s="175" t="s">
        <v>132</v>
      </c>
      <c r="AU737" s="175" t="s">
        <v>74</v>
      </c>
      <c r="AV737" s="174" t="s">
        <v>137</v>
      </c>
      <c r="AW737" s="174" t="s">
        <v>5</v>
      </c>
      <c r="AX737" s="174" t="s">
        <v>66</v>
      </c>
      <c r="AY737" s="175" t="s">
        <v>123</v>
      </c>
    </row>
    <row r="738" spans="2:51" s="167" customFormat="1" ht="12">
      <c r="B738" s="166"/>
      <c r="D738" s="96" t="s">
        <v>132</v>
      </c>
      <c r="E738" s="168" t="s">
        <v>1</v>
      </c>
      <c r="F738" s="169" t="s">
        <v>1445</v>
      </c>
      <c r="H738" s="168" t="s">
        <v>1</v>
      </c>
      <c r="L738" s="166"/>
      <c r="M738" s="170"/>
      <c r="N738" s="171"/>
      <c r="O738" s="171"/>
      <c r="P738" s="171"/>
      <c r="Q738" s="171"/>
      <c r="R738" s="171"/>
      <c r="S738" s="171"/>
      <c r="T738" s="172"/>
      <c r="AT738" s="168" t="s">
        <v>132</v>
      </c>
      <c r="AU738" s="168" t="s">
        <v>74</v>
      </c>
      <c r="AV738" s="167" t="s">
        <v>72</v>
      </c>
      <c r="AW738" s="167" t="s">
        <v>5</v>
      </c>
      <c r="AX738" s="167" t="s">
        <v>66</v>
      </c>
      <c r="AY738" s="168" t="s">
        <v>123</v>
      </c>
    </row>
    <row r="739" spans="2:51" s="167" customFormat="1" ht="12">
      <c r="B739" s="166"/>
      <c r="D739" s="96" t="s">
        <v>132</v>
      </c>
      <c r="E739" s="168" t="s">
        <v>1</v>
      </c>
      <c r="F739" s="169" t="s">
        <v>719</v>
      </c>
      <c r="H739" s="168" t="s">
        <v>1</v>
      </c>
      <c r="L739" s="166"/>
      <c r="M739" s="170"/>
      <c r="N739" s="171"/>
      <c r="O739" s="171"/>
      <c r="P739" s="171"/>
      <c r="Q739" s="171"/>
      <c r="R739" s="171"/>
      <c r="S739" s="171"/>
      <c r="T739" s="172"/>
      <c r="AT739" s="168" t="s">
        <v>132</v>
      </c>
      <c r="AU739" s="168" t="s">
        <v>74</v>
      </c>
      <c r="AV739" s="167" t="s">
        <v>72</v>
      </c>
      <c r="AW739" s="167" t="s">
        <v>5</v>
      </c>
      <c r="AX739" s="167" t="s">
        <v>66</v>
      </c>
      <c r="AY739" s="168" t="s">
        <v>123</v>
      </c>
    </row>
    <row r="740" spans="2:51" s="167" customFormat="1" ht="12">
      <c r="B740" s="166"/>
      <c r="D740" s="96" t="s">
        <v>132</v>
      </c>
      <c r="E740" s="168" t="s">
        <v>1</v>
      </c>
      <c r="F740" s="169" t="s">
        <v>1446</v>
      </c>
      <c r="H740" s="168" t="s">
        <v>1</v>
      </c>
      <c r="L740" s="166"/>
      <c r="M740" s="170"/>
      <c r="N740" s="171"/>
      <c r="O740" s="171"/>
      <c r="P740" s="171"/>
      <c r="Q740" s="171"/>
      <c r="R740" s="171"/>
      <c r="S740" s="171"/>
      <c r="T740" s="172"/>
      <c r="AT740" s="168" t="s">
        <v>132</v>
      </c>
      <c r="AU740" s="168" t="s">
        <v>74</v>
      </c>
      <c r="AV740" s="167" t="s">
        <v>72</v>
      </c>
      <c r="AW740" s="167" t="s">
        <v>5</v>
      </c>
      <c r="AX740" s="167" t="s">
        <v>66</v>
      </c>
      <c r="AY740" s="168" t="s">
        <v>123</v>
      </c>
    </row>
    <row r="741" spans="2:51" s="95" customFormat="1" ht="12">
      <c r="B741" s="94"/>
      <c r="D741" s="96" t="s">
        <v>132</v>
      </c>
      <c r="E741" s="97" t="s">
        <v>1</v>
      </c>
      <c r="F741" s="98" t="s">
        <v>1531</v>
      </c>
      <c r="H741" s="99">
        <v>1.584</v>
      </c>
      <c r="L741" s="94"/>
      <c r="M741" s="100"/>
      <c r="N741" s="101"/>
      <c r="O741" s="101"/>
      <c r="P741" s="101"/>
      <c r="Q741" s="101"/>
      <c r="R741" s="101"/>
      <c r="S741" s="101"/>
      <c r="T741" s="102"/>
      <c r="AT741" s="97" t="s">
        <v>132</v>
      </c>
      <c r="AU741" s="97" t="s">
        <v>74</v>
      </c>
      <c r="AV741" s="95" t="s">
        <v>74</v>
      </c>
      <c r="AW741" s="95" t="s">
        <v>5</v>
      </c>
      <c r="AX741" s="95" t="s">
        <v>66</v>
      </c>
      <c r="AY741" s="97" t="s">
        <v>123</v>
      </c>
    </row>
    <row r="742" spans="2:51" s="167" customFormat="1" ht="12">
      <c r="B742" s="166"/>
      <c r="D742" s="96" t="s">
        <v>132</v>
      </c>
      <c r="E742" s="168" t="s">
        <v>1</v>
      </c>
      <c r="F742" s="169" t="s">
        <v>1498</v>
      </c>
      <c r="H742" s="168" t="s">
        <v>1</v>
      </c>
      <c r="L742" s="166"/>
      <c r="M742" s="170"/>
      <c r="N742" s="171"/>
      <c r="O742" s="171"/>
      <c r="P742" s="171"/>
      <c r="Q742" s="171"/>
      <c r="R742" s="171"/>
      <c r="S742" s="171"/>
      <c r="T742" s="172"/>
      <c r="AT742" s="168" t="s">
        <v>132</v>
      </c>
      <c r="AU742" s="168" t="s">
        <v>74</v>
      </c>
      <c r="AV742" s="167" t="s">
        <v>72</v>
      </c>
      <c r="AW742" s="167" t="s">
        <v>5</v>
      </c>
      <c r="AX742" s="167" t="s">
        <v>66</v>
      </c>
      <c r="AY742" s="168" t="s">
        <v>123</v>
      </c>
    </row>
    <row r="743" spans="2:51" s="95" customFormat="1" ht="12">
      <c r="B743" s="94"/>
      <c r="D743" s="96" t="s">
        <v>132</v>
      </c>
      <c r="E743" s="97" t="s">
        <v>1</v>
      </c>
      <c r="F743" s="98" t="s">
        <v>1532</v>
      </c>
      <c r="H743" s="99">
        <v>-0.079</v>
      </c>
      <c r="L743" s="94"/>
      <c r="M743" s="100"/>
      <c r="N743" s="101"/>
      <c r="O743" s="101"/>
      <c r="P743" s="101"/>
      <c r="Q743" s="101"/>
      <c r="R743" s="101"/>
      <c r="S743" s="101"/>
      <c r="T743" s="102"/>
      <c r="AT743" s="97" t="s">
        <v>132</v>
      </c>
      <c r="AU743" s="97" t="s">
        <v>74</v>
      </c>
      <c r="AV743" s="95" t="s">
        <v>74</v>
      </c>
      <c r="AW743" s="95" t="s">
        <v>5</v>
      </c>
      <c r="AX743" s="95" t="s">
        <v>66</v>
      </c>
      <c r="AY743" s="97" t="s">
        <v>123</v>
      </c>
    </row>
    <row r="744" spans="2:51" s="174" customFormat="1" ht="12">
      <c r="B744" s="173"/>
      <c r="D744" s="96" t="s">
        <v>132</v>
      </c>
      <c r="E744" s="175" t="s">
        <v>1</v>
      </c>
      <c r="F744" s="176" t="s">
        <v>412</v>
      </c>
      <c r="H744" s="177">
        <v>1.5050000000000001</v>
      </c>
      <c r="L744" s="173"/>
      <c r="M744" s="178"/>
      <c r="N744" s="179"/>
      <c r="O744" s="179"/>
      <c r="P744" s="179"/>
      <c r="Q744" s="179"/>
      <c r="R744" s="179"/>
      <c r="S744" s="179"/>
      <c r="T744" s="180"/>
      <c r="AT744" s="175" t="s">
        <v>132</v>
      </c>
      <c r="AU744" s="175" t="s">
        <v>74</v>
      </c>
      <c r="AV744" s="174" t="s">
        <v>137</v>
      </c>
      <c r="AW744" s="174" t="s">
        <v>5</v>
      </c>
      <c r="AX744" s="174" t="s">
        <v>66</v>
      </c>
      <c r="AY744" s="175" t="s">
        <v>123</v>
      </c>
    </row>
    <row r="745" spans="2:51" s="182" customFormat="1" ht="12">
      <c r="B745" s="181"/>
      <c r="D745" s="96" t="s">
        <v>132</v>
      </c>
      <c r="E745" s="183" t="s">
        <v>1</v>
      </c>
      <c r="F745" s="184" t="s">
        <v>470</v>
      </c>
      <c r="H745" s="185">
        <v>18.006999999999998</v>
      </c>
      <c r="L745" s="181"/>
      <c r="M745" s="186"/>
      <c r="N745" s="187"/>
      <c r="O745" s="187"/>
      <c r="P745" s="187"/>
      <c r="Q745" s="187"/>
      <c r="R745" s="187"/>
      <c r="S745" s="187"/>
      <c r="T745" s="188"/>
      <c r="AT745" s="183" t="s">
        <v>132</v>
      </c>
      <c r="AU745" s="183" t="s">
        <v>74</v>
      </c>
      <c r="AV745" s="182" t="s">
        <v>130</v>
      </c>
      <c r="AW745" s="182" t="s">
        <v>5</v>
      </c>
      <c r="AX745" s="182" t="s">
        <v>72</v>
      </c>
      <c r="AY745" s="183" t="s">
        <v>123</v>
      </c>
    </row>
    <row r="746" spans="2:63" s="73" customFormat="1" ht="22.9" customHeight="1">
      <c r="B746" s="72"/>
      <c r="D746" s="74" t="s">
        <v>65</v>
      </c>
      <c r="E746" s="82" t="s">
        <v>159</v>
      </c>
      <c r="F746" s="82" t="s">
        <v>171</v>
      </c>
      <c r="J746" s="83">
        <f>BK746</f>
        <v>0</v>
      </c>
      <c r="L746" s="72"/>
      <c r="M746" s="77"/>
      <c r="N746" s="78"/>
      <c r="O746" s="78"/>
      <c r="P746" s="80">
        <f>SUM(P747:P1441)</f>
        <v>442.89342899999997</v>
      </c>
      <c r="Q746" s="78"/>
      <c r="R746" s="80">
        <f>SUM(R747:R1441)</f>
        <v>28.124257999999998</v>
      </c>
      <c r="S746" s="78"/>
      <c r="T746" s="163">
        <f>SUM(T747:T1441)</f>
        <v>85.78007</v>
      </c>
      <c r="AR746" s="74" t="s">
        <v>72</v>
      </c>
      <c r="AT746" s="154" t="s">
        <v>65</v>
      </c>
      <c r="AU746" s="154" t="s">
        <v>72</v>
      </c>
      <c r="AY746" s="74" t="s">
        <v>123</v>
      </c>
      <c r="BK746" s="155">
        <f>SUM(BK747:BK1441)</f>
        <v>0</v>
      </c>
    </row>
    <row r="747" spans="2:65" s="117" customFormat="1" ht="16.5" customHeight="1">
      <c r="B747" s="8"/>
      <c r="C747" s="84" t="s">
        <v>204</v>
      </c>
      <c r="D747" s="84" t="s">
        <v>125</v>
      </c>
      <c r="E747" s="85" t="s">
        <v>1533</v>
      </c>
      <c r="F747" s="86" t="s">
        <v>1534</v>
      </c>
      <c r="G747" s="87" t="s">
        <v>140</v>
      </c>
      <c r="H747" s="88">
        <v>114.1</v>
      </c>
      <c r="I747" s="142"/>
      <c r="J747" s="89">
        <f>ROUND(I747*H747,2)</f>
        <v>0</v>
      </c>
      <c r="K747" s="86" t="s">
        <v>397</v>
      </c>
      <c r="L747" s="8"/>
      <c r="M747" s="115" t="s">
        <v>1</v>
      </c>
      <c r="N747" s="90" t="s">
        <v>35</v>
      </c>
      <c r="O747" s="92">
        <v>0.28</v>
      </c>
      <c r="P747" s="92">
        <f>O747*H747</f>
        <v>31.948</v>
      </c>
      <c r="Q747" s="92">
        <v>0</v>
      </c>
      <c r="R747" s="92">
        <f>Q747*H747</f>
        <v>0</v>
      </c>
      <c r="S747" s="92">
        <v>0.7</v>
      </c>
      <c r="T747" s="164">
        <f>S747*H747</f>
        <v>79.86999999999999</v>
      </c>
      <c r="AR747" s="120" t="s">
        <v>130</v>
      </c>
      <c r="AT747" s="120" t="s">
        <v>125</v>
      </c>
      <c r="AU747" s="120" t="s">
        <v>74</v>
      </c>
      <c r="AY747" s="120" t="s">
        <v>123</v>
      </c>
      <c r="BE747" s="156">
        <f>IF(N747="základní",J747,0)</f>
        <v>0</v>
      </c>
      <c r="BF747" s="156">
        <f>IF(N747="snížená",J747,0)</f>
        <v>0</v>
      </c>
      <c r="BG747" s="156">
        <f>IF(N747="zákl. přenesená",J747,0)</f>
        <v>0</v>
      </c>
      <c r="BH747" s="156">
        <f>IF(N747="sníž. přenesená",J747,0)</f>
        <v>0</v>
      </c>
      <c r="BI747" s="156">
        <f>IF(N747="nulová",J747,0)</f>
        <v>0</v>
      </c>
      <c r="BJ747" s="120" t="s">
        <v>72</v>
      </c>
      <c r="BK747" s="156">
        <f>ROUND(I747*H747,2)</f>
        <v>0</v>
      </c>
      <c r="BL747" s="120" t="s">
        <v>130</v>
      </c>
      <c r="BM747" s="120" t="s">
        <v>1535</v>
      </c>
    </row>
    <row r="748" spans="2:47" s="117" customFormat="1" ht="12">
      <c r="B748" s="8"/>
      <c r="D748" s="96" t="s">
        <v>399</v>
      </c>
      <c r="F748" s="165" t="s">
        <v>1536</v>
      </c>
      <c r="L748" s="8"/>
      <c r="M748" s="114"/>
      <c r="N748" s="21"/>
      <c r="O748" s="21"/>
      <c r="P748" s="21"/>
      <c r="Q748" s="21"/>
      <c r="R748" s="21"/>
      <c r="S748" s="21"/>
      <c r="T748" s="22"/>
      <c r="AT748" s="120" t="s">
        <v>399</v>
      </c>
      <c r="AU748" s="120" t="s">
        <v>74</v>
      </c>
    </row>
    <row r="749" spans="2:47" s="117" customFormat="1" ht="29.25">
      <c r="B749" s="8"/>
      <c r="D749" s="96" t="s">
        <v>298</v>
      </c>
      <c r="F749" s="113" t="s">
        <v>739</v>
      </c>
      <c r="L749" s="8"/>
      <c r="M749" s="114"/>
      <c r="N749" s="21"/>
      <c r="O749" s="21"/>
      <c r="P749" s="21"/>
      <c r="Q749" s="21"/>
      <c r="R749" s="21"/>
      <c r="S749" s="21"/>
      <c r="T749" s="22"/>
      <c r="AT749" s="120" t="s">
        <v>298</v>
      </c>
      <c r="AU749" s="120" t="s">
        <v>74</v>
      </c>
    </row>
    <row r="750" spans="2:51" s="167" customFormat="1" ht="12">
      <c r="B750" s="166"/>
      <c r="D750" s="96" t="s">
        <v>132</v>
      </c>
      <c r="E750" s="168" t="s">
        <v>1</v>
      </c>
      <c r="F750" s="169" t="s">
        <v>401</v>
      </c>
      <c r="H750" s="168" t="s">
        <v>1</v>
      </c>
      <c r="L750" s="166"/>
      <c r="M750" s="170"/>
      <c r="N750" s="171"/>
      <c r="O750" s="171"/>
      <c r="P750" s="171"/>
      <c r="Q750" s="171"/>
      <c r="R750" s="171"/>
      <c r="S750" s="171"/>
      <c r="T750" s="172"/>
      <c r="AT750" s="168" t="s">
        <v>132</v>
      </c>
      <c r="AU750" s="168" t="s">
        <v>74</v>
      </c>
      <c r="AV750" s="167" t="s">
        <v>72</v>
      </c>
      <c r="AW750" s="167" t="s">
        <v>5</v>
      </c>
      <c r="AX750" s="167" t="s">
        <v>66</v>
      </c>
      <c r="AY750" s="168" t="s">
        <v>123</v>
      </c>
    </row>
    <row r="751" spans="2:51" s="167" customFormat="1" ht="12">
      <c r="B751" s="166"/>
      <c r="D751" s="96" t="s">
        <v>132</v>
      </c>
      <c r="E751" s="168" t="s">
        <v>1</v>
      </c>
      <c r="F751" s="169" t="s">
        <v>1427</v>
      </c>
      <c r="H751" s="168" t="s">
        <v>1</v>
      </c>
      <c r="L751" s="166"/>
      <c r="M751" s="170"/>
      <c r="N751" s="171"/>
      <c r="O751" s="171"/>
      <c r="P751" s="171"/>
      <c r="Q751" s="171"/>
      <c r="R751" s="171"/>
      <c r="S751" s="171"/>
      <c r="T751" s="172"/>
      <c r="AT751" s="168" t="s">
        <v>132</v>
      </c>
      <c r="AU751" s="168" t="s">
        <v>74</v>
      </c>
      <c r="AV751" s="167" t="s">
        <v>72</v>
      </c>
      <c r="AW751" s="167" t="s">
        <v>5</v>
      </c>
      <c r="AX751" s="167" t="s">
        <v>66</v>
      </c>
      <c r="AY751" s="168" t="s">
        <v>123</v>
      </c>
    </row>
    <row r="752" spans="2:51" s="167" customFormat="1" ht="12">
      <c r="B752" s="166"/>
      <c r="D752" s="96" t="s">
        <v>132</v>
      </c>
      <c r="E752" s="168" t="s">
        <v>1</v>
      </c>
      <c r="F752" s="169" t="s">
        <v>1428</v>
      </c>
      <c r="H752" s="168" t="s">
        <v>1</v>
      </c>
      <c r="L752" s="166"/>
      <c r="M752" s="170"/>
      <c r="N752" s="171"/>
      <c r="O752" s="171"/>
      <c r="P752" s="171"/>
      <c r="Q752" s="171"/>
      <c r="R752" s="171"/>
      <c r="S752" s="171"/>
      <c r="T752" s="172"/>
      <c r="AT752" s="168" t="s">
        <v>132</v>
      </c>
      <c r="AU752" s="168" t="s">
        <v>74</v>
      </c>
      <c r="AV752" s="167" t="s">
        <v>72</v>
      </c>
      <c r="AW752" s="167" t="s">
        <v>5</v>
      </c>
      <c r="AX752" s="167" t="s">
        <v>66</v>
      </c>
      <c r="AY752" s="168" t="s">
        <v>123</v>
      </c>
    </row>
    <row r="753" spans="2:51" s="167" customFormat="1" ht="12">
      <c r="B753" s="166"/>
      <c r="D753" s="96" t="s">
        <v>132</v>
      </c>
      <c r="E753" s="168" t="s">
        <v>1</v>
      </c>
      <c r="F753" s="169" t="s">
        <v>1537</v>
      </c>
      <c r="H753" s="168" t="s">
        <v>1</v>
      </c>
      <c r="L753" s="166"/>
      <c r="M753" s="170"/>
      <c r="N753" s="171"/>
      <c r="O753" s="171"/>
      <c r="P753" s="171"/>
      <c r="Q753" s="171"/>
      <c r="R753" s="171"/>
      <c r="S753" s="171"/>
      <c r="T753" s="172"/>
      <c r="AT753" s="168" t="s">
        <v>132</v>
      </c>
      <c r="AU753" s="168" t="s">
        <v>74</v>
      </c>
      <c r="AV753" s="167" t="s">
        <v>72</v>
      </c>
      <c r="AW753" s="167" t="s">
        <v>5</v>
      </c>
      <c r="AX753" s="167" t="s">
        <v>66</v>
      </c>
      <c r="AY753" s="168" t="s">
        <v>123</v>
      </c>
    </row>
    <row r="754" spans="2:51" s="95" customFormat="1" ht="12">
      <c r="B754" s="94"/>
      <c r="D754" s="96" t="s">
        <v>132</v>
      </c>
      <c r="E754" s="97" t="s">
        <v>1</v>
      </c>
      <c r="F754" s="98" t="s">
        <v>1538</v>
      </c>
      <c r="H754" s="99">
        <v>114.1</v>
      </c>
      <c r="L754" s="94"/>
      <c r="M754" s="100"/>
      <c r="N754" s="101"/>
      <c r="O754" s="101"/>
      <c r="P754" s="101"/>
      <c r="Q754" s="101"/>
      <c r="R754" s="101"/>
      <c r="S754" s="101"/>
      <c r="T754" s="102"/>
      <c r="AT754" s="97" t="s">
        <v>132</v>
      </c>
      <c r="AU754" s="97" t="s">
        <v>74</v>
      </c>
      <c r="AV754" s="95" t="s">
        <v>74</v>
      </c>
      <c r="AW754" s="95" t="s">
        <v>5</v>
      </c>
      <c r="AX754" s="95" t="s">
        <v>66</v>
      </c>
      <c r="AY754" s="97" t="s">
        <v>123</v>
      </c>
    </row>
    <row r="755" spans="2:51" s="182" customFormat="1" ht="12">
      <c r="B755" s="181"/>
      <c r="D755" s="96" t="s">
        <v>132</v>
      </c>
      <c r="E755" s="183" t="s">
        <v>1</v>
      </c>
      <c r="F755" s="184" t="s">
        <v>470</v>
      </c>
      <c r="H755" s="185">
        <v>114.1</v>
      </c>
      <c r="L755" s="181"/>
      <c r="M755" s="186"/>
      <c r="N755" s="187"/>
      <c r="O755" s="187"/>
      <c r="P755" s="187"/>
      <c r="Q755" s="187"/>
      <c r="R755" s="187"/>
      <c r="S755" s="187"/>
      <c r="T755" s="188"/>
      <c r="AT755" s="183" t="s">
        <v>132</v>
      </c>
      <c r="AU755" s="183" t="s">
        <v>74</v>
      </c>
      <c r="AV755" s="182" t="s">
        <v>130</v>
      </c>
      <c r="AW755" s="182" t="s">
        <v>5</v>
      </c>
      <c r="AX755" s="182" t="s">
        <v>72</v>
      </c>
      <c r="AY755" s="183" t="s">
        <v>123</v>
      </c>
    </row>
    <row r="756" spans="2:65" s="117" customFormat="1" ht="16.5" customHeight="1">
      <c r="B756" s="8"/>
      <c r="C756" s="84" t="s">
        <v>209</v>
      </c>
      <c r="D756" s="84" t="s">
        <v>125</v>
      </c>
      <c r="E756" s="85" t="s">
        <v>742</v>
      </c>
      <c r="F756" s="86" t="s">
        <v>743</v>
      </c>
      <c r="G756" s="87" t="s">
        <v>140</v>
      </c>
      <c r="H756" s="88">
        <v>16</v>
      </c>
      <c r="I756" s="142"/>
      <c r="J756" s="89">
        <f>ROUND(I756*H756,2)</f>
        <v>0</v>
      </c>
      <c r="K756" s="86" t="s">
        <v>397</v>
      </c>
      <c r="L756" s="8"/>
      <c r="M756" s="115" t="s">
        <v>1</v>
      </c>
      <c r="N756" s="90" t="s">
        <v>35</v>
      </c>
      <c r="O756" s="92">
        <v>0.312</v>
      </c>
      <c r="P756" s="92">
        <f>O756*H756</f>
        <v>4.992</v>
      </c>
      <c r="Q756" s="92">
        <v>1E-05</v>
      </c>
      <c r="R756" s="92">
        <f>Q756*H756</f>
        <v>0.00016</v>
      </c>
      <c r="S756" s="92">
        <v>0</v>
      </c>
      <c r="T756" s="164">
        <f>S756*H756</f>
        <v>0</v>
      </c>
      <c r="AR756" s="120" t="s">
        <v>130</v>
      </c>
      <c r="AT756" s="120" t="s">
        <v>125</v>
      </c>
      <c r="AU756" s="120" t="s">
        <v>74</v>
      </c>
      <c r="AY756" s="120" t="s">
        <v>123</v>
      </c>
      <c r="BE756" s="156">
        <f>IF(N756="základní",J756,0)</f>
        <v>0</v>
      </c>
      <c r="BF756" s="156">
        <f>IF(N756="snížená",J756,0)</f>
        <v>0</v>
      </c>
      <c r="BG756" s="156">
        <f>IF(N756="zákl. přenesená",J756,0)</f>
        <v>0</v>
      </c>
      <c r="BH756" s="156">
        <f>IF(N756="sníž. přenesená",J756,0)</f>
        <v>0</v>
      </c>
      <c r="BI756" s="156">
        <f>IF(N756="nulová",J756,0)</f>
        <v>0</v>
      </c>
      <c r="BJ756" s="120" t="s">
        <v>72</v>
      </c>
      <c r="BK756" s="156">
        <f>ROUND(I756*H756,2)</f>
        <v>0</v>
      </c>
      <c r="BL756" s="120" t="s">
        <v>130</v>
      </c>
      <c r="BM756" s="120" t="s">
        <v>1539</v>
      </c>
    </row>
    <row r="757" spans="2:47" s="117" customFormat="1" ht="12">
      <c r="B757" s="8"/>
      <c r="D757" s="96" t="s">
        <v>399</v>
      </c>
      <c r="F757" s="165" t="s">
        <v>745</v>
      </c>
      <c r="L757" s="8"/>
      <c r="M757" s="114"/>
      <c r="N757" s="21"/>
      <c r="O757" s="21"/>
      <c r="P757" s="21"/>
      <c r="Q757" s="21"/>
      <c r="R757" s="21"/>
      <c r="S757" s="21"/>
      <c r="T757" s="22"/>
      <c r="AT757" s="120" t="s">
        <v>399</v>
      </c>
      <c r="AU757" s="120" t="s">
        <v>74</v>
      </c>
    </row>
    <row r="758" spans="2:51" s="167" customFormat="1" ht="12">
      <c r="B758" s="166"/>
      <c r="D758" s="96" t="s">
        <v>132</v>
      </c>
      <c r="E758" s="168" t="s">
        <v>1</v>
      </c>
      <c r="F758" s="169" t="s">
        <v>401</v>
      </c>
      <c r="H758" s="168" t="s">
        <v>1</v>
      </c>
      <c r="L758" s="166"/>
      <c r="M758" s="170"/>
      <c r="N758" s="171"/>
      <c r="O758" s="171"/>
      <c r="P758" s="171"/>
      <c r="Q758" s="171"/>
      <c r="R758" s="171"/>
      <c r="S758" s="171"/>
      <c r="T758" s="172"/>
      <c r="AT758" s="168" t="s">
        <v>132</v>
      </c>
      <c r="AU758" s="168" t="s">
        <v>74</v>
      </c>
      <c r="AV758" s="167" t="s">
        <v>72</v>
      </c>
      <c r="AW758" s="167" t="s">
        <v>5</v>
      </c>
      <c r="AX758" s="167" t="s">
        <v>66</v>
      </c>
      <c r="AY758" s="168" t="s">
        <v>123</v>
      </c>
    </row>
    <row r="759" spans="2:51" s="167" customFormat="1" ht="12">
      <c r="B759" s="166"/>
      <c r="D759" s="96" t="s">
        <v>132</v>
      </c>
      <c r="E759" s="168" t="s">
        <v>1</v>
      </c>
      <c r="F759" s="169" t="s">
        <v>1427</v>
      </c>
      <c r="H759" s="168" t="s">
        <v>1</v>
      </c>
      <c r="L759" s="166"/>
      <c r="M759" s="170"/>
      <c r="N759" s="171"/>
      <c r="O759" s="171"/>
      <c r="P759" s="171"/>
      <c r="Q759" s="171"/>
      <c r="R759" s="171"/>
      <c r="S759" s="171"/>
      <c r="T759" s="172"/>
      <c r="AT759" s="168" t="s">
        <v>132</v>
      </c>
      <c r="AU759" s="168" t="s">
        <v>74</v>
      </c>
      <c r="AV759" s="167" t="s">
        <v>72</v>
      </c>
      <c r="AW759" s="167" t="s">
        <v>5</v>
      </c>
      <c r="AX759" s="167" t="s">
        <v>66</v>
      </c>
      <c r="AY759" s="168" t="s">
        <v>123</v>
      </c>
    </row>
    <row r="760" spans="2:51" s="167" customFormat="1" ht="12">
      <c r="B760" s="166"/>
      <c r="D760" s="96" t="s">
        <v>132</v>
      </c>
      <c r="E760" s="168" t="s">
        <v>1</v>
      </c>
      <c r="F760" s="169" t="s">
        <v>1428</v>
      </c>
      <c r="H760" s="168" t="s">
        <v>1</v>
      </c>
      <c r="L760" s="166"/>
      <c r="M760" s="170"/>
      <c r="N760" s="171"/>
      <c r="O760" s="171"/>
      <c r="P760" s="171"/>
      <c r="Q760" s="171"/>
      <c r="R760" s="171"/>
      <c r="S760" s="171"/>
      <c r="T760" s="172"/>
      <c r="AT760" s="168" t="s">
        <v>132</v>
      </c>
      <c r="AU760" s="168" t="s">
        <v>74</v>
      </c>
      <c r="AV760" s="167" t="s">
        <v>72</v>
      </c>
      <c r="AW760" s="167" t="s">
        <v>5</v>
      </c>
      <c r="AX760" s="167" t="s">
        <v>66</v>
      </c>
      <c r="AY760" s="168" t="s">
        <v>123</v>
      </c>
    </row>
    <row r="761" spans="2:51" s="167" customFormat="1" ht="12">
      <c r="B761" s="166"/>
      <c r="D761" s="96" t="s">
        <v>132</v>
      </c>
      <c r="E761" s="168" t="s">
        <v>1</v>
      </c>
      <c r="F761" s="169" t="s">
        <v>1244</v>
      </c>
      <c r="H761" s="168" t="s">
        <v>1</v>
      </c>
      <c r="L761" s="166"/>
      <c r="M761" s="170"/>
      <c r="N761" s="171"/>
      <c r="O761" s="171"/>
      <c r="P761" s="171"/>
      <c r="Q761" s="171"/>
      <c r="R761" s="171"/>
      <c r="S761" s="171"/>
      <c r="T761" s="172"/>
      <c r="AT761" s="168" t="s">
        <v>132</v>
      </c>
      <c r="AU761" s="168" t="s">
        <v>74</v>
      </c>
      <c r="AV761" s="167" t="s">
        <v>72</v>
      </c>
      <c r="AW761" s="167" t="s">
        <v>5</v>
      </c>
      <c r="AX761" s="167" t="s">
        <v>66</v>
      </c>
      <c r="AY761" s="168" t="s">
        <v>123</v>
      </c>
    </row>
    <row r="762" spans="2:51" s="167" customFormat="1" ht="12">
      <c r="B762" s="166"/>
      <c r="D762" s="96" t="s">
        <v>132</v>
      </c>
      <c r="E762" s="168" t="s">
        <v>1</v>
      </c>
      <c r="F762" s="169" t="s">
        <v>1518</v>
      </c>
      <c r="H762" s="168" t="s">
        <v>1</v>
      </c>
      <c r="L762" s="166"/>
      <c r="M762" s="170"/>
      <c r="N762" s="171"/>
      <c r="O762" s="171"/>
      <c r="P762" s="171"/>
      <c r="Q762" s="171"/>
      <c r="R762" s="171"/>
      <c r="S762" s="171"/>
      <c r="T762" s="172"/>
      <c r="AT762" s="168" t="s">
        <v>132</v>
      </c>
      <c r="AU762" s="168" t="s">
        <v>74</v>
      </c>
      <c r="AV762" s="167" t="s">
        <v>72</v>
      </c>
      <c r="AW762" s="167" t="s">
        <v>5</v>
      </c>
      <c r="AX762" s="167" t="s">
        <v>66</v>
      </c>
      <c r="AY762" s="168" t="s">
        <v>123</v>
      </c>
    </row>
    <row r="763" spans="2:51" s="167" customFormat="1" ht="12">
      <c r="B763" s="166"/>
      <c r="D763" s="96" t="s">
        <v>132</v>
      </c>
      <c r="E763" s="168" t="s">
        <v>1</v>
      </c>
      <c r="F763" s="169" t="s">
        <v>682</v>
      </c>
      <c r="H763" s="168" t="s">
        <v>1</v>
      </c>
      <c r="L763" s="166"/>
      <c r="M763" s="170"/>
      <c r="N763" s="171"/>
      <c r="O763" s="171"/>
      <c r="P763" s="171"/>
      <c r="Q763" s="171"/>
      <c r="R763" s="171"/>
      <c r="S763" s="171"/>
      <c r="T763" s="172"/>
      <c r="AT763" s="168" t="s">
        <v>132</v>
      </c>
      <c r="AU763" s="168" t="s">
        <v>74</v>
      </c>
      <c r="AV763" s="167" t="s">
        <v>72</v>
      </c>
      <c r="AW763" s="167" t="s">
        <v>5</v>
      </c>
      <c r="AX763" s="167" t="s">
        <v>66</v>
      </c>
      <c r="AY763" s="168" t="s">
        <v>123</v>
      </c>
    </row>
    <row r="764" spans="2:51" s="95" customFormat="1" ht="12">
      <c r="B764" s="94"/>
      <c r="D764" s="96" t="s">
        <v>132</v>
      </c>
      <c r="E764" s="97" t="s">
        <v>1</v>
      </c>
      <c r="F764" s="98" t="s">
        <v>1519</v>
      </c>
      <c r="H764" s="99">
        <v>4</v>
      </c>
      <c r="L764" s="94"/>
      <c r="M764" s="100"/>
      <c r="N764" s="101"/>
      <c r="O764" s="101"/>
      <c r="P764" s="101"/>
      <c r="Q764" s="101"/>
      <c r="R764" s="101"/>
      <c r="S764" s="101"/>
      <c r="T764" s="102"/>
      <c r="AT764" s="97" t="s">
        <v>132</v>
      </c>
      <c r="AU764" s="97" t="s">
        <v>74</v>
      </c>
      <c r="AV764" s="95" t="s">
        <v>74</v>
      </c>
      <c r="AW764" s="95" t="s">
        <v>5</v>
      </c>
      <c r="AX764" s="95" t="s">
        <v>66</v>
      </c>
      <c r="AY764" s="97" t="s">
        <v>123</v>
      </c>
    </row>
    <row r="765" spans="2:51" s="167" customFormat="1" ht="12">
      <c r="B765" s="166"/>
      <c r="D765" s="96" t="s">
        <v>132</v>
      </c>
      <c r="E765" s="168" t="s">
        <v>1</v>
      </c>
      <c r="F765" s="169" t="s">
        <v>1445</v>
      </c>
      <c r="H765" s="168" t="s">
        <v>1</v>
      </c>
      <c r="L765" s="166"/>
      <c r="M765" s="170"/>
      <c r="N765" s="171"/>
      <c r="O765" s="171"/>
      <c r="P765" s="171"/>
      <c r="Q765" s="171"/>
      <c r="R765" s="171"/>
      <c r="S765" s="171"/>
      <c r="T765" s="172"/>
      <c r="AT765" s="168" t="s">
        <v>132</v>
      </c>
      <c r="AU765" s="168" t="s">
        <v>74</v>
      </c>
      <c r="AV765" s="167" t="s">
        <v>72</v>
      </c>
      <c r="AW765" s="167" t="s">
        <v>5</v>
      </c>
      <c r="AX765" s="167" t="s">
        <v>66</v>
      </c>
      <c r="AY765" s="168" t="s">
        <v>123</v>
      </c>
    </row>
    <row r="766" spans="2:51" s="167" customFormat="1" ht="12">
      <c r="B766" s="166"/>
      <c r="D766" s="96" t="s">
        <v>132</v>
      </c>
      <c r="E766" s="168" t="s">
        <v>1</v>
      </c>
      <c r="F766" s="169" t="s">
        <v>675</v>
      </c>
      <c r="H766" s="168" t="s">
        <v>1</v>
      </c>
      <c r="L766" s="166"/>
      <c r="M766" s="170"/>
      <c r="N766" s="171"/>
      <c r="O766" s="171"/>
      <c r="P766" s="171"/>
      <c r="Q766" s="171"/>
      <c r="R766" s="171"/>
      <c r="S766" s="171"/>
      <c r="T766" s="172"/>
      <c r="AT766" s="168" t="s">
        <v>132</v>
      </c>
      <c r="AU766" s="168" t="s">
        <v>74</v>
      </c>
      <c r="AV766" s="167" t="s">
        <v>72</v>
      </c>
      <c r="AW766" s="167" t="s">
        <v>5</v>
      </c>
      <c r="AX766" s="167" t="s">
        <v>66</v>
      </c>
      <c r="AY766" s="168" t="s">
        <v>123</v>
      </c>
    </row>
    <row r="767" spans="2:51" s="95" customFormat="1" ht="12">
      <c r="B767" s="94"/>
      <c r="D767" s="96" t="s">
        <v>132</v>
      </c>
      <c r="E767" s="97" t="s">
        <v>1</v>
      </c>
      <c r="F767" s="98" t="s">
        <v>1520</v>
      </c>
      <c r="H767" s="99">
        <v>6</v>
      </c>
      <c r="L767" s="94"/>
      <c r="M767" s="100"/>
      <c r="N767" s="101"/>
      <c r="O767" s="101"/>
      <c r="P767" s="101"/>
      <c r="Q767" s="101"/>
      <c r="R767" s="101"/>
      <c r="S767" s="101"/>
      <c r="T767" s="102"/>
      <c r="AT767" s="97" t="s">
        <v>132</v>
      </c>
      <c r="AU767" s="97" t="s">
        <v>74</v>
      </c>
      <c r="AV767" s="95" t="s">
        <v>74</v>
      </c>
      <c r="AW767" s="95" t="s">
        <v>5</v>
      </c>
      <c r="AX767" s="95" t="s">
        <v>66</v>
      </c>
      <c r="AY767" s="97" t="s">
        <v>123</v>
      </c>
    </row>
    <row r="768" spans="2:51" s="167" customFormat="1" ht="12">
      <c r="B768" s="166"/>
      <c r="D768" s="96" t="s">
        <v>132</v>
      </c>
      <c r="E768" s="168" t="s">
        <v>1</v>
      </c>
      <c r="F768" s="169" t="s">
        <v>1244</v>
      </c>
      <c r="H768" s="168" t="s">
        <v>1</v>
      </c>
      <c r="L768" s="166"/>
      <c r="M768" s="170"/>
      <c r="N768" s="171"/>
      <c r="O768" s="171"/>
      <c r="P768" s="171"/>
      <c r="Q768" s="171"/>
      <c r="R768" s="171"/>
      <c r="S768" s="171"/>
      <c r="T768" s="172"/>
      <c r="AT768" s="168" t="s">
        <v>132</v>
      </c>
      <c r="AU768" s="168" t="s">
        <v>74</v>
      </c>
      <c r="AV768" s="167" t="s">
        <v>72</v>
      </c>
      <c r="AW768" s="167" t="s">
        <v>5</v>
      </c>
      <c r="AX768" s="167" t="s">
        <v>66</v>
      </c>
      <c r="AY768" s="168" t="s">
        <v>123</v>
      </c>
    </row>
    <row r="769" spans="2:51" s="167" customFormat="1" ht="12">
      <c r="B769" s="166"/>
      <c r="D769" s="96" t="s">
        <v>132</v>
      </c>
      <c r="E769" s="168" t="s">
        <v>1</v>
      </c>
      <c r="F769" s="169" t="s">
        <v>1521</v>
      </c>
      <c r="H769" s="168" t="s">
        <v>1</v>
      </c>
      <c r="L769" s="166"/>
      <c r="M769" s="170"/>
      <c r="N769" s="171"/>
      <c r="O769" s="171"/>
      <c r="P769" s="171"/>
      <c r="Q769" s="171"/>
      <c r="R769" s="171"/>
      <c r="S769" s="171"/>
      <c r="T769" s="172"/>
      <c r="AT769" s="168" t="s">
        <v>132</v>
      </c>
      <c r="AU769" s="168" t="s">
        <v>74</v>
      </c>
      <c r="AV769" s="167" t="s">
        <v>72</v>
      </c>
      <c r="AW769" s="167" t="s">
        <v>5</v>
      </c>
      <c r="AX769" s="167" t="s">
        <v>66</v>
      </c>
      <c r="AY769" s="168" t="s">
        <v>123</v>
      </c>
    </row>
    <row r="770" spans="2:51" s="167" customFormat="1" ht="12">
      <c r="B770" s="166"/>
      <c r="D770" s="96" t="s">
        <v>132</v>
      </c>
      <c r="E770" s="168" t="s">
        <v>1</v>
      </c>
      <c r="F770" s="169" t="s">
        <v>690</v>
      </c>
      <c r="H770" s="168" t="s">
        <v>1</v>
      </c>
      <c r="L770" s="166"/>
      <c r="M770" s="170"/>
      <c r="N770" s="171"/>
      <c r="O770" s="171"/>
      <c r="P770" s="171"/>
      <c r="Q770" s="171"/>
      <c r="R770" s="171"/>
      <c r="S770" s="171"/>
      <c r="T770" s="172"/>
      <c r="AT770" s="168" t="s">
        <v>132</v>
      </c>
      <c r="AU770" s="168" t="s">
        <v>74</v>
      </c>
      <c r="AV770" s="167" t="s">
        <v>72</v>
      </c>
      <c r="AW770" s="167" t="s">
        <v>5</v>
      </c>
      <c r="AX770" s="167" t="s">
        <v>66</v>
      </c>
      <c r="AY770" s="168" t="s">
        <v>123</v>
      </c>
    </row>
    <row r="771" spans="2:51" s="95" customFormat="1" ht="12">
      <c r="B771" s="94"/>
      <c r="D771" s="96" t="s">
        <v>132</v>
      </c>
      <c r="E771" s="97" t="s">
        <v>1</v>
      </c>
      <c r="F771" s="98" t="s">
        <v>694</v>
      </c>
      <c r="H771" s="99">
        <v>2</v>
      </c>
      <c r="L771" s="94"/>
      <c r="M771" s="100"/>
      <c r="N771" s="101"/>
      <c r="O771" s="101"/>
      <c r="P771" s="101"/>
      <c r="Q771" s="101"/>
      <c r="R771" s="101"/>
      <c r="S771" s="101"/>
      <c r="T771" s="102"/>
      <c r="AT771" s="97" t="s">
        <v>132</v>
      </c>
      <c r="AU771" s="97" t="s">
        <v>74</v>
      </c>
      <c r="AV771" s="95" t="s">
        <v>74</v>
      </c>
      <c r="AW771" s="95" t="s">
        <v>5</v>
      </c>
      <c r="AX771" s="95" t="s">
        <v>66</v>
      </c>
      <c r="AY771" s="97" t="s">
        <v>123</v>
      </c>
    </row>
    <row r="772" spans="2:51" s="167" customFormat="1" ht="12">
      <c r="B772" s="166"/>
      <c r="D772" s="96" t="s">
        <v>132</v>
      </c>
      <c r="E772" s="168" t="s">
        <v>1</v>
      </c>
      <c r="F772" s="169" t="s">
        <v>1522</v>
      </c>
      <c r="H772" s="168" t="s">
        <v>1</v>
      </c>
      <c r="L772" s="166"/>
      <c r="M772" s="170"/>
      <c r="N772" s="171"/>
      <c r="O772" s="171"/>
      <c r="P772" s="171"/>
      <c r="Q772" s="171"/>
      <c r="R772" s="171"/>
      <c r="S772" s="171"/>
      <c r="T772" s="172"/>
      <c r="AT772" s="168" t="s">
        <v>132</v>
      </c>
      <c r="AU772" s="168" t="s">
        <v>74</v>
      </c>
      <c r="AV772" s="167" t="s">
        <v>72</v>
      </c>
      <c r="AW772" s="167" t="s">
        <v>5</v>
      </c>
      <c r="AX772" s="167" t="s">
        <v>66</v>
      </c>
      <c r="AY772" s="168" t="s">
        <v>123</v>
      </c>
    </row>
    <row r="773" spans="2:51" s="167" customFormat="1" ht="12">
      <c r="B773" s="166"/>
      <c r="D773" s="96" t="s">
        <v>132</v>
      </c>
      <c r="E773" s="168" t="s">
        <v>1</v>
      </c>
      <c r="F773" s="169" t="s">
        <v>1244</v>
      </c>
      <c r="H773" s="168" t="s">
        <v>1</v>
      </c>
      <c r="L773" s="166"/>
      <c r="M773" s="170"/>
      <c r="N773" s="171"/>
      <c r="O773" s="171"/>
      <c r="P773" s="171"/>
      <c r="Q773" s="171"/>
      <c r="R773" s="171"/>
      <c r="S773" s="171"/>
      <c r="T773" s="172"/>
      <c r="AT773" s="168" t="s">
        <v>132</v>
      </c>
      <c r="AU773" s="168" t="s">
        <v>74</v>
      </c>
      <c r="AV773" s="167" t="s">
        <v>72</v>
      </c>
      <c r="AW773" s="167" t="s">
        <v>5</v>
      </c>
      <c r="AX773" s="167" t="s">
        <v>66</v>
      </c>
      <c r="AY773" s="168" t="s">
        <v>123</v>
      </c>
    </row>
    <row r="774" spans="2:51" s="167" customFormat="1" ht="12">
      <c r="B774" s="166"/>
      <c r="D774" s="96" t="s">
        <v>132</v>
      </c>
      <c r="E774" s="168" t="s">
        <v>1</v>
      </c>
      <c r="F774" s="169" t="s">
        <v>1523</v>
      </c>
      <c r="H774" s="168" t="s">
        <v>1</v>
      </c>
      <c r="L774" s="166"/>
      <c r="M774" s="170"/>
      <c r="N774" s="171"/>
      <c r="O774" s="171"/>
      <c r="P774" s="171"/>
      <c r="Q774" s="171"/>
      <c r="R774" s="171"/>
      <c r="S774" s="171"/>
      <c r="T774" s="172"/>
      <c r="AT774" s="168" t="s">
        <v>132</v>
      </c>
      <c r="AU774" s="168" t="s">
        <v>74</v>
      </c>
      <c r="AV774" s="167" t="s">
        <v>72</v>
      </c>
      <c r="AW774" s="167" t="s">
        <v>5</v>
      </c>
      <c r="AX774" s="167" t="s">
        <v>66</v>
      </c>
      <c r="AY774" s="168" t="s">
        <v>123</v>
      </c>
    </row>
    <row r="775" spans="2:51" s="95" customFormat="1" ht="12">
      <c r="B775" s="94"/>
      <c r="D775" s="96" t="s">
        <v>132</v>
      </c>
      <c r="E775" s="97" t="s">
        <v>1</v>
      </c>
      <c r="F775" s="98" t="s">
        <v>1524</v>
      </c>
      <c r="H775" s="99">
        <v>4</v>
      </c>
      <c r="L775" s="94"/>
      <c r="M775" s="100"/>
      <c r="N775" s="101"/>
      <c r="O775" s="101"/>
      <c r="P775" s="101"/>
      <c r="Q775" s="101"/>
      <c r="R775" s="101"/>
      <c r="S775" s="101"/>
      <c r="T775" s="102"/>
      <c r="AT775" s="97" t="s">
        <v>132</v>
      </c>
      <c r="AU775" s="97" t="s">
        <v>74</v>
      </c>
      <c r="AV775" s="95" t="s">
        <v>74</v>
      </c>
      <c r="AW775" s="95" t="s">
        <v>5</v>
      </c>
      <c r="AX775" s="95" t="s">
        <v>66</v>
      </c>
      <c r="AY775" s="97" t="s">
        <v>123</v>
      </c>
    </row>
    <row r="776" spans="2:51" s="182" customFormat="1" ht="12">
      <c r="B776" s="181"/>
      <c r="D776" s="96" t="s">
        <v>132</v>
      </c>
      <c r="E776" s="183" t="s">
        <v>1</v>
      </c>
      <c r="F776" s="184" t="s">
        <v>470</v>
      </c>
      <c r="H776" s="185">
        <v>16</v>
      </c>
      <c r="L776" s="181"/>
      <c r="M776" s="186"/>
      <c r="N776" s="187"/>
      <c r="O776" s="187"/>
      <c r="P776" s="187"/>
      <c r="Q776" s="187"/>
      <c r="R776" s="187"/>
      <c r="S776" s="187"/>
      <c r="T776" s="188"/>
      <c r="AT776" s="183" t="s">
        <v>132</v>
      </c>
      <c r="AU776" s="183" t="s">
        <v>74</v>
      </c>
      <c r="AV776" s="182" t="s">
        <v>130</v>
      </c>
      <c r="AW776" s="182" t="s">
        <v>5</v>
      </c>
      <c r="AX776" s="182" t="s">
        <v>72</v>
      </c>
      <c r="AY776" s="183" t="s">
        <v>123</v>
      </c>
    </row>
    <row r="777" spans="2:65" s="117" customFormat="1" ht="16.5" customHeight="1">
      <c r="B777" s="8"/>
      <c r="C777" s="103" t="s">
        <v>213</v>
      </c>
      <c r="D777" s="103" t="s">
        <v>189</v>
      </c>
      <c r="E777" s="104" t="s">
        <v>746</v>
      </c>
      <c r="F777" s="105" t="s">
        <v>747</v>
      </c>
      <c r="G777" s="106" t="s">
        <v>140</v>
      </c>
      <c r="H777" s="107">
        <v>10</v>
      </c>
      <c r="I777" s="143"/>
      <c r="J777" s="108">
        <f>ROUND(I777*H777,2)</f>
        <v>0</v>
      </c>
      <c r="K777" s="105" t="s">
        <v>397</v>
      </c>
      <c r="L777" s="157"/>
      <c r="M777" s="109" t="s">
        <v>1</v>
      </c>
      <c r="N777" s="189" t="s">
        <v>35</v>
      </c>
      <c r="O777" s="92">
        <v>0</v>
      </c>
      <c r="P777" s="92">
        <f>O777*H777</f>
        <v>0</v>
      </c>
      <c r="Q777" s="92">
        <v>0.00243</v>
      </c>
      <c r="R777" s="92">
        <f>Q777*H777</f>
        <v>0.0243</v>
      </c>
      <c r="S777" s="92">
        <v>0</v>
      </c>
      <c r="T777" s="164">
        <f>S777*H777</f>
        <v>0</v>
      </c>
      <c r="AR777" s="120" t="s">
        <v>159</v>
      </c>
      <c r="AT777" s="120" t="s">
        <v>189</v>
      </c>
      <c r="AU777" s="120" t="s">
        <v>74</v>
      </c>
      <c r="AY777" s="120" t="s">
        <v>123</v>
      </c>
      <c r="BE777" s="156">
        <f>IF(N777="základní",J777,0)</f>
        <v>0</v>
      </c>
      <c r="BF777" s="156">
        <f>IF(N777="snížená",J777,0)</f>
        <v>0</v>
      </c>
      <c r="BG777" s="156">
        <f>IF(N777="zákl. přenesená",J777,0)</f>
        <v>0</v>
      </c>
      <c r="BH777" s="156">
        <f>IF(N777="sníž. přenesená",J777,0)</f>
        <v>0</v>
      </c>
      <c r="BI777" s="156">
        <f>IF(N777="nulová",J777,0)</f>
        <v>0</v>
      </c>
      <c r="BJ777" s="120" t="s">
        <v>72</v>
      </c>
      <c r="BK777" s="156">
        <f>ROUND(I777*H777,2)</f>
        <v>0</v>
      </c>
      <c r="BL777" s="120" t="s">
        <v>130</v>
      </c>
      <c r="BM777" s="120" t="s">
        <v>1540</v>
      </c>
    </row>
    <row r="778" spans="2:47" s="117" customFormat="1" ht="12">
      <c r="B778" s="8"/>
      <c r="D778" s="96" t="s">
        <v>399</v>
      </c>
      <c r="F778" s="165" t="s">
        <v>747</v>
      </c>
      <c r="L778" s="8"/>
      <c r="M778" s="114"/>
      <c r="N778" s="21"/>
      <c r="O778" s="21"/>
      <c r="P778" s="21"/>
      <c r="Q778" s="21"/>
      <c r="R778" s="21"/>
      <c r="S778" s="21"/>
      <c r="T778" s="22"/>
      <c r="AT778" s="120" t="s">
        <v>399</v>
      </c>
      <c r="AU778" s="120" t="s">
        <v>74</v>
      </c>
    </row>
    <row r="779" spans="2:51" s="167" customFormat="1" ht="12">
      <c r="B779" s="166"/>
      <c r="D779" s="96" t="s">
        <v>132</v>
      </c>
      <c r="E779" s="168" t="s">
        <v>1</v>
      </c>
      <c r="F779" s="169" t="s">
        <v>401</v>
      </c>
      <c r="H779" s="168" t="s">
        <v>1</v>
      </c>
      <c r="L779" s="166"/>
      <c r="M779" s="170"/>
      <c r="N779" s="171"/>
      <c r="O779" s="171"/>
      <c r="P779" s="171"/>
      <c r="Q779" s="171"/>
      <c r="R779" s="171"/>
      <c r="S779" s="171"/>
      <c r="T779" s="172"/>
      <c r="AT779" s="168" t="s">
        <v>132</v>
      </c>
      <c r="AU779" s="168" t="s">
        <v>74</v>
      </c>
      <c r="AV779" s="167" t="s">
        <v>72</v>
      </c>
      <c r="AW779" s="167" t="s">
        <v>5</v>
      </c>
      <c r="AX779" s="167" t="s">
        <v>66</v>
      </c>
      <c r="AY779" s="168" t="s">
        <v>123</v>
      </c>
    </row>
    <row r="780" spans="2:51" s="167" customFormat="1" ht="12">
      <c r="B780" s="166"/>
      <c r="D780" s="96" t="s">
        <v>132</v>
      </c>
      <c r="E780" s="168" t="s">
        <v>1</v>
      </c>
      <c r="F780" s="169" t="s">
        <v>1427</v>
      </c>
      <c r="H780" s="168" t="s">
        <v>1</v>
      </c>
      <c r="L780" s="166"/>
      <c r="M780" s="170"/>
      <c r="N780" s="171"/>
      <c r="O780" s="171"/>
      <c r="P780" s="171"/>
      <c r="Q780" s="171"/>
      <c r="R780" s="171"/>
      <c r="S780" s="171"/>
      <c r="T780" s="172"/>
      <c r="AT780" s="168" t="s">
        <v>132</v>
      </c>
      <c r="AU780" s="168" t="s">
        <v>74</v>
      </c>
      <c r="AV780" s="167" t="s">
        <v>72</v>
      </c>
      <c r="AW780" s="167" t="s">
        <v>5</v>
      </c>
      <c r="AX780" s="167" t="s">
        <v>66</v>
      </c>
      <c r="AY780" s="168" t="s">
        <v>123</v>
      </c>
    </row>
    <row r="781" spans="2:51" s="167" customFormat="1" ht="12">
      <c r="B781" s="166"/>
      <c r="D781" s="96" t="s">
        <v>132</v>
      </c>
      <c r="E781" s="168" t="s">
        <v>1</v>
      </c>
      <c r="F781" s="169" t="s">
        <v>1428</v>
      </c>
      <c r="H781" s="168" t="s">
        <v>1</v>
      </c>
      <c r="L781" s="166"/>
      <c r="M781" s="170"/>
      <c r="N781" s="171"/>
      <c r="O781" s="171"/>
      <c r="P781" s="171"/>
      <c r="Q781" s="171"/>
      <c r="R781" s="171"/>
      <c r="S781" s="171"/>
      <c r="T781" s="172"/>
      <c r="AT781" s="168" t="s">
        <v>132</v>
      </c>
      <c r="AU781" s="168" t="s">
        <v>74</v>
      </c>
      <c r="AV781" s="167" t="s">
        <v>72</v>
      </c>
      <c r="AW781" s="167" t="s">
        <v>5</v>
      </c>
      <c r="AX781" s="167" t="s">
        <v>66</v>
      </c>
      <c r="AY781" s="168" t="s">
        <v>123</v>
      </c>
    </row>
    <row r="782" spans="2:51" s="167" customFormat="1" ht="12">
      <c r="B782" s="166"/>
      <c r="D782" s="96" t="s">
        <v>132</v>
      </c>
      <c r="E782" s="168" t="s">
        <v>1</v>
      </c>
      <c r="F782" s="169" t="s">
        <v>1244</v>
      </c>
      <c r="H782" s="168" t="s">
        <v>1</v>
      </c>
      <c r="L782" s="166"/>
      <c r="M782" s="170"/>
      <c r="N782" s="171"/>
      <c r="O782" s="171"/>
      <c r="P782" s="171"/>
      <c r="Q782" s="171"/>
      <c r="R782" s="171"/>
      <c r="S782" s="171"/>
      <c r="T782" s="172"/>
      <c r="AT782" s="168" t="s">
        <v>132</v>
      </c>
      <c r="AU782" s="168" t="s">
        <v>74</v>
      </c>
      <c r="AV782" s="167" t="s">
        <v>72</v>
      </c>
      <c r="AW782" s="167" t="s">
        <v>5</v>
      </c>
      <c r="AX782" s="167" t="s">
        <v>66</v>
      </c>
      <c r="AY782" s="168" t="s">
        <v>123</v>
      </c>
    </row>
    <row r="783" spans="2:51" s="167" customFormat="1" ht="12">
      <c r="B783" s="166"/>
      <c r="D783" s="96" t="s">
        <v>132</v>
      </c>
      <c r="E783" s="168" t="s">
        <v>1</v>
      </c>
      <c r="F783" s="169" t="s">
        <v>1440</v>
      </c>
      <c r="H783" s="168" t="s">
        <v>1</v>
      </c>
      <c r="L783" s="166"/>
      <c r="M783" s="170"/>
      <c r="N783" s="171"/>
      <c r="O783" s="171"/>
      <c r="P783" s="171"/>
      <c r="Q783" s="171"/>
      <c r="R783" s="171"/>
      <c r="S783" s="171"/>
      <c r="T783" s="172"/>
      <c r="AT783" s="168" t="s">
        <v>132</v>
      </c>
      <c r="AU783" s="168" t="s">
        <v>74</v>
      </c>
      <c r="AV783" s="167" t="s">
        <v>72</v>
      </c>
      <c r="AW783" s="167" t="s">
        <v>5</v>
      </c>
      <c r="AX783" s="167" t="s">
        <v>66</v>
      </c>
      <c r="AY783" s="168" t="s">
        <v>123</v>
      </c>
    </row>
    <row r="784" spans="2:51" s="167" customFormat="1" ht="12">
      <c r="B784" s="166"/>
      <c r="D784" s="96" t="s">
        <v>132</v>
      </c>
      <c r="E784" s="168" t="s">
        <v>1</v>
      </c>
      <c r="F784" s="169" t="s">
        <v>682</v>
      </c>
      <c r="H784" s="168" t="s">
        <v>1</v>
      </c>
      <c r="L784" s="166"/>
      <c r="M784" s="170"/>
      <c r="N784" s="171"/>
      <c r="O784" s="171"/>
      <c r="P784" s="171"/>
      <c r="Q784" s="171"/>
      <c r="R784" s="171"/>
      <c r="S784" s="171"/>
      <c r="T784" s="172"/>
      <c r="AT784" s="168" t="s">
        <v>132</v>
      </c>
      <c r="AU784" s="168" t="s">
        <v>74</v>
      </c>
      <c r="AV784" s="167" t="s">
        <v>72</v>
      </c>
      <c r="AW784" s="167" t="s">
        <v>5</v>
      </c>
      <c r="AX784" s="167" t="s">
        <v>66</v>
      </c>
      <c r="AY784" s="168" t="s">
        <v>123</v>
      </c>
    </row>
    <row r="785" spans="2:51" s="95" customFormat="1" ht="12">
      <c r="B785" s="94"/>
      <c r="D785" s="96" t="s">
        <v>132</v>
      </c>
      <c r="E785" s="97" t="s">
        <v>1</v>
      </c>
      <c r="F785" s="98" t="s">
        <v>1519</v>
      </c>
      <c r="H785" s="99">
        <v>4</v>
      </c>
      <c r="L785" s="94"/>
      <c r="M785" s="100"/>
      <c r="N785" s="101"/>
      <c r="O785" s="101"/>
      <c r="P785" s="101"/>
      <c r="Q785" s="101"/>
      <c r="R785" s="101"/>
      <c r="S785" s="101"/>
      <c r="T785" s="102"/>
      <c r="AT785" s="97" t="s">
        <v>132</v>
      </c>
      <c r="AU785" s="97" t="s">
        <v>74</v>
      </c>
      <c r="AV785" s="95" t="s">
        <v>74</v>
      </c>
      <c r="AW785" s="95" t="s">
        <v>5</v>
      </c>
      <c r="AX785" s="95" t="s">
        <v>66</v>
      </c>
      <c r="AY785" s="97" t="s">
        <v>123</v>
      </c>
    </row>
    <row r="786" spans="2:51" s="167" customFormat="1" ht="12">
      <c r="B786" s="166"/>
      <c r="D786" s="96" t="s">
        <v>132</v>
      </c>
      <c r="E786" s="168" t="s">
        <v>1</v>
      </c>
      <c r="F786" s="169" t="s">
        <v>1541</v>
      </c>
      <c r="H786" s="168" t="s">
        <v>1</v>
      </c>
      <c r="L786" s="166"/>
      <c r="M786" s="170"/>
      <c r="N786" s="171"/>
      <c r="O786" s="171"/>
      <c r="P786" s="171"/>
      <c r="Q786" s="171"/>
      <c r="R786" s="171"/>
      <c r="S786" s="171"/>
      <c r="T786" s="172"/>
      <c r="AT786" s="168" t="s">
        <v>132</v>
      </c>
      <c r="AU786" s="168" t="s">
        <v>74</v>
      </c>
      <c r="AV786" s="167" t="s">
        <v>72</v>
      </c>
      <c r="AW786" s="167" t="s">
        <v>5</v>
      </c>
      <c r="AX786" s="167" t="s">
        <v>66</v>
      </c>
      <c r="AY786" s="168" t="s">
        <v>123</v>
      </c>
    </row>
    <row r="787" spans="2:51" s="167" customFormat="1" ht="12">
      <c r="B787" s="166"/>
      <c r="D787" s="96" t="s">
        <v>132</v>
      </c>
      <c r="E787" s="168" t="s">
        <v>1</v>
      </c>
      <c r="F787" s="169" t="s">
        <v>675</v>
      </c>
      <c r="H787" s="168" t="s">
        <v>1</v>
      </c>
      <c r="L787" s="166"/>
      <c r="M787" s="170"/>
      <c r="N787" s="171"/>
      <c r="O787" s="171"/>
      <c r="P787" s="171"/>
      <c r="Q787" s="171"/>
      <c r="R787" s="171"/>
      <c r="S787" s="171"/>
      <c r="T787" s="172"/>
      <c r="AT787" s="168" t="s">
        <v>132</v>
      </c>
      <c r="AU787" s="168" t="s">
        <v>74</v>
      </c>
      <c r="AV787" s="167" t="s">
        <v>72</v>
      </c>
      <c r="AW787" s="167" t="s">
        <v>5</v>
      </c>
      <c r="AX787" s="167" t="s">
        <v>66</v>
      </c>
      <c r="AY787" s="168" t="s">
        <v>123</v>
      </c>
    </row>
    <row r="788" spans="2:51" s="95" customFormat="1" ht="12">
      <c r="B788" s="94"/>
      <c r="D788" s="96" t="s">
        <v>132</v>
      </c>
      <c r="E788" s="97" t="s">
        <v>1</v>
      </c>
      <c r="F788" s="98" t="s">
        <v>1520</v>
      </c>
      <c r="H788" s="99">
        <v>6</v>
      </c>
      <c r="L788" s="94"/>
      <c r="M788" s="100"/>
      <c r="N788" s="101"/>
      <c r="O788" s="101"/>
      <c r="P788" s="101"/>
      <c r="Q788" s="101"/>
      <c r="R788" s="101"/>
      <c r="S788" s="101"/>
      <c r="T788" s="102"/>
      <c r="AT788" s="97" t="s">
        <v>132</v>
      </c>
      <c r="AU788" s="97" t="s">
        <v>74</v>
      </c>
      <c r="AV788" s="95" t="s">
        <v>74</v>
      </c>
      <c r="AW788" s="95" t="s">
        <v>5</v>
      </c>
      <c r="AX788" s="95" t="s">
        <v>66</v>
      </c>
      <c r="AY788" s="97" t="s">
        <v>123</v>
      </c>
    </row>
    <row r="789" spans="2:51" s="182" customFormat="1" ht="12">
      <c r="B789" s="181"/>
      <c r="D789" s="96" t="s">
        <v>132</v>
      </c>
      <c r="E789" s="183" t="s">
        <v>1</v>
      </c>
      <c r="F789" s="184" t="s">
        <v>470</v>
      </c>
      <c r="H789" s="185">
        <v>10</v>
      </c>
      <c r="L789" s="181"/>
      <c r="M789" s="186"/>
      <c r="N789" s="187"/>
      <c r="O789" s="187"/>
      <c r="P789" s="187"/>
      <c r="Q789" s="187"/>
      <c r="R789" s="187"/>
      <c r="S789" s="187"/>
      <c r="T789" s="188"/>
      <c r="AT789" s="183" t="s">
        <v>132</v>
      </c>
      <c r="AU789" s="183" t="s">
        <v>74</v>
      </c>
      <c r="AV789" s="182" t="s">
        <v>130</v>
      </c>
      <c r="AW789" s="182" t="s">
        <v>5</v>
      </c>
      <c r="AX789" s="182" t="s">
        <v>72</v>
      </c>
      <c r="AY789" s="183" t="s">
        <v>123</v>
      </c>
    </row>
    <row r="790" spans="2:65" s="117" customFormat="1" ht="16.5" customHeight="1">
      <c r="B790" s="8"/>
      <c r="C790" s="103" t="s">
        <v>217</v>
      </c>
      <c r="D790" s="103" t="s">
        <v>189</v>
      </c>
      <c r="E790" s="104" t="s">
        <v>1343</v>
      </c>
      <c r="F790" s="105" t="s">
        <v>750</v>
      </c>
      <c r="G790" s="106" t="s">
        <v>175</v>
      </c>
      <c r="H790" s="107">
        <v>12</v>
      </c>
      <c r="I790" s="143"/>
      <c r="J790" s="108">
        <f>ROUND(I790*H790,2)</f>
        <v>0</v>
      </c>
      <c r="K790" s="105" t="s">
        <v>1</v>
      </c>
      <c r="L790" s="157"/>
      <c r="M790" s="109" t="s">
        <v>1</v>
      </c>
      <c r="N790" s="189" t="s">
        <v>35</v>
      </c>
      <c r="O790" s="92">
        <v>0</v>
      </c>
      <c r="P790" s="92">
        <f>O790*H790</f>
        <v>0</v>
      </c>
      <c r="Q790" s="92">
        <v>0.0158</v>
      </c>
      <c r="R790" s="92">
        <f>Q790*H790</f>
        <v>0.18960000000000002</v>
      </c>
      <c r="S790" s="92">
        <v>0</v>
      </c>
      <c r="T790" s="164">
        <f>S790*H790</f>
        <v>0</v>
      </c>
      <c r="AR790" s="120" t="s">
        <v>159</v>
      </c>
      <c r="AT790" s="120" t="s">
        <v>189</v>
      </c>
      <c r="AU790" s="120" t="s">
        <v>74</v>
      </c>
      <c r="AY790" s="120" t="s">
        <v>123</v>
      </c>
      <c r="BE790" s="156">
        <f>IF(N790="základní",J790,0)</f>
        <v>0</v>
      </c>
      <c r="BF790" s="156">
        <f>IF(N790="snížená",J790,0)</f>
        <v>0</v>
      </c>
      <c r="BG790" s="156">
        <f>IF(N790="zákl. přenesená",J790,0)</f>
        <v>0</v>
      </c>
      <c r="BH790" s="156">
        <f>IF(N790="sníž. přenesená",J790,0)</f>
        <v>0</v>
      </c>
      <c r="BI790" s="156">
        <f>IF(N790="nulová",J790,0)</f>
        <v>0</v>
      </c>
      <c r="BJ790" s="120" t="s">
        <v>72</v>
      </c>
      <c r="BK790" s="156">
        <f>ROUND(I790*H790,2)</f>
        <v>0</v>
      </c>
      <c r="BL790" s="120" t="s">
        <v>130</v>
      </c>
      <c r="BM790" s="120" t="s">
        <v>1542</v>
      </c>
    </row>
    <row r="791" spans="2:47" s="117" customFormat="1" ht="12">
      <c r="B791" s="8"/>
      <c r="D791" s="96" t="s">
        <v>399</v>
      </c>
      <c r="F791" s="165" t="s">
        <v>750</v>
      </c>
      <c r="L791" s="8"/>
      <c r="M791" s="114"/>
      <c r="N791" s="21"/>
      <c r="O791" s="21"/>
      <c r="P791" s="21"/>
      <c r="Q791" s="21"/>
      <c r="R791" s="21"/>
      <c r="S791" s="21"/>
      <c r="T791" s="22"/>
      <c r="AT791" s="120" t="s">
        <v>399</v>
      </c>
      <c r="AU791" s="120" t="s">
        <v>74</v>
      </c>
    </row>
    <row r="792" spans="2:51" s="167" customFormat="1" ht="12">
      <c r="B792" s="166"/>
      <c r="D792" s="96" t="s">
        <v>132</v>
      </c>
      <c r="E792" s="168" t="s">
        <v>1</v>
      </c>
      <c r="F792" s="169" t="s">
        <v>401</v>
      </c>
      <c r="H792" s="168" t="s">
        <v>1</v>
      </c>
      <c r="L792" s="166"/>
      <c r="M792" s="170"/>
      <c r="N792" s="171"/>
      <c r="O792" s="171"/>
      <c r="P792" s="171"/>
      <c r="Q792" s="171"/>
      <c r="R792" s="171"/>
      <c r="S792" s="171"/>
      <c r="T792" s="172"/>
      <c r="AT792" s="168" t="s">
        <v>132</v>
      </c>
      <c r="AU792" s="168" t="s">
        <v>74</v>
      </c>
      <c r="AV792" s="167" t="s">
        <v>72</v>
      </c>
      <c r="AW792" s="167" t="s">
        <v>5</v>
      </c>
      <c r="AX792" s="167" t="s">
        <v>66</v>
      </c>
      <c r="AY792" s="168" t="s">
        <v>123</v>
      </c>
    </row>
    <row r="793" spans="2:51" s="167" customFormat="1" ht="12">
      <c r="B793" s="166"/>
      <c r="D793" s="96" t="s">
        <v>132</v>
      </c>
      <c r="E793" s="168" t="s">
        <v>1</v>
      </c>
      <c r="F793" s="169" t="s">
        <v>1427</v>
      </c>
      <c r="H793" s="168" t="s">
        <v>1</v>
      </c>
      <c r="L793" s="166"/>
      <c r="M793" s="170"/>
      <c r="N793" s="171"/>
      <c r="O793" s="171"/>
      <c r="P793" s="171"/>
      <c r="Q793" s="171"/>
      <c r="R793" s="171"/>
      <c r="S793" s="171"/>
      <c r="T793" s="172"/>
      <c r="AT793" s="168" t="s">
        <v>132</v>
      </c>
      <c r="AU793" s="168" t="s">
        <v>74</v>
      </c>
      <c r="AV793" s="167" t="s">
        <v>72</v>
      </c>
      <c r="AW793" s="167" t="s">
        <v>5</v>
      </c>
      <c r="AX793" s="167" t="s">
        <v>66</v>
      </c>
      <c r="AY793" s="168" t="s">
        <v>123</v>
      </c>
    </row>
    <row r="794" spans="2:51" s="167" customFormat="1" ht="12">
      <c r="B794" s="166"/>
      <c r="D794" s="96" t="s">
        <v>132</v>
      </c>
      <c r="E794" s="168" t="s">
        <v>1</v>
      </c>
      <c r="F794" s="169" t="s">
        <v>1428</v>
      </c>
      <c r="H794" s="168" t="s">
        <v>1</v>
      </c>
      <c r="L794" s="166"/>
      <c r="M794" s="170"/>
      <c r="N794" s="171"/>
      <c r="O794" s="171"/>
      <c r="P794" s="171"/>
      <c r="Q794" s="171"/>
      <c r="R794" s="171"/>
      <c r="S794" s="171"/>
      <c r="T794" s="172"/>
      <c r="AT794" s="168" t="s">
        <v>132</v>
      </c>
      <c r="AU794" s="168" t="s">
        <v>74</v>
      </c>
      <c r="AV794" s="167" t="s">
        <v>72</v>
      </c>
      <c r="AW794" s="167" t="s">
        <v>5</v>
      </c>
      <c r="AX794" s="167" t="s">
        <v>66</v>
      </c>
      <c r="AY794" s="168" t="s">
        <v>123</v>
      </c>
    </row>
    <row r="795" spans="2:51" s="167" customFormat="1" ht="12">
      <c r="B795" s="166"/>
      <c r="D795" s="96" t="s">
        <v>132</v>
      </c>
      <c r="E795" s="168" t="s">
        <v>1</v>
      </c>
      <c r="F795" s="169" t="s">
        <v>1244</v>
      </c>
      <c r="H795" s="168" t="s">
        <v>1</v>
      </c>
      <c r="L795" s="166"/>
      <c r="M795" s="170"/>
      <c r="N795" s="171"/>
      <c r="O795" s="171"/>
      <c r="P795" s="171"/>
      <c r="Q795" s="171"/>
      <c r="R795" s="171"/>
      <c r="S795" s="171"/>
      <c r="T795" s="172"/>
      <c r="AT795" s="168" t="s">
        <v>132</v>
      </c>
      <c r="AU795" s="168" t="s">
        <v>74</v>
      </c>
      <c r="AV795" s="167" t="s">
        <v>72</v>
      </c>
      <c r="AW795" s="167" t="s">
        <v>5</v>
      </c>
      <c r="AX795" s="167" t="s">
        <v>66</v>
      </c>
      <c r="AY795" s="168" t="s">
        <v>123</v>
      </c>
    </row>
    <row r="796" spans="2:51" s="167" customFormat="1" ht="12">
      <c r="B796" s="166"/>
      <c r="D796" s="96" t="s">
        <v>132</v>
      </c>
      <c r="E796" s="168" t="s">
        <v>1</v>
      </c>
      <c r="F796" s="169" t="s">
        <v>1521</v>
      </c>
      <c r="H796" s="168" t="s">
        <v>1</v>
      </c>
      <c r="L796" s="166"/>
      <c r="M796" s="170"/>
      <c r="N796" s="171"/>
      <c r="O796" s="171"/>
      <c r="P796" s="171"/>
      <c r="Q796" s="171"/>
      <c r="R796" s="171"/>
      <c r="S796" s="171"/>
      <c r="T796" s="172"/>
      <c r="AT796" s="168" t="s">
        <v>132</v>
      </c>
      <c r="AU796" s="168" t="s">
        <v>74</v>
      </c>
      <c r="AV796" s="167" t="s">
        <v>72</v>
      </c>
      <c r="AW796" s="167" t="s">
        <v>5</v>
      </c>
      <c r="AX796" s="167" t="s">
        <v>66</v>
      </c>
      <c r="AY796" s="168" t="s">
        <v>123</v>
      </c>
    </row>
    <row r="797" spans="2:51" s="167" customFormat="1" ht="12">
      <c r="B797" s="166"/>
      <c r="D797" s="96" t="s">
        <v>132</v>
      </c>
      <c r="E797" s="168" t="s">
        <v>1</v>
      </c>
      <c r="F797" s="169" t="s">
        <v>690</v>
      </c>
      <c r="H797" s="168" t="s">
        <v>1</v>
      </c>
      <c r="L797" s="166"/>
      <c r="M797" s="170"/>
      <c r="N797" s="171"/>
      <c r="O797" s="171"/>
      <c r="P797" s="171"/>
      <c r="Q797" s="171"/>
      <c r="R797" s="171"/>
      <c r="S797" s="171"/>
      <c r="T797" s="172"/>
      <c r="AT797" s="168" t="s">
        <v>132</v>
      </c>
      <c r="AU797" s="168" t="s">
        <v>74</v>
      </c>
      <c r="AV797" s="167" t="s">
        <v>72</v>
      </c>
      <c r="AW797" s="167" t="s">
        <v>5</v>
      </c>
      <c r="AX797" s="167" t="s">
        <v>66</v>
      </c>
      <c r="AY797" s="168" t="s">
        <v>123</v>
      </c>
    </row>
    <row r="798" spans="2:51" s="95" customFormat="1" ht="12">
      <c r="B798" s="94"/>
      <c r="D798" s="96" t="s">
        <v>132</v>
      </c>
      <c r="E798" s="97" t="s">
        <v>1</v>
      </c>
      <c r="F798" s="98" t="s">
        <v>756</v>
      </c>
      <c r="H798" s="99">
        <v>4</v>
      </c>
      <c r="L798" s="94"/>
      <c r="M798" s="100"/>
      <c r="N798" s="101"/>
      <c r="O798" s="101"/>
      <c r="P798" s="101"/>
      <c r="Q798" s="101"/>
      <c r="R798" s="101"/>
      <c r="S798" s="101"/>
      <c r="T798" s="102"/>
      <c r="AT798" s="97" t="s">
        <v>132</v>
      </c>
      <c r="AU798" s="97" t="s">
        <v>74</v>
      </c>
      <c r="AV798" s="95" t="s">
        <v>74</v>
      </c>
      <c r="AW798" s="95" t="s">
        <v>5</v>
      </c>
      <c r="AX798" s="95" t="s">
        <v>66</v>
      </c>
      <c r="AY798" s="97" t="s">
        <v>123</v>
      </c>
    </row>
    <row r="799" spans="2:51" s="167" customFormat="1" ht="12">
      <c r="B799" s="166"/>
      <c r="D799" s="96" t="s">
        <v>132</v>
      </c>
      <c r="E799" s="168" t="s">
        <v>1</v>
      </c>
      <c r="F799" s="169" t="s">
        <v>1522</v>
      </c>
      <c r="H799" s="168" t="s">
        <v>1</v>
      </c>
      <c r="L799" s="166"/>
      <c r="M799" s="170"/>
      <c r="N799" s="171"/>
      <c r="O799" s="171"/>
      <c r="P799" s="171"/>
      <c r="Q799" s="171"/>
      <c r="R799" s="171"/>
      <c r="S799" s="171"/>
      <c r="T799" s="172"/>
      <c r="AT799" s="168" t="s">
        <v>132</v>
      </c>
      <c r="AU799" s="168" t="s">
        <v>74</v>
      </c>
      <c r="AV799" s="167" t="s">
        <v>72</v>
      </c>
      <c r="AW799" s="167" t="s">
        <v>5</v>
      </c>
      <c r="AX799" s="167" t="s">
        <v>66</v>
      </c>
      <c r="AY799" s="168" t="s">
        <v>123</v>
      </c>
    </row>
    <row r="800" spans="2:51" s="167" customFormat="1" ht="12">
      <c r="B800" s="166"/>
      <c r="D800" s="96" t="s">
        <v>132</v>
      </c>
      <c r="E800" s="168" t="s">
        <v>1</v>
      </c>
      <c r="F800" s="169" t="s">
        <v>1523</v>
      </c>
      <c r="H800" s="168" t="s">
        <v>1</v>
      </c>
      <c r="L800" s="166"/>
      <c r="M800" s="170"/>
      <c r="N800" s="171"/>
      <c r="O800" s="171"/>
      <c r="P800" s="171"/>
      <c r="Q800" s="171"/>
      <c r="R800" s="171"/>
      <c r="S800" s="171"/>
      <c r="T800" s="172"/>
      <c r="AT800" s="168" t="s">
        <v>132</v>
      </c>
      <c r="AU800" s="168" t="s">
        <v>74</v>
      </c>
      <c r="AV800" s="167" t="s">
        <v>72</v>
      </c>
      <c r="AW800" s="167" t="s">
        <v>5</v>
      </c>
      <c r="AX800" s="167" t="s">
        <v>66</v>
      </c>
      <c r="AY800" s="168" t="s">
        <v>123</v>
      </c>
    </row>
    <row r="801" spans="2:51" s="95" customFormat="1" ht="12">
      <c r="B801" s="94"/>
      <c r="D801" s="96" t="s">
        <v>132</v>
      </c>
      <c r="E801" s="97" t="s">
        <v>1</v>
      </c>
      <c r="F801" s="98" t="s">
        <v>1543</v>
      </c>
      <c r="H801" s="99">
        <v>8</v>
      </c>
      <c r="L801" s="94"/>
      <c r="M801" s="100"/>
      <c r="N801" s="101"/>
      <c r="O801" s="101"/>
      <c r="P801" s="101"/>
      <c r="Q801" s="101"/>
      <c r="R801" s="101"/>
      <c r="S801" s="101"/>
      <c r="T801" s="102"/>
      <c r="AT801" s="97" t="s">
        <v>132</v>
      </c>
      <c r="AU801" s="97" t="s">
        <v>74</v>
      </c>
      <c r="AV801" s="95" t="s">
        <v>74</v>
      </c>
      <c r="AW801" s="95" t="s">
        <v>5</v>
      </c>
      <c r="AX801" s="95" t="s">
        <v>66</v>
      </c>
      <c r="AY801" s="97" t="s">
        <v>123</v>
      </c>
    </row>
    <row r="802" spans="2:51" s="182" customFormat="1" ht="12">
      <c r="B802" s="181"/>
      <c r="D802" s="96" t="s">
        <v>132</v>
      </c>
      <c r="E802" s="183" t="s">
        <v>1</v>
      </c>
      <c r="F802" s="184" t="s">
        <v>470</v>
      </c>
      <c r="H802" s="185">
        <v>12</v>
      </c>
      <c r="L802" s="181"/>
      <c r="M802" s="186"/>
      <c r="N802" s="187"/>
      <c r="O802" s="187"/>
      <c r="P802" s="187"/>
      <c r="Q802" s="187"/>
      <c r="R802" s="187"/>
      <c r="S802" s="187"/>
      <c r="T802" s="188"/>
      <c r="AT802" s="183" t="s">
        <v>132</v>
      </c>
      <c r="AU802" s="183" t="s">
        <v>74</v>
      </c>
      <c r="AV802" s="182" t="s">
        <v>130</v>
      </c>
      <c r="AW802" s="182" t="s">
        <v>5</v>
      </c>
      <c r="AX802" s="182" t="s">
        <v>72</v>
      </c>
      <c r="AY802" s="183" t="s">
        <v>123</v>
      </c>
    </row>
    <row r="803" spans="2:65" s="117" customFormat="1" ht="16.5" customHeight="1">
      <c r="B803" s="8"/>
      <c r="C803" s="84" t="s">
        <v>222</v>
      </c>
      <c r="D803" s="84" t="s">
        <v>125</v>
      </c>
      <c r="E803" s="85" t="s">
        <v>1544</v>
      </c>
      <c r="F803" s="86" t="s">
        <v>1545</v>
      </c>
      <c r="G803" s="87" t="s">
        <v>140</v>
      </c>
      <c r="H803" s="88">
        <v>108.3</v>
      </c>
      <c r="I803" s="142"/>
      <c r="J803" s="89">
        <f>ROUND(I803*H803,2)</f>
        <v>0</v>
      </c>
      <c r="K803" s="86" t="s">
        <v>397</v>
      </c>
      <c r="L803" s="8"/>
      <c r="M803" s="115" t="s">
        <v>1</v>
      </c>
      <c r="N803" s="90" t="s">
        <v>35</v>
      </c>
      <c r="O803" s="92">
        <v>0.441</v>
      </c>
      <c r="P803" s="92">
        <f>O803*H803</f>
        <v>47.7603</v>
      </c>
      <c r="Q803" s="92">
        <v>3E-05</v>
      </c>
      <c r="R803" s="92">
        <f>Q803*H803</f>
        <v>0.003249</v>
      </c>
      <c r="S803" s="92">
        <v>0</v>
      </c>
      <c r="T803" s="164">
        <f>S803*H803</f>
        <v>0</v>
      </c>
      <c r="AR803" s="120" t="s">
        <v>130</v>
      </c>
      <c r="AT803" s="120" t="s">
        <v>125</v>
      </c>
      <c r="AU803" s="120" t="s">
        <v>74</v>
      </c>
      <c r="AY803" s="120" t="s">
        <v>123</v>
      </c>
      <c r="BE803" s="156">
        <f>IF(N803="základní",J803,0)</f>
        <v>0</v>
      </c>
      <c r="BF803" s="156">
        <f>IF(N803="snížená",J803,0)</f>
        <v>0</v>
      </c>
      <c r="BG803" s="156">
        <f>IF(N803="zákl. přenesená",J803,0)</f>
        <v>0</v>
      </c>
      <c r="BH803" s="156">
        <f>IF(N803="sníž. přenesená",J803,0)</f>
        <v>0</v>
      </c>
      <c r="BI803" s="156">
        <f>IF(N803="nulová",J803,0)</f>
        <v>0</v>
      </c>
      <c r="BJ803" s="120" t="s">
        <v>72</v>
      </c>
      <c r="BK803" s="156">
        <f>ROUND(I803*H803,2)</f>
        <v>0</v>
      </c>
      <c r="BL803" s="120" t="s">
        <v>130</v>
      </c>
      <c r="BM803" s="120" t="s">
        <v>1546</v>
      </c>
    </row>
    <row r="804" spans="2:47" s="117" customFormat="1" ht="12">
      <c r="B804" s="8"/>
      <c r="D804" s="96" t="s">
        <v>399</v>
      </c>
      <c r="F804" s="165" t="s">
        <v>1547</v>
      </c>
      <c r="L804" s="8"/>
      <c r="M804" s="114"/>
      <c r="N804" s="21"/>
      <c r="O804" s="21"/>
      <c r="P804" s="21"/>
      <c r="Q804" s="21"/>
      <c r="R804" s="21"/>
      <c r="S804" s="21"/>
      <c r="T804" s="22"/>
      <c r="AT804" s="120" t="s">
        <v>399</v>
      </c>
      <c r="AU804" s="120" t="s">
        <v>74</v>
      </c>
    </row>
    <row r="805" spans="2:51" s="167" customFormat="1" ht="12">
      <c r="B805" s="166"/>
      <c r="D805" s="96" t="s">
        <v>132</v>
      </c>
      <c r="E805" s="168" t="s">
        <v>1</v>
      </c>
      <c r="F805" s="169" t="s">
        <v>401</v>
      </c>
      <c r="H805" s="168" t="s">
        <v>1</v>
      </c>
      <c r="L805" s="166"/>
      <c r="M805" s="170"/>
      <c r="N805" s="171"/>
      <c r="O805" s="171"/>
      <c r="P805" s="171"/>
      <c r="Q805" s="171"/>
      <c r="R805" s="171"/>
      <c r="S805" s="171"/>
      <c r="T805" s="172"/>
      <c r="AT805" s="168" t="s">
        <v>132</v>
      </c>
      <c r="AU805" s="168" t="s">
        <v>74</v>
      </c>
      <c r="AV805" s="167" t="s">
        <v>72</v>
      </c>
      <c r="AW805" s="167" t="s">
        <v>5</v>
      </c>
      <c r="AX805" s="167" t="s">
        <v>66</v>
      </c>
      <c r="AY805" s="168" t="s">
        <v>123</v>
      </c>
    </row>
    <row r="806" spans="2:51" s="167" customFormat="1" ht="12">
      <c r="B806" s="166"/>
      <c r="D806" s="96" t="s">
        <v>132</v>
      </c>
      <c r="E806" s="168" t="s">
        <v>1</v>
      </c>
      <c r="F806" s="169" t="s">
        <v>1427</v>
      </c>
      <c r="H806" s="168" t="s">
        <v>1</v>
      </c>
      <c r="L806" s="166"/>
      <c r="M806" s="170"/>
      <c r="N806" s="171"/>
      <c r="O806" s="171"/>
      <c r="P806" s="171"/>
      <c r="Q806" s="171"/>
      <c r="R806" s="171"/>
      <c r="S806" s="171"/>
      <c r="T806" s="172"/>
      <c r="AT806" s="168" t="s">
        <v>132</v>
      </c>
      <c r="AU806" s="168" t="s">
        <v>74</v>
      </c>
      <c r="AV806" s="167" t="s">
        <v>72</v>
      </c>
      <c r="AW806" s="167" t="s">
        <v>5</v>
      </c>
      <c r="AX806" s="167" t="s">
        <v>66</v>
      </c>
      <c r="AY806" s="168" t="s">
        <v>123</v>
      </c>
    </row>
    <row r="807" spans="2:51" s="167" customFormat="1" ht="12">
      <c r="B807" s="166"/>
      <c r="D807" s="96" t="s">
        <v>132</v>
      </c>
      <c r="E807" s="168" t="s">
        <v>1</v>
      </c>
      <c r="F807" s="169" t="s">
        <v>1428</v>
      </c>
      <c r="H807" s="168" t="s">
        <v>1</v>
      </c>
      <c r="L807" s="166"/>
      <c r="M807" s="170"/>
      <c r="N807" s="171"/>
      <c r="O807" s="171"/>
      <c r="P807" s="171"/>
      <c r="Q807" s="171"/>
      <c r="R807" s="171"/>
      <c r="S807" s="171"/>
      <c r="T807" s="172"/>
      <c r="AT807" s="168" t="s">
        <v>132</v>
      </c>
      <c r="AU807" s="168" t="s">
        <v>74</v>
      </c>
      <c r="AV807" s="167" t="s">
        <v>72</v>
      </c>
      <c r="AW807" s="167" t="s">
        <v>5</v>
      </c>
      <c r="AX807" s="167" t="s">
        <v>66</v>
      </c>
      <c r="AY807" s="168" t="s">
        <v>123</v>
      </c>
    </row>
    <row r="808" spans="2:51" s="167" customFormat="1" ht="12">
      <c r="B808" s="166"/>
      <c r="D808" s="96" t="s">
        <v>132</v>
      </c>
      <c r="E808" s="168" t="s">
        <v>1</v>
      </c>
      <c r="F808" s="169" t="s">
        <v>1293</v>
      </c>
      <c r="H808" s="168" t="s">
        <v>1</v>
      </c>
      <c r="L808" s="166"/>
      <c r="M808" s="170"/>
      <c r="N808" s="171"/>
      <c r="O808" s="171"/>
      <c r="P808" s="171"/>
      <c r="Q808" s="171"/>
      <c r="R808" s="171"/>
      <c r="S808" s="171"/>
      <c r="T808" s="172"/>
      <c r="AT808" s="168" t="s">
        <v>132</v>
      </c>
      <c r="AU808" s="168" t="s">
        <v>74</v>
      </c>
      <c r="AV808" s="167" t="s">
        <v>72</v>
      </c>
      <c r="AW808" s="167" t="s">
        <v>5</v>
      </c>
      <c r="AX808" s="167" t="s">
        <v>66</v>
      </c>
      <c r="AY808" s="168" t="s">
        <v>123</v>
      </c>
    </row>
    <row r="809" spans="2:51" s="167" customFormat="1" ht="12">
      <c r="B809" s="166"/>
      <c r="D809" s="96" t="s">
        <v>132</v>
      </c>
      <c r="E809" s="168" t="s">
        <v>1</v>
      </c>
      <c r="F809" s="169" t="s">
        <v>1510</v>
      </c>
      <c r="H809" s="168" t="s">
        <v>1</v>
      </c>
      <c r="L809" s="166"/>
      <c r="M809" s="170"/>
      <c r="N809" s="171"/>
      <c r="O809" s="171"/>
      <c r="P809" s="171"/>
      <c r="Q809" s="171"/>
      <c r="R809" s="171"/>
      <c r="S809" s="171"/>
      <c r="T809" s="172"/>
      <c r="AT809" s="168" t="s">
        <v>132</v>
      </c>
      <c r="AU809" s="168" t="s">
        <v>74</v>
      </c>
      <c r="AV809" s="167" t="s">
        <v>72</v>
      </c>
      <c r="AW809" s="167" t="s">
        <v>5</v>
      </c>
      <c r="AX809" s="167" t="s">
        <v>66</v>
      </c>
      <c r="AY809" s="168" t="s">
        <v>123</v>
      </c>
    </row>
    <row r="810" spans="2:51" s="167" customFormat="1" ht="12">
      <c r="B810" s="166"/>
      <c r="D810" s="96" t="s">
        <v>132</v>
      </c>
      <c r="E810" s="168" t="s">
        <v>1</v>
      </c>
      <c r="F810" s="169" t="s">
        <v>1429</v>
      </c>
      <c r="H810" s="168" t="s">
        <v>1</v>
      </c>
      <c r="L810" s="166"/>
      <c r="M810" s="170"/>
      <c r="N810" s="171"/>
      <c r="O810" s="171"/>
      <c r="P810" s="171"/>
      <c r="Q810" s="171"/>
      <c r="R810" s="171"/>
      <c r="S810" s="171"/>
      <c r="T810" s="172"/>
      <c r="AT810" s="168" t="s">
        <v>132</v>
      </c>
      <c r="AU810" s="168" t="s">
        <v>74</v>
      </c>
      <c r="AV810" s="167" t="s">
        <v>72</v>
      </c>
      <c r="AW810" s="167" t="s">
        <v>5</v>
      </c>
      <c r="AX810" s="167" t="s">
        <v>66</v>
      </c>
      <c r="AY810" s="168" t="s">
        <v>123</v>
      </c>
    </row>
    <row r="811" spans="2:51" s="167" customFormat="1" ht="12">
      <c r="B811" s="166"/>
      <c r="D811" s="96" t="s">
        <v>132</v>
      </c>
      <c r="E811" s="168" t="s">
        <v>1</v>
      </c>
      <c r="F811" s="169" t="s">
        <v>1511</v>
      </c>
      <c r="H811" s="168" t="s">
        <v>1</v>
      </c>
      <c r="L811" s="166"/>
      <c r="M811" s="170"/>
      <c r="N811" s="171"/>
      <c r="O811" s="171"/>
      <c r="P811" s="171"/>
      <c r="Q811" s="171"/>
      <c r="R811" s="171"/>
      <c r="S811" s="171"/>
      <c r="T811" s="172"/>
      <c r="AT811" s="168" t="s">
        <v>132</v>
      </c>
      <c r="AU811" s="168" t="s">
        <v>74</v>
      </c>
      <c r="AV811" s="167" t="s">
        <v>72</v>
      </c>
      <c r="AW811" s="167" t="s">
        <v>5</v>
      </c>
      <c r="AX811" s="167" t="s">
        <v>66</v>
      </c>
      <c r="AY811" s="168" t="s">
        <v>123</v>
      </c>
    </row>
    <row r="812" spans="2:51" s="95" customFormat="1" ht="12">
      <c r="B812" s="94"/>
      <c r="D812" s="96" t="s">
        <v>132</v>
      </c>
      <c r="E812" s="97" t="s">
        <v>1</v>
      </c>
      <c r="F812" s="98" t="s">
        <v>1512</v>
      </c>
      <c r="H812" s="99">
        <v>52.5</v>
      </c>
      <c r="L812" s="94"/>
      <c r="M812" s="100"/>
      <c r="N812" s="101"/>
      <c r="O812" s="101"/>
      <c r="P812" s="101"/>
      <c r="Q812" s="101"/>
      <c r="R812" s="101"/>
      <c r="S812" s="101"/>
      <c r="T812" s="102"/>
      <c r="AT812" s="97" t="s">
        <v>132</v>
      </c>
      <c r="AU812" s="97" t="s">
        <v>74</v>
      </c>
      <c r="AV812" s="95" t="s">
        <v>74</v>
      </c>
      <c r="AW812" s="95" t="s">
        <v>5</v>
      </c>
      <c r="AX812" s="95" t="s">
        <v>66</v>
      </c>
      <c r="AY812" s="97" t="s">
        <v>123</v>
      </c>
    </row>
    <row r="813" spans="2:51" s="167" customFormat="1" ht="12">
      <c r="B813" s="166"/>
      <c r="D813" s="96" t="s">
        <v>132</v>
      </c>
      <c r="E813" s="168" t="s">
        <v>1</v>
      </c>
      <c r="F813" s="169" t="s">
        <v>1435</v>
      </c>
      <c r="H813" s="168" t="s">
        <v>1</v>
      </c>
      <c r="L813" s="166"/>
      <c r="M813" s="170"/>
      <c r="N813" s="171"/>
      <c r="O813" s="171"/>
      <c r="P813" s="171"/>
      <c r="Q813" s="171"/>
      <c r="R813" s="171"/>
      <c r="S813" s="171"/>
      <c r="T813" s="172"/>
      <c r="AT813" s="168" t="s">
        <v>132</v>
      </c>
      <c r="AU813" s="168" t="s">
        <v>74</v>
      </c>
      <c r="AV813" s="167" t="s">
        <v>72</v>
      </c>
      <c r="AW813" s="167" t="s">
        <v>5</v>
      </c>
      <c r="AX813" s="167" t="s">
        <v>66</v>
      </c>
      <c r="AY813" s="168" t="s">
        <v>123</v>
      </c>
    </row>
    <row r="814" spans="2:51" s="167" customFormat="1" ht="12">
      <c r="B814" s="166"/>
      <c r="D814" s="96" t="s">
        <v>132</v>
      </c>
      <c r="E814" s="168" t="s">
        <v>1</v>
      </c>
      <c r="F814" s="169" t="s">
        <v>1513</v>
      </c>
      <c r="H814" s="168" t="s">
        <v>1</v>
      </c>
      <c r="L814" s="166"/>
      <c r="M814" s="170"/>
      <c r="N814" s="171"/>
      <c r="O814" s="171"/>
      <c r="P814" s="171"/>
      <c r="Q814" s="171"/>
      <c r="R814" s="171"/>
      <c r="S814" s="171"/>
      <c r="T814" s="172"/>
      <c r="AT814" s="168" t="s">
        <v>132</v>
      </c>
      <c r="AU814" s="168" t="s">
        <v>74</v>
      </c>
      <c r="AV814" s="167" t="s">
        <v>72</v>
      </c>
      <c r="AW814" s="167" t="s">
        <v>5</v>
      </c>
      <c r="AX814" s="167" t="s">
        <v>66</v>
      </c>
      <c r="AY814" s="168" t="s">
        <v>123</v>
      </c>
    </row>
    <row r="815" spans="2:51" s="95" customFormat="1" ht="12">
      <c r="B815" s="94"/>
      <c r="D815" s="96" t="s">
        <v>132</v>
      </c>
      <c r="E815" s="97" t="s">
        <v>1</v>
      </c>
      <c r="F815" s="98" t="s">
        <v>1514</v>
      </c>
      <c r="H815" s="99">
        <v>52.3</v>
      </c>
      <c r="L815" s="94"/>
      <c r="M815" s="100"/>
      <c r="N815" s="101"/>
      <c r="O815" s="101"/>
      <c r="P815" s="101"/>
      <c r="Q815" s="101"/>
      <c r="R815" s="101"/>
      <c r="S815" s="101"/>
      <c r="T815" s="102"/>
      <c r="AT815" s="97" t="s">
        <v>132</v>
      </c>
      <c r="AU815" s="97" t="s">
        <v>74</v>
      </c>
      <c r="AV815" s="95" t="s">
        <v>74</v>
      </c>
      <c r="AW815" s="95" t="s">
        <v>5</v>
      </c>
      <c r="AX815" s="95" t="s">
        <v>66</v>
      </c>
      <c r="AY815" s="97" t="s">
        <v>123</v>
      </c>
    </row>
    <row r="816" spans="2:51" s="167" customFormat="1" ht="12">
      <c r="B816" s="166"/>
      <c r="D816" s="96" t="s">
        <v>132</v>
      </c>
      <c r="E816" s="168" t="s">
        <v>1</v>
      </c>
      <c r="F816" s="169" t="s">
        <v>1429</v>
      </c>
      <c r="H816" s="168" t="s">
        <v>1</v>
      </c>
      <c r="L816" s="166"/>
      <c r="M816" s="170"/>
      <c r="N816" s="171"/>
      <c r="O816" s="171"/>
      <c r="P816" s="171"/>
      <c r="Q816" s="171"/>
      <c r="R816" s="171"/>
      <c r="S816" s="171"/>
      <c r="T816" s="172"/>
      <c r="AT816" s="168" t="s">
        <v>132</v>
      </c>
      <c r="AU816" s="168" t="s">
        <v>74</v>
      </c>
      <c r="AV816" s="167" t="s">
        <v>72</v>
      </c>
      <c r="AW816" s="167" t="s">
        <v>5</v>
      </c>
      <c r="AX816" s="167" t="s">
        <v>66</v>
      </c>
      <c r="AY816" s="168" t="s">
        <v>123</v>
      </c>
    </row>
    <row r="817" spans="2:51" s="167" customFormat="1" ht="12">
      <c r="B817" s="166"/>
      <c r="D817" s="96" t="s">
        <v>132</v>
      </c>
      <c r="E817" s="168" t="s">
        <v>1</v>
      </c>
      <c r="F817" s="169" t="s">
        <v>1515</v>
      </c>
      <c r="H817" s="168" t="s">
        <v>1</v>
      </c>
      <c r="L817" s="166"/>
      <c r="M817" s="170"/>
      <c r="N817" s="171"/>
      <c r="O817" s="171"/>
      <c r="P817" s="171"/>
      <c r="Q817" s="171"/>
      <c r="R817" s="171"/>
      <c r="S817" s="171"/>
      <c r="T817" s="172"/>
      <c r="AT817" s="168" t="s">
        <v>132</v>
      </c>
      <c r="AU817" s="168" t="s">
        <v>74</v>
      </c>
      <c r="AV817" s="167" t="s">
        <v>72</v>
      </c>
      <c r="AW817" s="167" t="s">
        <v>5</v>
      </c>
      <c r="AX817" s="167" t="s">
        <v>66</v>
      </c>
      <c r="AY817" s="168" t="s">
        <v>123</v>
      </c>
    </row>
    <row r="818" spans="2:51" s="95" customFormat="1" ht="12">
      <c r="B818" s="94"/>
      <c r="D818" s="96" t="s">
        <v>132</v>
      </c>
      <c r="E818" s="97" t="s">
        <v>1</v>
      </c>
      <c r="F818" s="98" t="s">
        <v>670</v>
      </c>
      <c r="H818" s="99">
        <v>1.5</v>
      </c>
      <c r="L818" s="94"/>
      <c r="M818" s="100"/>
      <c r="N818" s="101"/>
      <c r="O818" s="101"/>
      <c r="P818" s="101"/>
      <c r="Q818" s="101"/>
      <c r="R818" s="101"/>
      <c r="S818" s="101"/>
      <c r="T818" s="102"/>
      <c r="AT818" s="97" t="s">
        <v>132</v>
      </c>
      <c r="AU818" s="97" t="s">
        <v>74</v>
      </c>
      <c r="AV818" s="95" t="s">
        <v>74</v>
      </c>
      <c r="AW818" s="95" t="s">
        <v>5</v>
      </c>
      <c r="AX818" s="95" t="s">
        <v>66</v>
      </c>
      <c r="AY818" s="97" t="s">
        <v>123</v>
      </c>
    </row>
    <row r="819" spans="2:51" s="167" customFormat="1" ht="12">
      <c r="B819" s="166"/>
      <c r="D819" s="96" t="s">
        <v>132</v>
      </c>
      <c r="E819" s="168" t="s">
        <v>1</v>
      </c>
      <c r="F819" s="169" t="s">
        <v>1435</v>
      </c>
      <c r="H819" s="168" t="s">
        <v>1</v>
      </c>
      <c r="L819" s="166"/>
      <c r="M819" s="170"/>
      <c r="N819" s="171"/>
      <c r="O819" s="171"/>
      <c r="P819" s="171"/>
      <c r="Q819" s="171"/>
      <c r="R819" s="171"/>
      <c r="S819" s="171"/>
      <c r="T819" s="172"/>
      <c r="AT819" s="168" t="s">
        <v>132</v>
      </c>
      <c r="AU819" s="168" t="s">
        <v>74</v>
      </c>
      <c r="AV819" s="167" t="s">
        <v>72</v>
      </c>
      <c r="AW819" s="167" t="s">
        <v>5</v>
      </c>
      <c r="AX819" s="167" t="s">
        <v>66</v>
      </c>
      <c r="AY819" s="168" t="s">
        <v>123</v>
      </c>
    </row>
    <row r="820" spans="2:51" s="167" customFormat="1" ht="12">
      <c r="B820" s="166"/>
      <c r="D820" s="96" t="s">
        <v>132</v>
      </c>
      <c r="E820" s="168" t="s">
        <v>1</v>
      </c>
      <c r="F820" s="169" t="s">
        <v>1516</v>
      </c>
      <c r="H820" s="168" t="s">
        <v>1</v>
      </c>
      <c r="L820" s="166"/>
      <c r="M820" s="170"/>
      <c r="N820" s="171"/>
      <c r="O820" s="171"/>
      <c r="P820" s="171"/>
      <c r="Q820" s="171"/>
      <c r="R820" s="171"/>
      <c r="S820" s="171"/>
      <c r="T820" s="172"/>
      <c r="AT820" s="168" t="s">
        <v>132</v>
      </c>
      <c r="AU820" s="168" t="s">
        <v>74</v>
      </c>
      <c r="AV820" s="167" t="s">
        <v>72</v>
      </c>
      <c r="AW820" s="167" t="s">
        <v>5</v>
      </c>
      <c r="AX820" s="167" t="s">
        <v>66</v>
      </c>
      <c r="AY820" s="168" t="s">
        <v>123</v>
      </c>
    </row>
    <row r="821" spans="2:51" s="95" customFormat="1" ht="12">
      <c r="B821" s="94"/>
      <c r="D821" s="96" t="s">
        <v>132</v>
      </c>
      <c r="E821" s="97" t="s">
        <v>1</v>
      </c>
      <c r="F821" s="98" t="s">
        <v>1517</v>
      </c>
      <c r="H821" s="99">
        <v>2</v>
      </c>
      <c r="L821" s="94"/>
      <c r="M821" s="100"/>
      <c r="N821" s="101"/>
      <c r="O821" s="101"/>
      <c r="P821" s="101"/>
      <c r="Q821" s="101"/>
      <c r="R821" s="101"/>
      <c r="S821" s="101"/>
      <c r="T821" s="102"/>
      <c r="AT821" s="97" t="s">
        <v>132</v>
      </c>
      <c r="AU821" s="97" t="s">
        <v>74</v>
      </c>
      <c r="AV821" s="95" t="s">
        <v>74</v>
      </c>
      <c r="AW821" s="95" t="s">
        <v>5</v>
      </c>
      <c r="AX821" s="95" t="s">
        <v>66</v>
      </c>
      <c r="AY821" s="97" t="s">
        <v>123</v>
      </c>
    </row>
    <row r="822" spans="2:51" s="182" customFormat="1" ht="12">
      <c r="B822" s="181"/>
      <c r="D822" s="96" t="s">
        <v>132</v>
      </c>
      <c r="E822" s="183" t="s">
        <v>1</v>
      </c>
      <c r="F822" s="184" t="s">
        <v>470</v>
      </c>
      <c r="H822" s="185">
        <v>108.3</v>
      </c>
      <c r="L822" s="181"/>
      <c r="M822" s="186"/>
      <c r="N822" s="187"/>
      <c r="O822" s="187"/>
      <c r="P822" s="187"/>
      <c r="Q822" s="187"/>
      <c r="R822" s="187"/>
      <c r="S822" s="187"/>
      <c r="T822" s="188"/>
      <c r="AT822" s="183" t="s">
        <v>132</v>
      </c>
      <c r="AU822" s="183" t="s">
        <v>74</v>
      </c>
      <c r="AV822" s="182" t="s">
        <v>130</v>
      </c>
      <c r="AW822" s="182" t="s">
        <v>5</v>
      </c>
      <c r="AX822" s="182" t="s">
        <v>72</v>
      </c>
      <c r="AY822" s="183" t="s">
        <v>123</v>
      </c>
    </row>
    <row r="823" spans="2:65" s="117" customFormat="1" ht="16.5" customHeight="1">
      <c r="B823" s="8"/>
      <c r="C823" s="103" t="s">
        <v>229</v>
      </c>
      <c r="D823" s="103" t="s">
        <v>189</v>
      </c>
      <c r="E823" s="104" t="s">
        <v>1548</v>
      </c>
      <c r="F823" s="105" t="s">
        <v>1549</v>
      </c>
      <c r="G823" s="106" t="s">
        <v>140</v>
      </c>
      <c r="H823" s="107">
        <v>104.8</v>
      </c>
      <c r="I823" s="143"/>
      <c r="J823" s="108">
        <f>ROUND(I823*H823,2)</f>
        <v>0</v>
      </c>
      <c r="K823" s="105" t="s">
        <v>397</v>
      </c>
      <c r="L823" s="157"/>
      <c r="M823" s="109" t="s">
        <v>1</v>
      </c>
      <c r="N823" s="189" t="s">
        <v>35</v>
      </c>
      <c r="O823" s="92">
        <v>0</v>
      </c>
      <c r="P823" s="92">
        <f>O823*H823</f>
        <v>0</v>
      </c>
      <c r="Q823" s="92">
        <v>0.01319</v>
      </c>
      <c r="R823" s="92">
        <f>Q823*H823</f>
        <v>1.382312</v>
      </c>
      <c r="S823" s="92">
        <v>0</v>
      </c>
      <c r="T823" s="164">
        <f>S823*H823</f>
        <v>0</v>
      </c>
      <c r="AR823" s="120" t="s">
        <v>159</v>
      </c>
      <c r="AT823" s="120" t="s">
        <v>189</v>
      </c>
      <c r="AU823" s="120" t="s">
        <v>74</v>
      </c>
      <c r="AY823" s="120" t="s">
        <v>123</v>
      </c>
      <c r="BE823" s="156">
        <f>IF(N823="základní",J823,0)</f>
        <v>0</v>
      </c>
      <c r="BF823" s="156">
        <f>IF(N823="snížená",J823,0)</f>
        <v>0</v>
      </c>
      <c r="BG823" s="156">
        <f>IF(N823="zákl. přenesená",J823,0)</f>
        <v>0</v>
      </c>
      <c r="BH823" s="156">
        <f>IF(N823="sníž. přenesená",J823,0)</f>
        <v>0</v>
      </c>
      <c r="BI823" s="156">
        <f>IF(N823="nulová",J823,0)</f>
        <v>0</v>
      </c>
      <c r="BJ823" s="120" t="s">
        <v>72</v>
      </c>
      <c r="BK823" s="156">
        <f>ROUND(I823*H823,2)</f>
        <v>0</v>
      </c>
      <c r="BL823" s="120" t="s">
        <v>130</v>
      </c>
      <c r="BM823" s="120" t="s">
        <v>1550</v>
      </c>
    </row>
    <row r="824" spans="2:47" s="117" customFormat="1" ht="12">
      <c r="B824" s="8"/>
      <c r="D824" s="96" t="s">
        <v>399</v>
      </c>
      <c r="F824" s="165" t="s">
        <v>1549</v>
      </c>
      <c r="L824" s="8"/>
      <c r="M824" s="114"/>
      <c r="N824" s="21"/>
      <c r="O824" s="21"/>
      <c r="P824" s="21"/>
      <c r="Q824" s="21"/>
      <c r="R824" s="21"/>
      <c r="S824" s="21"/>
      <c r="T824" s="22"/>
      <c r="AT824" s="120" t="s">
        <v>399</v>
      </c>
      <c r="AU824" s="120" t="s">
        <v>74</v>
      </c>
    </row>
    <row r="825" spans="2:51" s="167" customFormat="1" ht="12">
      <c r="B825" s="166"/>
      <c r="D825" s="96" t="s">
        <v>132</v>
      </c>
      <c r="E825" s="168" t="s">
        <v>1</v>
      </c>
      <c r="F825" s="169" t="s">
        <v>401</v>
      </c>
      <c r="H825" s="168" t="s">
        <v>1</v>
      </c>
      <c r="L825" s="166"/>
      <c r="M825" s="170"/>
      <c r="N825" s="171"/>
      <c r="O825" s="171"/>
      <c r="P825" s="171"/>
      <c r="Q825" s="171"/>
      <c r="R825" s="171"/>
      <c r="S825" s="171"/>
      <c r="T825" s="172"/>
      <c r="AT825" s="168" t="s">
        <v>132</v>
      </c>
      <c r="AU825" s="168" t="s">
        <v>74</v>
      </c>
      <c r="AV825" s="167" t="s">
        <v>72</v>
      </c>
      <c r="AW825" s="167" t="s">
        <v>5</v>
      </c>
      <c r="AX825" s="167" t="s">
        <v>66</v>
      </c>
      <c r="AY825" s="168" t="s">
        <v>123</v>
      </c>
    </row>
    <row r="826" spans="2:51" s="167" customFormat="1" ht="12">
      <c r="B826" s="166"/>
      <c r="D826" s="96" t="s">
        <v>132</v>
      </c>
      <c r="E826" s="168" t="s">
        <v>1</v>
      </c>
      <c r="F826" s="169" t="s">
        <v>1427</v>
      </c>
      <c r="H826" s="168" t="s">
        <v>1</v>
      </c>
      <c r="L826" s="166"/>
      <c r="M826" s="170"/>
      <c r="N826" s="171"/>
      <c r="O826" s="171"/>
      <c r="P826" s="171"/>
      <c r="Q826" s="171"/>
      <c r="R826" s="171"/>
      <c r="S826" s="171"/>
      <c r="T826" s="172"/>
      <c r="AT826" s="168" t="s">
        <v>132</v>
      </c>
      <c r="AU826" s="168" t="s">
        <v>74</v>
      </c>
      <c r="AV826" s="167" t="s">
        <v>72</v>
      </c>
      <c r="AW826" s="167" t="s">
        <v>5</v>
      </c>
      <c r="AX826" s="167" t="s">
        <v>66</v>
      </c>
      <c r="AY826" s="168" t="s">
        <v>123</v>
      </c>
    </row>
    <row r="827" spans="2:51" s="167" customFormat="1" ht="12">
      <c r="B827" s="166"/>
      <c r="D827" s="96" t="s">
        <v>132</v>
      </c>
      <c r="E827" s="168" t="s">
        <v>1</v>
      </c>
      <c r="F827" s="169" t="s">
        <v>1428</v>
      </c>
      <c r="H827" s="168" t="s">
        <v>1</v>
      </c>
      <c r="L827" s="166"/>
      <c r="M827" s="170"/>
      <c r="N827" s="171"/>
      <c r="O827" s="171"/>
      <c r="P827" s="171"/>
      <c r="Q827" s="171"/>
      <c r="R827" s="171"/>
      <c r="S827" s="171"/>
      <c r="T827" s="172"/>
      <c r="AT827" s="168" t="s">
        <v>132</v>
      </c>
      <c r="AU827" s="168" t="s">
        <v>74</v>
      </c>
      <c r="AV827" s="167" t="s">
        <v>72</v>
      </c>
      <c r="AW827" s="167" t="s">
        <v>5</v>
      </c>
      <c r="AX827" s="167" t="s">
        <v>66</v>
      </c>
      <c r="AY827" s="168" t="s">
        <v>123</v>
      </c>
    </row>
    <row r="828" spans="2:51" s="167" customFormat="1" ht="12">
      <c r="B828" s="166"/>
      <c r="D828" s="96" t="s">
        <v>132</v>
      </c>
      <c r="E828" s="168" t="s">
        <v>1</v>
      </c>
      <c r="F828" s="169" t="s">
        <v>1293</v>
      </c>
      <c r="H828" s="168" t="s">
        <v>1</v>
      </c>
      <c r="L828" s="166"/>
      <c r="M828" s="170"/>
      <c r="N828" s="171"/>
      <c r="O828" s="171"/>
      <c r="P828" s="171"/>
      <c r="Q828" s="171"/>
      <c r="R828" s="171"/>
      <c r="S828" s="171"/>
      <c r="T828" s="172"/>
      <c r="AT828" s="168" t="s">
        <v>132</v>
      </c>
      <c r="AU828" s="168" t="s">
        <v>74</v>
      </c>
      <c r="AV828" s="167" t="s">
        <v>72</v>
      </c>
      <c r="AW828" s="167" t="s">
        <v>5</v>
      </c>
      <c r="AX828" s="167" t="s">
        <v>66</v>
      </c>
      <c r="AY828" s="168" t="s">
        <v>123</v>
      </c>
    </row>
    <row r="829" spans="2:51" s="167" customFormat="1" ht="12">
      <c r="B829" s="166"/>
      <c r="D829" s="96" t="s">
        <v>132</v>
      </c>
      <c r="E829" s="168" t="s">
        <v>1</v>
      </c>
      <c r="F829" s="169" t="s">
        <v>1429</v>
      </c>
      <c r="H829" s="168" t="s">
        <v>1</v>
      </c>
      <c r="L829" s="166"/>
      <c r="M829" s="170"/>
      <c r="N829" s="171"/>
      <c r="O829" s="171"/>
      <c r="P829" s="171"/>
      <c r="Q829" s="171"/>
      <c r="R829" s="171"/>
      <c r="S829" s="171"/>
      <c r="T829" s="172"/>
      <c r="AT829" s="168" t="s">
        <v>132</v>
      </c>
      <c r="AU829" s="168" t="s">
        <v>74</v>
      </c>
      <c r="AV829" s="167" t="s">
        <v>72</v>
      </c>
      <c r="AW829" s="167" t="s">
        <v>5</v>
      </c>
      <c r="AX829" s="167" t="s">
        <v>66</v>
      </c>
      <c r="AY829" s="168" t="s">
        <v>123</v>
      </c>
    </row>
    <row r="830" spans="2:51" s="167" customFormat="1" ht="12">
      <c r="B830" s="166"/>
      <c r="D830" s="96" t="s">
        <v>132</v>
      </c>
      <c r="E830" s="168" t="s">
        <v>1</v>
      </c>
      <c r="F830" s="169" t="s">
        <v>1511</v>
      </c>
      <c r="H830" s="168" t="s">
        <v>1</v>
      </c>
      <c r="L830" s="166"/>
      <c r="M830" s="170"/>
      <c r="N830" s="171"/>
      <c r="O830" s="171"/>
      <c r="P830" s="171"/>
      <c r="Q830" s="171"/>
      <c r="R830" s="171"/>
      <c r="S830" s="171"/>
      <c r="T830" s="172"/>
      <c r="AT830" s="168" t="s">
        <v>132</v>
      </c>
      <c r="AU830" s="168" t="s">
        <v>74</v>
      </c>
      <c r="AV830" s="167" t="s">
        <v>72</v>
      </c>
      <c r="AW830" s="167" t="s">
        <v>5</v>
      </c>
      <c r="AX830" s="167" t="s">
        <v>66</v>
      </c>
      <c r="AY830" s="168" t="s">
        <v>123</v>
      </c>
    </row>
    <row r="831" spans="2:51" s="95" customFormat="1" ht="12">
      <c r="B831" s="94"/>
      <c r="D831" s="96" t="s">
        <v>132</v>
      </c>
      <c r="E831" s="97" t="s">
        <v>1</v>
      </c>
      <c r="F831" s="98" t="s">
        <v>1512</v>
      </c>
      <c r="H831" s="99">
        <v>52.5</v>
      </c>
      <c r="L831" s="94"/>
      <c r="M831" s="100"/>
      <c r="N831" s="101"/>
      <c r="O831" s="101"/>
      <c r="P831" s="101"/>
      <c r="Q831" s="101"/>
      <c r="R831" s="101"/>
      <c r="S831" s="101"/>
      <c r="T831" s="102"/>
      <c r="AT831" s="97" t="s">
        <v>132</v>
      </c>
      <c r="AU831" s="97" t="s">
        <v>74</v>
      </c>
      <c r="AV831" s="95" t="s">
        <v>74</v>
      </c>
      <c r="AW831" s="95" t="s">
        <v>5</v>
      </c>
      <c r="AX831" s="95" t="s">
        <v>66</v>
      </c>
      <c r="AY831" s="97" t="s">
        <v>123</v>
      </c>
    </row>
    <row r="832" spans="2:51" s="167" customFormat="1" ht="12">
      <c r="B832" s="166"/>
      <c r="D832" s="96" t="s">
        <v>132</v>
      </c>
      <c r="E832" s="168" t="s">
        <v>1</v>
      </c>
      <c r="F832" s="169" t="s">
        <v>1435</v>
      </c>
      <c r="H832" s="168" t="s">
        <v>1</v>
      </c>
      <c r="L832" s="166"/>
      <c r="M832" s="170"/>
      <c r="N832" s="171"/>
      <c r="O832" s="171"/>
      <c r="P832" s="171"/>
      <c r="Q832" s="171"/>
      <c r="R832" s="171"/>
      <c r="S832" s="171"/>
      <c r="T832" s="172"/>
      <c r="AT832" s="168" t="s">
        <v>132</v>
      </c>
      <c r="AU832" s="168" t="s">
        <v>74</v>
      </c>
      <c r="AV832" s="167" t="s">
        <v>72</v>
      </c>
      <c r="AW832" s="167" t="s">
        <v>5</v>
      </c>
      <c r="AX832" s="167" t="s">
        <v>66</v>
      </c>
      <c r="AY832" s="168" t="s">
        <v>123</v>
      </c>
    </row>
    <row r="833" spans="2:51" s="167" customFormat="1" ht="12">
      <c r="B833" s="166"/>
      <c r="D833" s="96" t="s">
        <v>132</v>
      </c>
      <c r="E833" s="168" t="s">
        <v>1</v>
      </c>
      <c r="F833" s="169" t="s">
        <v>1513</v>
      </c>
      <c r="H833" s="168" t="s">
        <v>1</v>
      </c>
      <c r="L833" s="166"/>
      <c r="M833" s="170"/>
      <c r="N833" s="171"/>
      <c r="O833" s="171"/>
      <c r="P833" s="171"/>
      <c r="Q833" s="171"/>
      <c r="R833" s="171"/>
      <c r="S833" s="171"/>
      <c r="T833" s="172"/>
      <c r="AT833" s="168" t="s">
        <v>132</v>
      </c>
      <c r="AU833" s="168" t="s">
        <v>74</v>
      </c>
      <c r="AV833" s="167" t="s">
        <v>72</v>
      </c>
      <c r="AW833" s="167" t="s">
        <v>5</v>
      </c>
      <c r="AX833" s="167" t="s">
        <v>66</v>
      </c>
      <c r="AY833" s="168" t="s">
        <v>123</v>
      </c>
    </row>
    <row r="834" spans="2:51" s="95" customFormat="1" ht="12">
      <c r="B834" s="94"/>
      <c r="D834" s="96" t="s">
        <v>132</v>
      </c>
      <c r="E834" s="97" t="s">
        <v>1</v>
      </c>
      <c r="F834" s="98" t="s">
        <v>1514</v>
      </c>
      <c r="H834" s="99">
        <v>52.3</v>
      </c>
      <c r="L834" s="94"/>
      <c r="M834" s="100"/>
      <c r="N834" s="101"/>
      <c r="O834" s="101"/>
      <c r="P834" s="101"/>
      <c r="Q834" s="101"/>
      <c r="R834" s="101"/>
      <c r="S834" s="101"/>
      <c r="T834" s="102"/>
      <c r="AT834" s="97" t="s">
        <v>132</v>
      </c>
      <c r="AU834" s="97" t="s">
        <v>74</v>
      </c>
      <c r="AV834" s="95" t="s">
        <v>74</v>
      </c>
      <c r="AW834" s="95" t="s">
        <v>5</v>
      </c>
      <c r="AX834" s="95" t="s">
        <v>66</v>
      </c>
      <c r="AY834" s="97" t="s">
        <v>123</v>
      </c>
    </row>
    <row r="835" spans="2:51" s="182" customFormat="1" ht="12">
      <c r="B835" s="181"/>
      <c r="D835" s="96" t="s">
        <v>132</v>
      </c>
      <c r="E835" s="183" t="s">
        <v>1</v>
      </c>
      <c r="F835" s="184" t="s">
        <v>470</v>
      </c>
      <c r="H835" s="185">
        <v>104.8</v>
      </c>
      <c r="L835" s="181"/>
      <c r="M835" s="186"/>
      <c r="N835" s="187"/>
      <c r="O835" s="187"/>
      <c r="P835" s="187"/>
      <c r="Q835" s="187"/>
      <c r="R835" s="187"/>
      <c r="S835" s="187"/>
      <c r="T835" s="188"/>
      <c r="AT835" s="183" t="s">
        <v>132</v>
      </c>
      <c r="AU835" s="183" t="s">
        <v>74</v>
      </c>
      <c r="AV835" s="182" t="s">
        <v>130</v>
      </c>
      <c r="AW835" s="182" t="s">
        <v>5</v>
      </c>
      <c r="AX835" s="182" t="s">
        <v>72</v>
      </c>
      <c r="AY835" s="183" t="s">
        <v>123</v>
      </c>
    </row>
    <row r="836" spans="2:65" s="117" customFormat="1" ht="16.5" customHeight="1">
      <c r="B836" s="8"/>
      <c r="C836" s="103" t="s">
        <v>234</v>
      </c>
      <c r="D836" s="103" t="s">
        <v>189</v>
      </c>
      <c r="E836" s="104" t="s">
        <v>1551</v>
      </c>
      <c r="F836" s="105" t="s">
        <v>1552</v>
      </c>
      <c r="G836" s="106" t="s">
        <v>175</v>
      </c>
      <c r="H836" s="107">
        <v>7</v>
      </c>
      <c r="I836" s="143"/>
      <c r="J836" s="108">
        <f>ROUND(I836*H836,2)</f>
        <v>0</v>
      </c>
      <c r="K836" s="105" t="s">
        <v>1</v>
      </c>
      <c r="L836" s="157"/>
      <c r="M836" s="109" t="s">
        <v>1</v>
      </c>
      <c r="N836" s="189" t="s">
        <v>35</v>
      </c>
      <c r="O836" s="92">
        <v>0</v>
      </c>
      <c r="P836" s="92">
        <f>O836*H836</f>
        <v>0</v>
      </c>
      <c r="Q836" s="92">
        <v>0.1914</v>
      </c>
      <c r="R836" s="92">
        <f>Q836*H836</f>
        <v>1.3397999999999999</v>
      </c>
      <c r="S836" s="92">
        <v>0</v>
      </c>
      <c r="T836" s="164">
        <f>S836*H836</f>
        <v>0</v>
      </c>
      <c r="AR836" s="120" t="s">
        <v>159</v>
      </c>
      <c r="AT836" s="120" t="s">
        <v>189</v>
      </c>
      <c r="AU836" s="120" t="s">
        <v>74</v>
      </c>
      <c r="AY836" s="120" t="s">
        <v>123</v>
      </c>
      <c r="BE836" s="156">
        <f>IF(N836="základní",J836,0)</f>
        <v>0</v>
      </c>
      <c r="BF836" s="156">
        <f>IF(N836="snížená",J836,0)</f>
        <v>0</v>
      </c>
      <c r="BG836" s="156">
        <f>IF(N836="zákl. přenesená",J836,0)</f>
        <v>0</v>
      </c>
      <c r="BH836" s="156">
        <f>IF(N836="sníž. přenesená",J836,0)</f>
        <v>0</v>
      </c>
      <c r="BI836" s="156">
        <f>IF(N836="nulová",J836,0)</f>
        <v>0</v>
      </c>
      <c r="BJ836" s="120" t="s">
        <v>72</v>
      </c>
      <c r="BK836" s="156">
        <f>ROUND(I836*H836,2)</f>
        <v>0</v>
      </c>
      <c r="BL836" s="120" t="s">
        <v>130</v>
      </c>
      <c r="BM836" s="120" t="s">
        <v>1553</v>
      </c>
    </row>
    <row r="837" spans="2:47" s="117" customFormat="1" ht="12">
      <c r="B837" s="8"/>
      <c r="D837" s="96" t="s">
        <v>399</v>
      </c>
      <c r="F837" s="165" t="s">
        <v>1552</v>
      </c>
      <c r="L837" s="8"/>
      <c r="M837" s="114"/>
      <c r="N837" s="21"/>
      <c r="O837" s="21"/>
      <c r="P837" s="21"/>
      <c r="Q837" s="21"/>
      <c r="R837" s="21"/>
      <c r="S837" s="21"/>
      <c r="T837" s="22"/>
      <c r="AT837" s="120" t="s">
        <v>399</v>
      </c>
      <c r="AU837" s="120" t="s">
        <v>74</v>
      </c>
    </row>
    <row r="838" spans="2:51" s="167" customFormat="1" ht="12">
      <c r="B838" s="166"/>
      <c r="D838" s="96" t="s">
        <v>132</v>
      </c>
      <c r="E838" s="168" t="s">
        <v>1</v>
      </c>
      <c r="F838" s="169" t="s">
        <v>401</v>
      </c>
      <c r="H838" s="168" t="s">
        <v>1</v>
      </c>
      <c r="L838" s="166"/>
      <c r="M838" s="170"/>
      <c r="N838" s="171"/>
      <c r="O838" s="171"/>
      <c r="P838" s="171"/>
      <c r="Q838" s="171"/>
      <c r="R838" s="171"/>
      <c r="S838" s="171"/>
      <c r="T838" s="172"/>
      <c r="AT838" s="168" t="s">
        <v>132</v>
      </c>
      <c r="AU838" s="168" t="s">
        <v>74</v>
      </c>
      <c r="AV838" s="167" t="s">
        <v>72</v>
      </c>
      <c r="AW838" s="167" t="s">
        <v>5</v>
      </c>
      <c r="AX838" s="167" t="s">
        <v>66</v>
      </c>
      <c r="AY838" s="168" t="s">
        <v>123</v>
      </c>
    </row>
    <row r="839" spans="2:51" s="167" customFormat="1" ht="12">
      <c r="B839" s="166"/>
      <c r="D839" s="96" t="s">
        <v>132</v>
      </c>
      <c r="E839" s="168" t="s">
        <v>1</v>
      </c>
      <c r="F839" s="169" t="s">
        <v>1427</v>
      </c>
      <c r="H839" s="168" t="s">
        <v>1</v>
      </c>
      <c r="L839" s="166"/>
      <c r="M839" s="170"/>
      <c r="N839" s="171"/>
      <c r="O839" s="171"/>
      <c r="P839" s="171"/>
      <c r="Q839" s="171"/>
      <c r="R839" s="171"/>
      <c r="S839" s="171"/>
      <c r="T839" s="172"/>
      <c r="AT839" s="168" t="s">
        <v>132</v>
      </c>
      <c r="AU839" s="168" t="s">
        <v>74</v>
      </c>
      <c r="AV839" s="167" t="s">
        <v>72</v>
      </c>
      <c r="AW839" s="167" t="s">
        <v>5</v>
      </c>
      <c r="AX839" s="167" t="s">
        <v>66</v>
      </c>
      <c r="AY839" s="168" t="s">
        <v>123</v>
      </c>
    </row>
    <row r="840" spans="2:51" s="167" customFormat="1" ht="12">
      <c r="B840" s="166"/>
      <c r="D840" s="96" t="s">
        <v>132</v>
      </c>
      <c r="E840" s="168" t="s">
        <v>1</v>
      </c>
      <c r="F840" s="169" t="s">
        <v>1428</v>
      </c>
      <c r="H840" s="168" t="s">
        <v>1</v>
      </c>
      <c r="L840" s="166"/>
      <c r="M840" s="170"/>
      <c r="N840" s="171"/>
      <c r="O840" s="171"/>
      <c r="P840" s="171"/>
      <c r="Q840" s="171"/>
      <c r="R840" s="171"/>
      <c r="S840" s="171"/>
      <c r="T840" s="172"/>
      <c r="AT840" s="168" t="s">
        <v>132</v>
      </c>
      <c r="AU840" s="168" t="s">
        <v>74</v>
      </c>
      <c r="AV840" s="167" t="s">
        <v>72</v>
      </c>
      <c r="AW840" s="167" t="s">
        <v>5</v>
      </c>
      <c r="AX840" s="167" t="s">
        <v>66</v>
      </c>
      <c r="AY840" s="168" t="s">
        <v>123</v>
      </c>
    </row>
    <row r="841" spans="2:51" s="167" customFormat="1" ht="12">
      <c r="B841" s="166"/>
      <c r="D841" s="96" t="s">
        <v>132</v>
      </c>
      <c r="E841" s="168" t="s">
        <v>1</v>
      </c>
      <c r="F841" s="169" t="s">
        <v>1293</v>
      </c>
      <c r="H841" s="168" t="s">
        <v>1</v>
      </c>
      <c r="L841" s="166"/>
      <c r="M841" s="170"/>
      <c r="N841" s="171"/>
      <c r="O841" s="171"/>
      <c r="P841" s="171"/>
      <c r="Q841" s="171"/>
      <c r="R841" s="171"/>
      <c r="S841" s="171"/>
      <c r="T841" s="172"/>
      <c r="AT841" s="168" t="s">
        <v>132</v>
      </c>
      <c r="AU841" s="168" t="s">
        <v>74</v>
      </c>
      <c r="AV841" s="167" t="s">
        <v>72</v>
      </c>
      <c r="AW841" s="167" t="s">
        <v>5</v>
      </c>
      <c r="AX841" s="167" t="s">
        <v>66</v>
      </c>
      <c r="AY841" s="168" t="s">
        <v>123</v>
      </c>
    </row>
    <row r="842" spans="2:51" s="167" customFormat="1" ht="12">
      <c r="B842" s="166"/>
      <c r="D842" s="96" t="s">
        <v>132</v>
      </c>
      <c r="E842" s="168" t="s">
        <v>1</v>
      </c>
      <c r="F842" s="169" t="s">
        <v>1429</v>
      </c>
      <c r="H842" s="168" t="s">
        <v>1</v>
      </c>
      <c r="L842" s="166"/>
      <c r="M842" s="170"/>
      <c r="N842" s="171"/>
      <c r="O842" s="171"/>
      <c r="P842" s="171"/>
      <c r="Q842" s="171"/>
      <c r="R842" s="171"/>
      <c r="S842" s="171"/>
      <c r="T842" s="172"/>
      <c r="AT842" s="168" t="s">
        <v>132</v>
      </c>
      <c r="AU842" s="168" t="s">
        <v>74</v>
      </c>
      <c r="AV842" s="167" t="s">
        <v>72</v>
      </c>
      <c r="AW842" s="167" t="s">
        <v>5</v>
      </c>
      <c r="AX842" s="167" t="s">
        <v>66</v>
      </c>
      <c r="AY842" s="168" t="s">
        <v>123</v>
      </c>
    </row>
    <row r="843" spans="2:51" s="167" customFormat="1" ht="12">
      <c r="B843" s="166"/>
      <c r="D843" s="96" t="s">
        <v>132</v>
      </c>
      <c r="E843" s="168" t="s">
        <v>1</v>
      </c>
      <c r="F843" s="169" t="s">
        <v>1515</v>
      </c>
      <c r="H843" s="168" t="s">
        <v>1</v>
      </c>
      <c r="L843" s="166"/>
      <c r="M843" s="170"/>
      <c r="N843" s="171"/>
      <c r="O843" s="171"/>
      <c r="P843" s="171"/>
      <c r="Q843" s="171"/>
      <c r="R843" s="171"/>
      <c r="S843" s="171"/>
      <c r="T843" s="172"/>
      <c r="AT843" s="168" t="s">
        <v>132</v>
      </c>
      <c r="AU843" s="168" t="s">
        <v>74</v>
      </c>
      <c r="AV843" s="167" t="s">
        <v>72</v>
      </c>
      <c r="AW843" s="167" t="s">
        <v>5</v>
      </c>
      <c r="AX843" s="167" t="s">
        <v>66</v>
      </c>
      <c r="AY843" s="168" t="s">
        <v>123</v>
      </c>
    </row>
    <row r="844" spans="2:51" s="95" customFormat="1" ht="12">
      <c r="B844" s="94"/>
      <c r="D844" s="96" t="s">
        <v>132</v>
      </c>
      <c r="E844" s="97" t="s">
        <v>1</v>
      </c>
      <c r="F844" s="98" t="s">
        <v>137</v>
      </c>
      <c r="H844" s="99">
        <v>3</v>
      </c>
      <c r="L844" s="94"/>
      <c r="M844" s="100"/>
      <c r="N844" s="101"/>
      <c r="O844" s="101"/>
      <c r="P844" s="101"/>
      <c r="Q844" s="101"/>
      <c r="R844" s="101"/>
      <c r="S844" s="101"/>
      <c r="T844" s="102"/>
      <c r="AT844" s="97" t="s">
        <v>132</v>
      </c>
      <c r="AU844" s="97" t="s">
        <v>74</v>
      </c>
      <c r="AV844" s="95" t="s">
        <v>74</v>
      </c>
      <c r="AW844" s="95" t="s">
        <v>5</v>
      </c>
      <c r="AX844" s="95" t="s">
        <v>66</v>
      </c>
      <c r="AY844" s="97" t="s">
        <v>123</v>
      </c>
    </row>
    <row r="845" spans="2:51" s="167" customFormat="1" ht="12">
      <c r="B845" s="166"/>
      <c r="D845" s="96" t="s">
        <v>132</v>
      </c>
      <c r="E845" s="168" t="s">
        <v>1</v>
      </c>
      <c r="F845" s="169" t="s">
        <v>1435</v>
      </c>
      <c r="H845" s="168" t="s">
        <v>1</v>
      </c>
      <c r="L845" s="166"/>
      <c r="M845" s="170"/>
      <c r="N845" s="171"/>
      <c r="O845" s="171"/>
      <c r="P845" s="171"/>
      <c r="Q845" s="171"/>
      <c r="R845" s="171"/>
      <c r="S845" s="171"/>
      <c r="T845" s="172"/>
      <c r="AT845" s="168" t="s">
        <v>132</v>
      </c>
      <c r="AU845" s="168" t="s">
        <v>74</v>
      </c>
      <c r="AV845" s="167" t="s">
        <v>72</v>
      </c>
      <c r="AW845" s="167" t="s">
        <v>5</v>
      </c>
      <c r="AX845" s="167" t="s">
        <v>66</v>
      </c>
      <c r="AY845" s="168" t="s">
        <v>123</v>
      </c>
    </row>
    <row r="846" spans="2:51" s="167" customFormat="1" ht="12">
      <c r="B846" s="166"/>
      <c r="D846" s="96" t="s">
        <v>132</v>
      </c>
      <c r="E846" s="168" t="s">
        <v>1</v>
      </c>
      <c r="F846" s="169" t="s">
        <v>1516</v>
      </c>
      <c r="H846" s="168" t="s">
        <v>1</v>
      </c>
      <c r="L846" s="166"/>
      <c r="M846" s="170"/>
      <c r="N846" s="171"/>
      <c r="O846" s="171"/>
      <c r="P846" s="171"/>
      <c r="Q846" s="171"/>
      <c r="R846" s="171"/>
      <c r="S846" s="171"/>
      <c r="T846" s="172"/>
      <c r="AT846" s="168" t="s">
        <v>132</v>
      </c>
      <c r="AU846" s="168" t="s">
        <v>74</v>
      </c>
      <c r="AV846" s="167" t="s">
        <v>72</v>
      </c>
      <c r="AW846" s="167" t="s">
        <v>5</v>
      </c>
      <c r="AX846" s="167" t="s">
        <v>66</v>
      </c>
      <c r="AY846" s="168" t="s">
        <v>123</v>
      </c>
    </row>
    <row r="847" spans="2:51" s="95" customFormat="1" ht="12">
      <c r="B847" s="94"/>
      <c r="D847" s="96" t="s">
        <v>132</v>
      </c>
      <c r="E847" s="97" t="s">
        <v>1</v>
      </c>
      <c r="F847" s="98" t="s">
        <v>130</v>
      </c>
      <c r="H847" s="99">
        <v>4</v>
      </c>
      <c r="L847" s="94"/>
      <c r="M847" s="100"/>
      <c r="N847" s="101"/>
      <c r="O847" s="101"/>
      <c r="P847" s="101"/>
      <c r="Q847" s="101"/>
      <c r="R847" s="101"/>
      <c r="S847" s="101"/>
      <c r="T847" s="102"/>
      <c r="AT847" s="97" t="s">
        <v>132</v>
      </c>
      <c r="AU847" s="97" t="s">
        <v>74</v>
      </c>
      <c r="AV847" s="95" t="s">
        <v>74</v>
      </c>
      <c r="AW847" s="95" t="s">
        <v>5</v>
      </c>
      <c r="AX847" s="95" t="s">
        <v>66</v>
      </c>
      <c r="AY847" s="97" t="s">
        <v>123</v>
      </c>
    </row>
    <row r="848" spans="2:51" s="182" customFormat="1" ht="12">
      <c r="B848" s="181"/>
      <c r="D848" s="96" t="s">
        <v>132</v>
      </c>
      <c r="E848" s="183" t="s">
        <v>1</v>
      </c>
      <c r="F848" s="184" t="s">
        <v>470</v>
      </c>
      <c r="H848" s="185">
        <v>7</v>
      </c>
      <c r="L848" s="181"/>
      <c r="M848" s="186"/>
      <c r="N848" s="187"/>
      <c r="O848" s="187"/>
      <c r="P848" s="187"/>
      <c r="Q848" s="187"/>
      <c r="R848" s="187"/>
      <c r="S848" s="187"/>
      <c r="T848" s="188"/>
      <c r="AT848" s="183" t="s">
        <v>132</v>
      </c>
      <c r="AU848" s="183" t="s">
        <v>74</v>
      </c>
      <c r="AV848" s="182" t="s">
        <v>130</v>
      </c>
      <c r="AW848" s="182" t="s">
        <v>5</v>
      </c>
      <c r="AX848" s="182" t="s">
        <v>72</v>
      </c>
      <c r="AY848" s="183" t="s">
        <v>123</v>
      </c>
    </row>
    <row r="849" spans="2:65" s="117" customFormat="1" ht="16.5" customHeight="1">
      <c r="B849" s="8"/>
      <c r="C849" s="84" t="s">
        <v>243</v>
      </c>
      <c r="D849" s="84" t="s">
        <v>125</v>
      </c>
      <c r="E849" s="85" t="s">
        <v>772</v>
      </c>
      <c r="F849" s="86" t="s">
        <v>773</v>
      </c>
      <c r="G849" s="87" t="s">
        <v>175</v>
      </c>
      <c r="H849" s="88">
        <v>6</v>
      </c>
      <c r="I849" s="142"/>
      <c r="J849" s="89">
        <f>ROUND(I849*H849,2)</f>
        <v>0</v>
      </c>
      <c r="K849" s="86" t="s">
        <v>397</v>
      </c>
      <c r="L849" s="8"/>
      <c r="M849" s="115" t="s">
        <v>1</v>
      </c>
      <c r="N849" s="90" t="s">
        <v>35</v>
      </c>
      <c r="O849" s="92">
        <v>0.745</v>
      </c>
      <c r="P849" s="92">
        <f>O849*H849</f>
        <v>4.47</v>
      </c>
      <c r="Q849" s="92">
        <v>0</v>
      </c>
      <c r="R849" s="92">
        <f>Q849*H849</f>
        <v>0</v>
      </c>
      <c r="S849" s="92">
        <v>0</v>
      </c>
      <c r="T849" s="164">
        <f>S849*H849</f>
        <v>0</v>
      </c>
      <c r="AR849" s="120" t="s">
        <v>130</v>
      </c>
      <c r="AT849" s="120" t="s">
        <v>125</v>
      </c>
      <c r="AU849" s="120" t="s">
        <v>74</v>
      </c>
      <c r="AY849" s="120" t="s">
        <v>123</v>
      </c>
      <c r="BE849" s="156">
        <f>IF(N849="základní",J849,0)</f>
        <v>0</v>
      </c>
      <c r="BF849" s="156">
        <f>IF(N849="snížená",J849,0)</f>
        <v>0</v>
      </c>
      <c r="BG849" s="156">
        <f>IF(N849="zákl. přenesená",J849,0)</f>
        <v>0</v>
      </c>
      <c r="BH849" s="156">
        <f>IF(N849="sníž. přenesená",J849,0)</f>
        <v>0</v>
      </c>
      <c r="BI849" s="156">
        <f>IF(N849="nulová",J849,0)</f>
        <v>0</v>
      </c>
      <c r="BJ849" s="120" t="s">
        <v>72</v>
      </c>
      <c r="BK849" s="156">
        <f>ROUND(I849*H849,2)</f>
        <v>0</v>
      </c>
      <c r="BL849" s="120" t="s">
        <v>130</v>
      </c>
      <c r="BM849" s="120" t="s">
        <v>1554</v>
      </c>
    </row>
    <row r="850" spans="2:47" s="117" customFormat="1" ht="12">
      <c r="B850" s="8"/>
      <c r="D850" s="96" t="s">
        <v>399</v>
      </c>
      <c r="F850" s="165" t="s">
        <v>775</v>
      </c>
      <c r="L850" s="8"/>
      <c r="M850" s="114"/>
      <c r="N850" s="21"/>
      <c r="O850" s="21"/>
      <c r="P850" s="21"/>
      <c r="Q850" s="21"/>
      <c r="R850" s="21"/>
      <c r="S850" s="21"/>
      <c r="T850" s="22"/>
      <c r="AT850" s="120" t="s">
        <v>399</v>
      </c>
      <c r="AU850" s="120" t="s">
        <v>74</v>
      </c>
    </row>
    <row r="851" spans="2:47" s="117" customFormat="1" ht="29.25">
      <c r="B851" s="8"/>
      <c r="D851" s="96" t="s">
        <v>298</v>
      </c>
      <c r="F851" s="113" t="s">
        <v>776</v>
      </c>
      <c r="L851" s="8"/>
      <c r="M851" s="114"/>
      <c r="N851" s="21"/>
      <c r="O851" s="21"/>
      <c r="P851" s="21"/>
      <c r="Q851" s="21"/>
      <c r="R851" s="21"/>
      <c r="S851" s="21"/>
      <c r="T851" s="22"/>
      <c r="AT851" s="120" t="s">
        <v>298</v>
      </c>
      <c r="AU851" s="120" t="s">
        <v>74</v>
      </c>
    </row>
    <row r="852" spans="2:51" s="167" customFormat="1" ht="12">
      <c r="B852" s="166"/>
      <c r="D852" s="96" t="s">
        <v>132</v>
      </c>
      <c r="E852" s="168" t="s">
        <v>1</v>
      </c>
      <c r="F852" s="169" t="s">
        <v>401</v>
      </c>
      <c r="H852" s="168" t="s">
        <v>1</v>
      </c>
      <c r="L852" s="166"/>
      <c r="M852" s="170"/>
      <c r="N852" s="171"/>
      <c r="O852" s="171"/>
      <c r="P852" s="171"/>
      <c r="Q852" s="171"/>
      <c r="R852" s="171"/>
      <c r="S852" s="171"/>
      <c r="T852" s="172"/>
      <c r="AT852" s="168" t="s">
        <v>132</v>
      </c>
      <c r="AU852" s="168" t="s">
        <v>74</v>
      </c>
      <c r="AV852" s="167" t="s">
        <v>72</v>
      </c>
      <c r="AW852" s="167" t="s">
        <v>5</v>
      </c>
      <c r="AX852" s="167" t="s">
        <v>66</v>
      </c>
      <c r="AY852" s="168" t="s">
        <v>123</v>
      </c>
    </row>
    <row r="853" spans="2:51" s="167" customFormat="1" ht="12">
      <c r="B853" s="166"/>
      <c r="D853" s="96" t="s">
        <v>132</v>
      </c>
      <c r="E853" s="168" t="s">
        <v>1</v>
      </c>
      <c r="F853" s="169" t="s">
        <v>1427</v>
      </c>
      <c r="H853" s="168" t="s">
        <v>1</v>
      </c>
      <c r="L853" s="166"/>
      <c r="M853" s="170"/>
      <c r="N853" s="171"/>
      <c r="O853" s="171"/>
      <c r="P853" s="171"/>
      <c r="Q853" s="171"/>
      <c r="R853" s="171"/>
      <c r="S853" s="171"/>
      <c r="T853" s="172"/>
      <c r="AT853" s="168" t="s">
        <v>132</v>
      </c>
      <c r="AU853" s="168" t="s">
        <v>74</v>
      </c>
      <c r="AV853" s="167" t="s">
        <v>72</v>
      </c>
      <c r="AW853" s="167" t="s">
        <v>5</v>
      </c>
      <c r="AX853" s="167" t="s">
        <v>66</v>
      </c>
      <c r="AY853" s="168" t="s">
        <v>123</v>
      </c>
    </row>
    <row r="854" spans="2:51" s="167" customFormat="1" ht="12">
      <c r="B854" s="166"/>
      <c r="D854" s="96" t="s">
        <v>132</v>
      </c>
      <c r="E854" s="168" t="s">
        <v>1</v>
      </c>
      <c r="F854" s="169" t="s">
        <v>1428</v>
      </c>
      <c r="H854" s="168" t="s">
        <v>1</v>
      </c>
      <c r="L854" s="166"/>
      <c r="M854" s="170"/>
      <c r="N854" s="171"/>
      <c r="O854" s="171"/>
      <c r="P854" s="171"/>
      <c r="Q854" s="171"/>
      <c r="R854" s="171"/>
      <c r="S854" s="171"/>
      <c r="T854" s="172"/>
      <c r="AT854" s="168" t="s">
        <v>132</v>
      </c>
      <c r="AU854" s="168" t="s">
        <v>74</v>
      </c>
      <c r="AV854" s="167" t="s">
        <v>72</v>
      </c>
      <c r="AW854" s="167" t="s">
        <v>5</v>
      </c>
      <c r="AX854" s="167" t="s">
        <v>66</v>
      </c>
      <c r="AY854" s="168" t="s">
        <v>123</v>
      </c>
    </row>
    <row r="855" spans="2:51" s="167" customFormat="1" ht="12">
      <c r="B855" s="166"/>
      <c r="D855" s="96" t="s">
        <v>132</v>
      </c>
      <c r="E855" s="168" t="s">
        <v>1</v>
      </c>
      <c r="F855" s="169" t="s">
        <v>1244</v>
      </c>
      <c r="H855" s="168" t="s">
        <v>1</v>
      </c>
      <c r="L855" s="166"/>
      <c r="M855" s="170"/>
      <c r="N855" s="171"/>
      <c r="O855" s="171"/>
      <c r="P855" s="171"/>
      <c r="Q855" s="171"/>
      <c r="R855" s="171"/>
      <c r="S855" s="171"/>
      <c r="T855" s="172"/>
      <c r="AT855" s="168" t="s">
        <v>132</v>
      </c>
      <c r="AU855" s="168" t="s">
        <v>74</v>
      </c>
      <c r="AV855" s="167" t="s">
        <v>72</v>
      </c>
      <c r="AW855" s="167" t="s">
        <v>5</v>
      </c>
      <c r="AX855" s="167" t="s">
        <v>66</v>
      </c>
      <c r="AY855" s="168" t="s">
        <v>123</v>
      </c>
    </row>
    <row r="856" spans="2:51" s="167" customFormat="1" ht="12">
      <c r="B856" s="166"/>
      <c r="D856" s="96" t="s">
        <v>132</v>
      </c>
      <c r="E856" s="168" t="s">
        <v>1</v>
      </c>
      <c r="F856" s="169" t="s">
        <v>1521</v>
      </c>
      <c r="H856" s="168" t="s">
        <v>1</v>
      </c>
      <c r="L856" s="166"/>
      <c r="M856" s="170"/>
      <c r="N856" s="171"/>
      <c r="O856" s="171"/>
      <c r="P856" s="171"/>
      <c r="Q856" s="171"/>
      <c r="R856" s="171"/>
      <c r="S856" s="171"/>
      <c r="T856" s="172"/>
      <c r="AT856" s="168" t="s">
        <v>132</v>
      </c>
      <c r="AU856" s="168" t="s">
        <v>74</v>
      </c>
      <c r="AV856" s="167" t="s">
        <v>72</v>
      </c>
      <c r="AW856" s="167" t="s">
        <v>5</v>
      </c>
      <c r="AX856" s="167" t="s">
        <v>66</v>
      </c>
      <c r="AY856" s="168" t="s">
        <v>123</v>
      </c>
    </row>
    <row r="857" spans="2:51" s="167" customFormat="1" ht="12">
      <c r="B857" s="166"/>
      <c r="D857" s="96" t="s">
        <v>132</v>
      </c>
      <c r="E857" s="168" t="s">
        <v>1</v>
      </c>
      <c r="F857" s="169" t="s">
        <v>788</v>
      </c>
      <c r="H857" s="168" t="s">
        <v>1</v>
      </c>
      <c r="L857" s="166"/>
      <c r="M857" s="170"/>
      <c r="N857" s="171"/>
      <c r="O857" s="171"/>
      <c r="P857" s="171"/>
      <c r="Q857" s="171"/>
      <c r="R857" s="171"/>
      <c r="S857" s="171"/>
      <c r="T857" s="172"/>
      <c r="AT857" s="168" t="s">
        <v>132</v>
      </c>
      <c r="AU857" s="168" t="s">
        <v>74</v>
      </c>
      <c r="AV857" s="167" t="s">
        <v>72</v>
      </c>
      <c r="AW857" s="167" t="s">
        <v>5</v>
      </c>
      <c r="AX857" s="167" t="s">
        <v>66</v>
      </c>
      <c r="AY857" s="168" t="s">
        <v>123</v>
      </c>
    </row>
    <row r="858" spans="2:51" s="95" customFormat="1" ht="12">
      <c r="B858" s="94"/>
      <c r="D858" s="96" t="s">
        <v>132</v>
      </c>
      <c r="E858" s="97" t="s">
        <v>1</v>
      </c>
      <c r="F858" s="98" t="s">
        <v>74</v>
      </c>
      <c r="H858" s="99">
        <v>2</v>
      </c>
      <c r="L858" s="94"/>
      <c r="M858" s="100"/>
      <c r="N858" s="101"/>
      <c r="O858" s="101"/>
      <c r="P858" s="101"/>
      <c r="Q858" s="101"/>
      <c r="R858" s="101"/>
      <c r="S858" s="101"/>
      <c r="T858" s="102"/>
      <c r="AT858" s="97" t="s">
        <v>132</v>
      </c>
      <c r="AU858" s="97" t="s">
        <v>74</v>
      </c>
      <c r="AV858" s="95" t="s">
        <v>74</v>
      </c>
      <c r="AW858" s="95" t="s">
        <v>5</v>
      </c>
      <c r="AX858" s="95" t="s">
        <v>66</v>
      </c>
      <c r="AY858" s="97" t="s">
        <v>123</v>
      </c>
    </row>
    <row r="859" spans="2:51" s="167" customFormat="1" ht="12">
      <c r="B859" s="166"/>
      <c r="D859" s="96" t="s">
        <v>132</v>
      </c>
      <c r="E859" s="168" t="s">
        <v>1</v>
      </c>
      <c r="F859" s="169" t="s">
        <v>1522</v>
      </c>
      <c r="H859" s="168" t="s">
        <v>1</v>
      </c>
      <c r="L859" s="166"/>
      <c r="M859" s="170"/>
      <c r="N859" s="171"/>
      <c r="O859" s="171"/>
      <c r="P859" s="171"/>
      <c r="Q859" s="171"/>
      <c r="R859" s="171"/>
      <c r="S859" s="171"/>
      <c r="T859" s="172"/>
      <c r="AT859" s="168" t="s">
        <v>132</v>
      </c>
      <c r="AU859" s="168" t="s">
        <v>74</v>
      </c>
      <c r="AV859" s="167" t="s">
        <v>72</v>
      </c>
      <c r="AW859" s="167" t="s">
        <v>5</v>
      </c>
      <c r="AX859" s="167" t="s">
        <v>66</v>
      </c>
      <c r="AY859" s="168" t="s">
        <v>123</v>
      </c>
    </row>
    <row r="860" spans="2:51" s="167" customFormat="1" ht="12">
      <c r="B860" s="166"/>
      <c r="D860" s="96" t="s">
        <v>132</v>
      </c>
      <c r="E860" s="168" t="s">
        <v>1</v>
      </c>
      <c r="F860" s="169" t="s">
        <v>1555</v>
      </c>
      <c r="H860" s="168" t="s">
        <v>1</v>
      </c>
      <c r="L860" s="166"/>
      <c r="M860" s="170"/>
      <c r="N860" s="171"/>
      <c r="O860" s="171"/>
      <c r="P860" s="171"/>
      <c r="Q860" s="171"/>
      <c r="R860" s="171"/>
      <c r="S860" s="171"/>
      <c r="T860" s="172"/>
      <c r="AT860" s="168" t="s">
        <v>132</v>
      </c>
      <c r="AU860" s="168" t="s">
        <v>74</v>
      </c>
      <c r="AV860" s="167" t="s">
        <v>72</v>
      </c>
      <c r="AW860" s="167" t="s">
        <v>5</v>
      </c>
      <c r="AX860" s="167" t="s">
        <v>66</v>
      </c>
      <c r="AY860" s="168" t="s">
        <v>123</v>
      </c>
    </row>
    <row r="861" spans="2:51" s="95" customFormat="1" ht="12">
      <c r="B861" s="94"/>
      <c r="D861" s="96" t="s">
        <v>132</v>
      </c>
      <c r="E861" s="97" t="s">
        <v>1</v>
      </c>
      <c r="F861" s="98" t="s">
        <v>130</v>
      </c>
      <c r="H861" s="99">
        <v>4</v>
      </c>
      <c r="L861" s="94"/>
      <c r="M861" s="100"/>
      <c r="N861" s="101"/>
      <c r="O861" s="101"/>
      <c r="P861" s="101"/>
      <c r="Q861" s="101"/>
      <c r="R861" s="101"/>
      <c r="S861" s="101"/>
      <c r="T861" s="102"/>
      <c r="AT861" s="97" t="s">
        <v>132</v>
      </c>
      <c r="AU861" s="97" t="s">
        <v>74</v>
      </c>
      <c r="AV861" s="95" t="s">
        <v>74</v>
      </c>
      <c r="AW861" s="95" t="s">
        <v>5</v>
      </c>
      <c r="AX861" s="95" t="s">
        <v>66</v>
      </c>
      <c r="AY861" s="97" t="s">
        <v>123</v>
      </c>
    </row>
    <row r="862" spans="2:51" s="182" customFormat="1" ht="12">
      <c r="B862" s="181"/>
      <c r="D862" s="96" t="s">
        <v>132</v>
      </c>
      <c r="E862" s="183" t="s">
        <v>1</v>
      </c>
      <c r="F862" s="184" t="s">
        <v>470</v>
      </c>
      <c r="H862" s="185">
        <v>6</v>
      </c>
      <c r="L862" s="181"/>
      <c r="M862" s="186"/>
      <c r="N862" s="187"/>
      <c r="O862" s="187"/>
      <c r="P862" s="187"/>
      <c r="Q862" s="187"/>
      <c r="R862" s="187"/>
      <c r="S862" s="187"/>
      <c r="T862" s="188"/>
      <c r="AT862" s="183" t="s">
        <v>132</v>
      </c>
      <c r="AU862" s="183" t="s">
        <v>74</v>
      </c>
      <c r="AV862" s="182" t="s">
        <v>130</v>
      </c>
      <c r="AW862" s="182" t="s">
        <v>5</v>
      </c>
      <c r="AX862" s="182" t="s">
        <v>72</v>
      </c>
      <c r="AY862" s="183" t="s">
        <v>123</v>
      </c>
    </row>
    <row r="863" spans="2:65" s="117" customFormat="1" ht="16.5" customHeight="1">
      <c r="B863" s="8"/>
      <c r="C863" s="103" t="s">
        <v>249</v>
      </c>
      <c r="D863" s="103" t="s">
        <v>189</v>
      </c>
      <c r="E863" s="104" t="s">
        <v>796</v>
      </c>
      <c r="F863" s="105" t="s">
        <v>797</v>
      </c>
      <c r="G863" s="106" t="s">
        <v>175</v>
      </c>
      <c r="H863" s="107">
        <v>6</v>
      </c>
      <c r="I863" s="143"/>
      <c r="J863" s="108">
        <f>ROUND(I863*H863,2)</f>
        <v>0</v>
      </c>
      <c r="K863" s="105" t="s">
        <v>397</v>
      </c>
      <c r="L863" s="157"/>
      <c r="M863" s="109" t="s">
        <v>1</v>
      </c>
      <c r="N863" s="189" t="s">
        <v>35</v>
      </c>
      <c r="O863" s="92">
        <v>0</v>
      </c>
      <c r="P863" s="92">
        <f>O863*H863</f>
        <v>0</v>
      </c>
      <c r="Q863" s="92">
        <v>0.0012</v>
      </c>
      <c r="R863" s="92">
        <f>Q863*H863</f>
        <v>0.0072</v>
      </c>
      <c r="S863" s="92">
        <v>0</v>
      </c>
      <c r="T863" s="164">
        <f>S863*H863</f>
        <v>0</v>
      </c>
      <c r="AR863" s="120" t="s">
        <v>159</v>
      </c>
      <c r="AT863" s="120" t="s">
        <v>189</v>
      </c>
      <c r="AU863" s="120" t="s">
        <v>74</v>
      </c>
      <c r="AY863" s="120" t="s">
        <v>123</v>
      </c>
      <c r="BE863" s="156">
        <f>IF(N863="základní",J863,0)</f>
        <v>0</v>
      </c>
      <c r="BF863" s="156">
        <f>IF(N863="snížená",J863,0)</f>
        <v>0</v>
      </c>
      <c r="BG863" s="156">
        <f>IF(N863="zákl. přenesená",J863,0)</f>
        <v>0</v>
      </c>
      <c r="BH863" s="156">
        <f>IF(N863="sníž. přenesená",J863,0)</f>
        <v>0</v>
      </c>
      <c r="BI863" s="156">
        <f>IF(N863="nulová",J863,0)</f>
        <v>0</v>
      </c>
      <c r="BJ863" s="120" t="s">
        <v>72</v>
      </c>
      <c r="BK863" s="156">
        <f>ROUND(I863*H863,2)</f>
        <v>0</v>
      </c>
      <c r="BL863" s="120" t="s">
        <v>130</v>
      </c>
      <c r="BM863" s="120" t="s">
        <v>1556</v>
      </c>
    </row>
    <row r="864" spans="2:47" s="117" customFormat="1" ht="12">
      <c r="B864" s="8"/>
      <c r="D864" s="96" t="s">
        <v>399</v>
      </c>
      <c r="F864" s="165" t="s">
        <v>797</v>
      </c>
      <c r="L864" s="8"/>
      <c r="M864" s="114"/>
      <c r="N864" s="21"/>
      <c r="O864" s="21"/>
      <c r="P864" s="21"/>
      <c r="Q864" s="21"/>
      <c r="R864" s="21"/>
      <c r="S864" s="21"/>
      <c r="T864" s="22"/>
      <c r="AT864" s="120" t="s">
        <v>399</v>
      </c>
      <c r="AU864" s="120" t="s">
        <v>74</v>
      </c>
    </row>
    <row r="865" spans="2:51" s="167" customFormat="1" ht="12">
      <c r="B865" s="166"/>
      <c r="D865" s="96" t="s">
        <v>132</v>
      </c>
      <c r="E865" s="168" t="s">
        <v>1</v>
      </c>
      <c r="F865" s="169" t="s">
        <v>401</v>
      </c>
      <c r="H865" s="168" t="s">
        <v>1</v>
      </c>
      <c r="L865" s="166"/>
      <c r="M865" s="170"/>
      <c r="N865" s="171"/>
      <c r="O865" s="171"/>
      <c r="P865" s="171"/>
      <c r="Q865" s="171"/>
      <c r="R865" s="171"/>
      <c r="S865" s="171"/>
      <c r="T865" s="172"/>
      <c r="AT865" s="168" t="s">
        <v>132</v>
      </c>
      <c r="AU865" s="168" t="s">
        <v>74</v>
      </c>
      <c r="AV865" s="167" t="s">
        <v>72</v>
      </c>
      <c r="AW865" s="167" t="s">
        <v>5</v>
      </c>
      <c r="AX865" s="167" t="s">
        <v>66</v>
      </c>
      <c r="AY865" s="168" t="s">
        <v>123</v>
      </c>
    </row>
    <row r="866" spans="2:51" s="167" customFormat="1" ht="12">
      <c r="B866" s="166"/>
      <c r="D866" s="96" t="s">
        <v>132</v>
      </c>
      <c r="E866" s="168" t="s">
        <v>1</v>
      </c>
      <c r="F866" s="169" t="s">
        <v>1427</v>
      </c>
      <c r="H866" s="168" t="s">
        <v>1</v>
      </c>
      <c r="L866" s="166"/>
      <c r="M866" s="170"/>
      <c r="N866" s="171"/>
      <c r="O866" s="171"/>
      <c r="P866" s="171"/>
      <c r="Q866" s="171"/>
      <c r="R866" s="171"/>
      <c r="S866" s="171"/>
      <c r="T866" s="172"/>
      <c r="AT866" s="168" t="s">
        <v>132</v>
      </c>
      <c r="AU866" s="168" t="s">
        <v>74</v>
      </c>
      <c r="AV866" s="167" t="s">
        <v>72</v>
      </c>
      <c r="AW866" s="167" t="s">
        <v>5</v>
      </c>
      <c r="AX866" s="167" t="s">
        <v>66</v>
      </c>
      <c r="AY866" s="168" t="s">
        <v>123</v>
      </c>
    </row>
    <row r="867" spans="2:51" s="167" customFormat="1" ht="12">
      <c r="B867" s="166"/>
      <c r="D867" s="96" t="s">
        <v>132</v>
      </c>
      <c r="E867" s="168" t="s">
        <v>1</v>
      </c>
      <c r="F867" s="169" t="s">
        <v>1428</v>
      </c>
      <c r="H867" s="168" t="s">
        <v>1</v>
      </c>
      <c r="L867" s="166"/>
      <c r="M867" s="170"/>
      <c r="N867" s="171"/>
      <c r="O867" s="171"/>
      <c r="P867" s="171"/>
      <c r="Q867" s="171"/>
      <c r="R867" s="171"/>
      <c r="S867" s="171"/>
      <c r="T867" s="172"/>
      <c r="AT867" s="168" t="s">
        <v>132</v>
      </c>
      <c r="AU867" s="168" t="s">
        <v>74</v>
      </c>
      <c r="AV867" s="167" t="s">
        <v>72</v>
      </c>
      <c r="AW867" s="167" t="s">
        <v>5</v>
      </c>
      <c r="AX867" s="167" t="s">
        <v>66</v>
      </c>
      <c r="AY867" s="168" t="s">
        <v>123</v>
      </c>
    </row>
    <row r="868" spans="2:51" s="167" customFormat="1" ht="12">
      <c r="B868" s="166"/>
      <c r="D868" s="96" t="s">
        <v>132</v>
      </c>
      <c r="E868" s="168" t="s">
        <v>1</v>
      </c>
      <c r="F868" s="169" t="s">
        <v>1244</v>
      </c>
      <c r="H868" s="168" t="s">
        <v>1</v>
      </c>
      <c r="L868" s="166"/>
      <c r="M868" s="170"/>
      <c r="N868" s="171"/>
      <c r="O868" s="171"/>
      <c r="P868" s="171"/>
      <c r="Q868" s="171"/>
      <c r="R868" s="171"/>
      <c r="S868" s="171"/>
      <c r="T868" s="172"/>
      <c r="AT868" s="168" t="s">
        <v>132</v>
      </c>
      <c r="AU868" s="168" t="s">
        <v>74</v>
      </c>
      <c r="AV868" s="167" t="s">
        <v>72</v>
      </c>
      <c r="AW868" s="167" t="s">
        <v>5</v>
      </c>
      <c r="AX868" s="167" t="s">
        <v>66</v>
      </c>
      <c r="AY868" s="168" t="s">
        <v>123</v>
      </c>
    </row>
    <row r="869" spans="2:51" s="167" customFormat="1" ht="12">
      <c r="B869" s="166"/>
      <c r="D869" s="96" t="s">
        <v>132</v>
      </c>
      <c r="E869" s="168" t="s">
        <v>1</v>
      </c>
      <c r="F869" s="169" t="s">
        <v>1521</v>
      </c>
      <c r="H869" s="168" t="s">
        <v>1</v>
      </c>
      <c r="L869" s="166"/>
      <c r="M869" s="170"/>
      <c r="N869" s="171"/>
      <c r="O869" s="171"/>
      <c r="P869" s="171"/>
      <c r="Q869" s="171"/>
      <c r="R869" s="171"/>
      <c r="S869" s="171"/>
      <c r="T869" s="172"/>
      <c r="AT869" s="168" t="s">
        <v>132</v>
      </c>
      <c r="AU869" s="168" t="s">
        <v>74</v>
      </c>
      <c r="AV869" s="167" t="s">
        <v>72</v>
      </c>
      <c r="AW869" s="167" t="s">
        <v>5</v>
      </c>
      <c r="AX869" s="167" t="s">
        <v>66</v>
      </c>
      <c r="AY869" s="168" t="s">
        <v>123</v>
      </c>
    </row>
    <row r="870" spans="2:51" s="167" customFormat="1" ht="12">
      <c r="B870" s="166"/>
      <c r="D870" s="96" t="s">
        <v>132</v>
      </c>
      <c r="E870" s="168" t="s">
        <v>1</v>
      </c>
      <c r="F870" s="169" t="s">
        <v>788</v>
      </c>
      <c r="H870" s="168" t="s">
        <v>1</v>
      </c>
      <c r="L870" s="166"/>
      <c r="M870" s="170"/>
      <c r="N870" s="171"/>
      <c r="O870" s="171"/>
      <c r="P870" s="171"/>
      <c r="Q870" s="171"/>
      <c r="R870" s="171"/>
      <c r="S870" s="171"/>
      <c r="T870" s="172"/>
      <c r="AT870" s="168" t="s">
        <v>132</v>
      </c>
      <c r="AU870" s="168" t="s">
        <v>74</v>
      </c>
      <c r="AV870" s="167" t="s">
        <v>72</v>
      </c>
      <c r="AW870" s="167" t="s">
        <v>5</v>
      </c>
      <c r="AX870" s="167" t="s">
        <v>66</v>
      </c>
      <c r="AY870" s="168" t="s">
        <v>123</v>
      </c>
    </row>
    <row r="871" spans="2:51" s="95" customFormat="1" ht="12">
      <c r="B871" s="94"/>
      <c r="D871" s="96" t="s">
        <v>132</v>
      </c>
      <c r="E871" s="97" t="s">
        <v>1</v>
      </c>
      <c r="F871" s="98" t="s">
        <v>74</v>
      </c>
      <c r="H871" s="99">
        <v>2</v>
      </c>
      <c r="L871" s="94"/>
      <c r="M871" s="100"/>
      <c r="N871" s="101"/>
      <c r="O871" s="101"/>
      <c r="P871" s="101"/>
      <c r="Q871" s="101"/>
      <c r="R871" s="101"/>
      <c r="S871" s="101"/>
      <c r="T871" s="102"/>
      <c r="AT871" s="97" t="s">
        <v>132</v>
      </c>
      <c r="AU871" s="97" t="s">
        <v>74</v>
      </c>
      <c r="AV871" s="95" t="s">
        <v>74</v>
      </c>
      <c r="AW871" s="95" t="s">
        <v>5</v>
      </c>
      <c r="AX871" s="95" t="s">
        <v>66</v>
      </c>
      <c r="AY871" s="97" t="s">
        <v>123</v>
      </c>
    </row>
    <row r="872" spans="2:51" s="167" customFormat="1" ht="12">
      <c r="B872" s="166"/>
      <c r="D872" s="96" t="s">
        <v>132</v>
      </c>
      <c r="E872" s="168" t="s">
        <v>1</v>
      </c>
      <c r="F872" s="169" t="s">
        <v>1522</v>
      </c>
      <c r="H872" s="168" t="s">
        <v>1</v>
      </c>
      <c r="L872" s="166"/>
      <c r="M872" s="170"/>
      <c r="N872" s="171"/>
      <c r="O872" s="171"/>
      <c r="P872" s="171"/>
      <c r="Q872" s="171"/>
      <c r="R872" s="171"/>
      <c r="S872" s="171"/>
      <c r="T872" s="172"/>
      <c r="AT872" s="168" t="s">
        <v>132</v>
      </c>
      <c r="AU872" s="168" t="s">
        <v>74</v>
      </c>
      <c r="AV872" s="167" t="s">
        <v>72</v>
      </c>
      <c r="AW872" s="167" t="s">
        <v>5</v>
      </c>
      <c r="AX872" s="167" t="s">
        <v>66</v>
      </c>
      <c r="AY872" s="168" t="s">
        <v>123</v>
      </c>
    </row>
    <row r="873" spans="2:51" s="167" customFormat="1" ht="12">
      <c r="B873" s="166"/>
      <c r="D873" s="96" t="s">
        <v>132</v>
      </c>
      <c r="E873" s="168" t="s">
        <v>1</v>
      </c>
      <c r="F873" s="169" t="s">
        <v>1555</v>
      </c>
      <c r="H873" s="168" t="s">
        <v>1</v>
      </c>
      <c r="L873" s="166"/>
      <c r="M873" s="170"/>
      <c r="N873" s="171"/>
      <c r="O873" s="171"/>
      <c r="P873" s="171"/>
      <c r="Q873" s="171"/>
      <c r="R873" s="171"/>
      <c r="S873" s="171"/>
      <c r="T873" s="172"/>
      <c r="AT873" s="168" t="s">
        <v>132</v>
      </c>
      <c r="AU873" s="168" t="s">
        <v>74</v>
      </c>
      <c r="AV873" s="167" t="s">
        <v>72</v>
      </c>
      <c r="AW873" s="167" t="s">
        <v>5</v>
      </c>
      <c r="AX873" s="167" t="s">
        <v>66</v>
      </c>
      <c r="AY873" s="168" t="s">
        <v>123</v>
      </c>
    </row>
    <row r="874" spans="2:51" s="95" customFormat="1" ht="12">
      <c r="B874" s="94"/>
      <c r="D874" s="96" t="s">
        <v>132</v>
      </c>
      <c r="E874" s="97" t="s">
        <v>1</v>
      </c>
      <c r="F874" s="98" t="s">
        <v>130</v>
      </c>
      <c r="H874" s="99">
        <v>4</v>
      </c>
      <c r="L874" s="94"/>
      <c r="M874" s="100"/>
      <c r="N874" s="101"/>
      <c r="O874" s="101"/>
      <c r="P874" s="101"/>
      <c r="Q874" s="101"/>
      <c r="R874" s="101"/>
      <c r="S874" s="101"/>
      <c r="T874" s="102"/>
      <c r="AT874" s="97" t="s">
        <v>132</v>
      </c>
      <c r="AU874" s="97" t="s">
        <v>74</v>
      </c>
      <c r="AV874" s="95" t="s">
        <v>74</v>
      </c>
      <c r="AW874" s="95" t="s">
        <v>5</v>
      </c>
      <c r="AX874" s="95" t="s">
        <v>66</v>
      </c>
      <c r="AY874" s="97" t="s">
        <v>123</v>
      </c>
    </row>
    <row r="875" spans="2:51" s="182" customFormat="1" ht="12">
      <c r="B875" s="181"/>
      <c r="D875" s="96" t="s">
        <v>132</v>
      </c>
      <c r="E875" s="183" t="s">
        <v>1</v>
      </c>
      <c r="F875" s="184" t="s">
        <v>470</v>
      </c>
      <c r="H875" s="185">
        <v>6</v>
      </c>
      <c r="L875" s="181"/>
      <c r="M875" s="186"/>
      <c r="N875" s="187"/>
      <c r="O875" s="187"/>
      <c r="P875" s="187"/>
      <c r="Q875" s="187"/>
      <c r="R875" s="187"/>
      <c r="S875" s="187"/>
      <c r="T875" s="188"/>
      <c r="AT875" s="183" t="s">
        <v>132</v>
      </c>
      <c r="AU875" s="183" t="s">
        <v>74</v>
      </c>
      <c r="AV875" s="182" t="s">
        <v>130</v>
      </c>
      <c r="AW875" s="182" t="s">
        <v>5</v>
      </c>
      <c r="AX875" s="182" t="s">
        <v>72</v>
      </c>
      <c r="AY875" s="183" t="s">
        <v>123</v>
      </c>
    </row>
    <row r="876" spans="2:65" s="117" customFormat="1" ht="16.5" customHeight="1">
      <c r="B876" s="8"/>
      <c r="C876" s="84" t="s">
        <v>253</v>
      </c>
      <c r="D876" s="84" t="s">
        <v>125</v>
      </c>
      <c r="E876" s="85" t="s">
        <v>1557</v>
      </c>
      <c r="F876" s="86" t="s">
        <v>1558</v>
      </c>
      <c r="G876" s="87" t="s">
        <v>175</v>
      </c>
      <c r="H876" s="88">
        <v>15</v>
      </c>
      <c r="I876" s="142"/>
      <c r="J876" s="89">
        <f>ROUND(I876*H876,2)</f>
        <v>0</v>
      </c>
      <c r="K876" s="86" t="s">
        <v>397</v>
      </c>
      <c r="L876" s="8"/>
      <c r="M876" s="115" t="s">
        <v>1</v>
      </c>
      <c r="N876" s="90" t="s">
        <v>35</v>
      </c>
      <c r="O876" s="92">
        <v>2.405</v>
      </c>
      <c r="P876" s="92">
        <f>O876*H876</f>
        <v>36.074999999999996</v>
      </c>
      <c r="Q876" s="92">
        <v>1E-05</v>
      </c>
      <c r="R876" s="92">
        <f>Q876*H876</f>
        <v>0.00015000000000000001</v>
      </c>
      <c r="S876" s="92">
        <v>0</v>
      </c>
      <c r="T876" s="164">
        <f>S876*H876</f>
        <v>0</v>
      </c>
      <c r="AR876" s="120" t="s">
        <v>130</v>
      </c>
      <c r="AT876" s="120" t="s">
        <v>125</v>
      </c>
      <c r="AU876" s="120" t="s">
        <v>74</v>
      </c>
      <c r="AY876" s="120" t="s">
        <v>123</v>
      </c>
      <c r="BE876" s="156">
        <f>IF(N876="základní",J876,0)</f>
        <v>0</v>
      </c>
      <c r="BF876" s="156">
        <f>IF(N876="snížená",J876,0)</f>
        <v>0</v>
      </c>
      <c r="BG876" s="156">
        <f>IF(N876="zákl. přenesená",J876,0)</f>
        <v>0</v>
      </c>
      <c r="BH876" s="156">
        <f>IF(N876="sníž. přenesená",J876,0)</f>
        <v>0</v>
      </c>
      <c r="BI876" s="156">
        <f>IF(N876="nulová",J876,0)</f>
        <v>0</v>
      </c>
      <c r="BJ876" s="120" t="s">
        <v>72</v>
      </c>
      <c r="BK876" s="156">
        <f>ROUND(I876*H876,2)</f>
        <v>0</v>
      </c>
      <c r="BL876" s="120" t="s">
        <v>130</v>
      </c>
      <c r="BM876" s="120" t="s">
        <v>1559</v>
      </c>
    </row>
    <row r="877" spans="2:47" s="117" customFormat="1" ht="12">
      <c r="B877" s="8"/>
      <c r="D877" s="96" t="s">
        <v>399</v>
      </c>
      <c r="F877" s="165" t="s">
        <v>1560</v>
      </c>
      <c r="L877" s="8"/>
      <c r="M877" s="114"/>
      <c r="N877" s="21"/>
      <c r="O877" s="21"/>
      <c r="P877" s="21"/>
      <c r="Q877" s="21"/>
      <c r="R877" s="21"/>
      <c r="S877" s="21"/>
      <c r="T877" s="22"/>
      <c r="AT877" s="120" t="s">
        <v>399</v>
      </c>
      <c r="AU877" s="120" t="s">
        <v>74</v>
      </c>
    </row>
    <row r="878" spans="2:51" s="167" customFormat="1" ht="12">
      <c r="B878" s="166"/>
      <c r="D878" s="96" t="s">
        <v>132</v>
      </c>
      <c r="E878" s="168" t="s">
        <v>1</v>
      </c>
      <c r="F878" s="169" t="s">
        <v>401</v>
      </c>
      <c r="H878" s="168" t="s">
        <v>1</v>
      </c>
      <c r="L878" s="166"/>
      <c r="M878" s="170"/>
      <c r="N878" s="171"/>
      <c r="O878" s="171"/>
      <c r="P878" s="171"/>
      <c r="Q878" s="171"/>
      <c r="R878" s="171"/>
      <c r="S878" s="171"/>
      <c r="T878" s="172"/>
      <c r="AT878" s="168" t="s">
        <v>132</v>
      </c>
      <c r="AU878" s="168" t="s">
        <v>74</v>
      </c>
      <c r="AV878" s="167" t="s">
        <v>72</v>
      </c>
      <c r="AW878" s="167" t="s">
        <v>5</v>
      </c>
      <c r="AX878" s="167" t="s">
        <v>66</v>
      </c>
      <c r="AY878" s="168" t="s">
        <v>123</v>
      </c>
    </row>
    <row r="879" spans="2:51" s="167" customFormat="1" ht="12">
      <c r="B879" s="166"/>
      <c r="D879" s="96" t="s">
        <v>132</v>
      </c>
      <c r="E879" s="168" t="s">
        <v>1</v>
      </c>
      <c r="F879" s="169" t="s">
        <v>1427</v>
      </c>
      <c r="H879" s="168" t="s">
        <v>1</v>
      </c>
      <c r="L879" s="166"/>
      <c r="M879" s="170"/>
      <c r="N879" s="171"/>
      <c r="O879" s="171"/>
      <c r="P879" s="171"/>
      <c r="Q879" s="171"/>
      <c r="R879" s="171"/>
      <c r="S879" s="171"/>
      <c r="T879" s="172"/>
      <c r="AT879" s="168" t="s">
        <v>132</v>
      </c>
      <c r="AU879" s="168" t="s">
        <v>74</v>
      </c>
      <c r="AV879" s="167" t="s">
        <v>72</v>
      </c>
      <c r="AW879" s="167" t="s">
        <v>5</v>
      </c>
      <c r="AX879" s="167" t="s">
        <v>66</v>
      </c>
      <c r="AY879" s="168" t="s">
        <v>123</v>
      </c>
    </row>
    <row r="880" spans="2:51" s="167" customFormat="1" ht="12">
      <c r="B880" s="166"/>
      <c r="D880" s="96" t="s">
        <v>132</v>
      </c>
      <c r="E880" s="168" t="s">
        <v>1</v>
      </c>
      <c r="F880" s="169" t="s">
        <v>1428</v>
      </c>
      <c r="H880" s="168" t="s">
        <v>1</v>
      </c>
      <c r="L880" s="166"/>
      <c r="M880" s="170"/>
      <c r="N880" s="171"/>
      <c r="O880" s="171"/>
      <c r="P880" s="171"/>
      <c r="Q880" s="171"/>
      <c r="R880" s="171"/>
      <c r="S880" s="171"/>
      <c r="T880" s="172"/>
      <c r="AT880" s="168" t="s">
        <v>132</v>
      </c>
      <c r="AU880" s="168" t="s">
        <v>74</v>
      </c>
      <c r="AV880" s="167" t="s">
        <v>72</v>
      </c>
      <c r="AW880" s="167" t="s">
        <v>5</v>
      </c>
      <c r="AX880" s="167" t="s">
        <v>66</v>
      </c>
      <c r="AY880" s="168" t="s">
        <v>123</v>
      </c>
    </row>
    <row r="881" spans="2:51" s="167" customFormat="1" ht="12">
      <c r="B881" s="166"/>
      <c r="D881" s="96" t="s">
        <v>132</v>
      </c>
      <c r="E881" s="168" t="s">
        <v>1</v>
      </c>
      <c r="F881" s="169" t="s">
        <v>1293</v>
      </c>
      <c r="H881" s="168" t="s">
        <v>1</v>
      </c>
      <c r="L881" s="166"/>
      <c r="M881" s="170"/>
      <c r="N881" s="171"/>
      <c r="O881" s="171"/>
      <c r="P881" s="171"/>
      <c r="Q881" s="171"/>
      <c r="R881" s="171"/>
      <c r="S881" s="171"/>
      <c r="T881" s="172"/>
      <c r="AT881" s="168" t="s">
        <v>132</v>
      </c>
      <c r="AU881" s="168" t="s">
        <v>74</v>
      </c>
      <c r="AV881" s="167" t="s">
        <v>72</v>
      </c>
      <c r="AW881" s="167" t="s">
        <v>5</v>
      </c>
      <c r="AX881" s="167" t="s">
        <v>66</v>
      </c>
      <c r="AY881" s="168" t="s">
        <v>123</v>
      </c>
    </row>
    <row r="882" spans="2:51" s="167" customFormat="1" ht="12">
      <c r="B882" s="166"/>
      <c r="D882" s="96" t="s">
        <v>132</v>
      </c>
      <c r="E882" s="168" t="s">
        <v>1</v>
      </c>
      <c r="F882" s="169" t="s">
        <v>804</v>
      </c>
      <c r="H882" s="168" t="s">
        <v>1</v>
      </c>
      <c r="L882" s="166"/>
      <c r="M882" s="170"/>
      <c r="N882" s="171"/>
      <c r="O882" s="171"/>
      <c r="P882" s="171"/>
      <c r="Q882" s="171"/>
      <c r="R882" s="171"/>
      <c r="S882" s="171"/>
      <c r="T882" s="172"/>
      <c r="AT882" s="168" t="s">
        <v>132</v>
      </c>
      <c r="AU882" s="168" t="s">
        <v>74</v>
      </c>
      <c r="AV882" s="167" t="s">
        <v>72</v>
      </c>
      <c r="AW882" s="167" t="s">
        <v>5</v>
      </c>
      <c r="AX882" s="167" t="s">
        <v>66</v>
      </c>
      <c r="AY882" s="168" t="s">
        <v>123</v>
      </c>
    </row>
    <row r="883" spans="2:51" s="167" customFormat="1" ht="12">
      <c r="B883" s="166"/>
      <c r="D883" s="96" t="s">
        <v>132</v>
      </c>
      <c r="E883" s="168" t="s">
        <v>1</v>
      </c>
      <c r="F883" s="169" t="s">
        <v>1561</v>
      </c>
      <c r="H883" s="168" t="s">
        <v>1</v>
      </c>
      <c r="L883" s="166"/>
      <c r="M883" s="170"/>
      <c r="N883" s="171"/>
      <c r="O883" s="171"/>
      <c r="P883" s="171"/>
      <c r="Q883" s="171"/>
      <c r="R883" s="171"/>
      <c r="S883" s="171"/>
      <c r="T883" s="172"/>
      <c r="AT883" s="168" t="s">
        <v>132</v>
      </c>
      <c r="AU883" s="168" t="s">
        <v>74</v>
      </c>
      <c r="AV883" s="167" t="s">
        <v>72</v>
      </c>
      <c r="AW883" s="167" t="s">
        <v>5</v>
      </c>
      <c r="AX883" s="167" t="s">
        <v>66</v>
      </c>
      <c r="AY883" s="168" t="s">
        <v>123</v>
      </c>
    </row>
    <row r="884" spans="2:51" s="95" customFormat="1" ht="12">
      <c r="B884" s="94"/>
      <c r="D884" s="96" t="s">
        <v>132</v>
      </c>
      <c r="E884" s="97" t="s">
        <v>1</v>
      </c>
      <c r="F884" s="98" t="s">
        <v>163</v>
      </c>
      <c r="H884" s="99">
        <v>9</v>
      </c>
      <c r="L884" s="94"/>
      <c r="M884" s="100"/>
      <c r="N884" s="101"/>
      <c r="O884" s="101"/>
      <c r="P884" s="101"/>
      <c r="Q884" s="101"/>
      <c r="R884" s="101"/>
      <c r="S884" s="101"/>
      <c r="T884" s="102"/>
      <c r="AT884" s="97" t="s">
        <v>132</v>
      </c>
      <c r="AU884" s="97" t="s">
        <v>74</v>
      </c>
      <c r="AV884" s="95" t="s">
        <v>74</v>
      </c>
      <c r="AW884" s="95" t="s">
        <v>5</v>
      </c>
      <c r="AX884" s="95" t="s">
        <v>66</v>
      </c>
      <c r="AY884" s="97" t="s">
        <v>123</v>
      </c>
    </row>
    <row r="885" spans="2:51" s="167" customFormat="1" ht="12">
      <c r="B885" s="166"/>
      <c r="D885" s="96" t="s">
        <v>132</v>
      </c>
      <c r="E885" s="168" t="s">
        <v>1</v>
      </c>
      <c r="F885" s="169" t="s">
        <v>1562</v>
      </c>
      <c r="H885" s="168" t="s">
        <v>1</v>
      </c>
      <c r="L885" s="166"/>
      <c r="M885" s="170"/>
      <c r="N885" s="171"/>
      <c r="O885" s="171"/>
      <c r="P885" s="171"/>
      <c r="Q885" s="171"/>
      <c r="R885" s="171"/>
      <c r="S885" s="171"/>
      <c r="T885" s="172"/>
      <c r="AT885" s="168" t="s">
        <v>132</v>
      </c>
      <c r="AU885" s="168" t="s">
        <v>74</v>
      </c>
      <c r="AV885" s="167" t="s">
        <v>72</v>
      </c>
      <c r="AW885" s="167" t="s">
        <v>5</v>
      </c>
      <c r="AX885" s="167" t="s">
        <v>66</v>
      </c>
      <c r="AY885" s="168" t="s">
        <v>123</v>
      </c>
    </row>
    <row r="886" spans="2:51" s="95" customFormat="1" ht="12">
      <c r="B886" s="94"/>
      <c r="D886" s="96" t="s">
        <v>132</v>
      </c>
      <c r="E886" s="97" t="s">
        <v>1</v>
      </c>
      <c r="F886" s="98" t="s">
        <v>151</v>
      </c>
      <c r="H886" s="99">
        <v>6</v>
      </c>
      <c r="L886" s="94"/>
      <c r="M886" s="100"/>
      <c r="N886" s="101"/>
      <c r="O886" s="101"/>
      <c r="P886" s="101"/>
      <c r="Q886" s="101"/>
      <c r="R886" s="101"/>
      <c r="S886" s="101"/>
      <c r="T886" s="102"/>
      <c r="AT886" s="97" t="s">
        <v>132</v>
      </c>
      <c r="AU886" s="97" t="s">
        <v>74</v>
      </c>
      <c r="AV886" s="95" t="s">
        <v>74</v>
      </c>
      <c r="AW886" s="95" t="s">
        <v>5</v>
      </c>
      <c r="AX886" s="95" t="s">
        <v>66</v>
      </c>
      <c r="AY886" s="97" t="s">
        <v>123</v>
      </c>
    </row>
    <row r="887" spans="2:51" s="182" customFormat="1" ht="12">
      <c r="B887" s="181"/>
      <c r="D887" s="96" t="s">
        <v>132</v>
      </c>
      <c r="E887" s="183" t="s">
        <v>1</v>
      </c>
      <c r="F887" s="184" t="s">
        <v>470</v>
      </c>
      <c r="H887" s="185">
        <v>15</v>
      </c>
      <c r="L887" s="181"/>
      <c r="M887" s="186"/>
      <c r="N887" s="187"/>
      <c r="O887" s="187"/>
      <c r="P887" s="187"/>
      <c r="Q887" s="187"/>
      <c r="R887" s="187"/>
      <c r="S887" s="187"/>
      <c r="T887" s="188"/>
      <c r="AT887" s="183" t="s">
        <v>132</v>
      </c>
      <c r="AU887" s="183" t="s">
        <v>74</v>
      </c>
      <c r="AV887" s="182" t="s">
        <v>130</v>
      </c>
      <c r="AW887" s="182" t="s">
        <v>5</v>
      </c>
      <c r="AX887" s="182" t="s">
        <v>72</v>
      </c>
      <c r="AY887" s="183" t="s">
        <v>123</v>
      </c>
    </row>
    <row r="888" spans="2:65" s="117" customFormat="1" ht="16.5" customHeight="1">
      <c r="B888" s="8"/>
      <c r="C888" s="103" t="s">
        <v>259</v>
      </c>
      <c r="D888" s="103" t="s">
        <v>189</v>
      </c>
      <c r="E888" s="104" t="s">
        <v>1563</v>
      </c>
      <c r="F888" s="105" t="s">
        <v>1564</v>
      </c>
      <c r="G888" s="106" t="s">
        <v>175</v>
      </c>
      <c r="H888" s="107">
        <v>9</v>
      </c>
      <c r="I888" s="143"/>
      <c r="J888" s="108">
        <f>ROUND(I888*H888,2)</f>
        <v>0</v>
      </c>
      <c r="K888" s="105" t="s">
        <v>397</v>
      </c>
      <c r="L888" s="157"/>
      <c r="M888" s="109" t="s">
        <v>1</v>
      </c>
      <c r="N888" s="189" t="s">
        <v>35</v>
      </c>
      <c r="O888" s="92">
        <v>0</v>
      </c>
      <c r="P888" s="92">
        <f>O888*H888</f>
        <v>0</v>
      </c>
      <c r="Q888" s="92">
        <v>0.0233</v>
      </c>
      <c r="R888" s="92">
        <f>Q888*H888</f>
        <v>0.2097</v>
      </c>
      <c r="S888" s="92">
        <v>0</v>
      </c>
      <c r="T888" s="164">
        <f>S888*H888</f>
        <v>0</v>
      </c>
      <c r="AR888" s="120" t="s">
        <v>159</v>
      </c>
      <c r="AT888" s="120" t="s">
        <v>189</v>
      </c>
      <c r="AU888" s="120" t="s">
        <v>74</v>
      </c>
      <c r="AY888" s="120" t="s">
        <v>123</v>
      </c>
      <c r="BE888" s="156">
        <f>IF(N888="základní",J888,0)</f>
        <v>0</v>
      </c>
      <c r="BF888" s="156">
        <f>IF(N888="snížená",J888,0)</f>
        <v>0</v>
      </c>
      <c r="BG888" s="156">
        <f>IF(N888="zákl. přenesená",J888,0)</f>
        <v>0</v>
      </c>
      <c r="BH888" s="156">
        <f>IF(N888="sníž. přenesená",J888,0)</f>
        <v>0</v>
      </c>
      <c r="BI888" s="156">
        <f>IF(N888="nulová",J888,0)</f>
        <v>0</v>
      </c>
      <c r="BJ888" s="120" t="s">
        <v>72</v>
      </c>
      <c r="BK888" s="156">
        <f>ROUND(I888*H888,2)</f>
        <v>0</v>
      </c>
      <c r="BL888" s="120" t="s">
        <v>130</v>
      </c>
      <c r="BM888" s="120" t="s">
        <v>1565</v>
      </c>
    </row>
    <row r="889" spans="2:47" s="117" customFormat="1" ht="12">
      <c r="B889" s="8"/>
      <c r="D889" s="96" t="s">
        <v>399</v>
      </c>
      <c r="F889" s="165" t="s">
        <v>1564</v>
      </c>
      <c r="L889" s="8"/>
      <c r="M889" s="114"/>
      <c r="N889" s="21"/>
      <c r="O889" s="21"/>
      <c r="P889" s="21"/>
      <c r="Q889" s="21"/>
      <c r="R889" s="21"/>
      <c r="S889" s="21"/>
      <c r="T889" s="22"/>
      <c r="AT889" s="120" t="s">
        <v>399</v>
      </c>
      <c r="AU889" s="120" t="s">
        <v>74</v>
      </c>
    </row>
    <row r="890" spans="2:51" s="167" customFormat="1" ht="12">
      <c r="B890" s="166"/>
      <c r="D890" s="96" t="s">
        <v>132</v>
      </c>
      <c r="E890" s="168" t="s">
        <v>1</v>
      </c>
      <c r="F890" s="169" t="s">
        <v>401</v>
      </c>
      <c r="H890" s="168" t="s">
        <v>1</v>
      </c>
      <c r="L890" s="166"/>
      <c r="M890" s="170"/>
      <c r="N890" s="171"/>
      <c r="O890" s="171"/>
      <c r="P890" s="171"/>
      <c r="Q890" s="171"/>
      <c r="R890" s="171"/>
      <c r="S890" s="171"/>
      <c r="T890" s="172"/>
      <c r="AT890" s="168" t="s">
        <v>132</v>
      </c>
      <c r="AU890" s="168" t="s">
        <v>74</v>
      </c>
      <c r="AV890" s="167" t="s">
        <v>72</v>
      </c>
      <c r="AW890" s="167" t="s">
        <v>5</v>
      </c>
      <c r="AX890" s="167" t="s">
        <v>66</v>
      </c>
      <c r="AY890" s="168" t="s">
        <v>123</v>
      </c>
    </row>
    <row r="891" spans="2:51" s="167" customFormat="1" ht="12">
      <c r="B891" s="166"/>
      <c r="D891" s="96" t="s">
        <v>132</v>
      </c>
      <c r="E891" s="168" t="s">
        <v>1</v>
      </c>
      <c r="F891" s="169" t="s">
        <v>1427</v>
      </c>
      <c r="H891" s="168" t="s">
        <v>1</v>
      </c>
      <c r="L891" s="166"/>
      <c r="M891" s="170"/>
      <c r="N891" s="171"/>
      <c r="O891" s="171"/>
      <c r="P891" s="171"/>
      <c r="Q891" s="171"/>
      <c r="R891" s="171"/>
      <c r="S891" s="171"/>
      <c r="T891" s="172"/>
      <c r="AT891" s="168" t="s">
        <v>132</v>
      </c>
      <c r="AU891" s="168" t="s">
        <v>74</v>
      </c>
      <c r="AV891" s="167" t="s">
        <v>72</v>
      </c>
      <c r="AW891" s="167" t="s">
        <v>5</v>
      </c>
      <c r="AX891" s="167" t="s">
        <v>66</v>
      </c>
      <c r="AY891" s="168" t="s">
        <v>123</v>
      </c>
    </row>
    <row r="892" spans="2:51" s="167" customFormat="1" ht="12">
      <c r="B892" s="166"/>
      <c r="D892" s="96" t="s">
        <v>132</v>
      </c>
      <c r="E892" s="168" t="s">
        <v>1</v>
      </c>
      <c r="F892" s="169" t="s">
        <v>1428</v>
      </c>
      <c r="H892" s="168" t="s">
        <v>1</v>
      </c>
      <c r="L892" s="166"/>
      <c r="M892" s="170"/>
      <c r="N892" s="171"/>
      <c r="O892" s="171"/>
      <c r="P892" s="171"/>
      <c r="Q892" s="171"/>
      <c r="R892" s="171"/>
      <c r="S892" s="171"/>
      <c r="T892" s="172"/>
      <c r="AT892" s="168" t="s">
        <v>132</v>
      </c>
      <c r="AU892" s="168" t="s">
        <v>74</v>
      </c>
      <c r="AV892" s="167" t="s">
        <v>72</v>
      </c>
      <c r="AW892" s="167" t="s">
        <v>5</v>
      </c>
      <c r="AX892" s="167" t="s">
        <v>66</v>
      </c>
      <c r="AY892" s="168" t="s">
        <v>123</v>
      </c>
    </row>
    <row r="893" spans="2:51" s="167" customFormat="1" ht="12">
      <c r="B893" s="166"/>
      <c r="D893" s="96" t="s">
        <v>132</v>
      </c>
      <c r="E893" s="168" t="s">
        <v>1</v>
      </c>
      <c r="F893" s="169" t="s">
        <v>1293</v>
      </c>
      <c r="H893" s="168" t="s">
        <v>1</v>
      </c>
      <c r="L893" s="166"/>
      <c r="M893" s="170"/>
      <c r="N893" s="171"/>
      <c r="O893" s="171"/>
      <c r="P893" s="171"/>
      <c r="Q893" s="171"/>
      <c r="R893" s="171"/>
      <c r="S893" s="171"/>
      <c r="T893" s="172"/>
      <c r="AT893" s="168" t="s">
        <v>132</v>
      </c>
      <c r="AU893" s="168" t="s">
        <v>74</v>
      </c>
      <c r="AV893" s="167" t="s">
        <v>72</v>
      </c>
      <c r="AW893" s="167" t="s">
        <v>5</v>
      </c>
      <c r="AX893" s="167" t="s">
        <v>66</v>
      </c>
      <c r="AY893" s="168" t="s">
        <v>123</v>
      </c>
    </row>
    <row r="894" spans="2:51" s="167" customFormat="1" ht="12">
      <c r="B894" s="166"/>
      <c r="D894" s="96" t="s">
        <v>132</v>
      </c>
      <c r="E894" s="168" t="s">
        <v>1</v>
      </c>
      <c r="F894" s="169" t="s">
        <v>804</v>
      </c>
      <c r="H894" s="168" t="s">
        <v>1</v>
      </c>
      <c r="L894" s="166"/>
      <c r="M894" s="170"/>
      <c r="N894" s="171"/>
      <c r="O894" s="171"/>
      <c r="P894" s="171"/>
      <c r="Q894" s="171"/>
      <c r="R894" s="171"/>
      <c r="S894" s="171"/>
      <c r="T894" s="172"/>
      <c r="AT894" s="168" t="s">
        <v>132</v>
      </c>
      <c r="AU894" s="168" t="s">
        <v>74</v>
      </c>
      <c r="AV894" s="167" t="s">
        <v>72</v>
      </c>
      <c r="AW894" s="167" t="s">
        <v>5</v>
      </c>
      <c r="AX894" s="167" t="s">
        <v>66</v>
      </c>
      <c r="AY894" s="168" t="s">
        <v>123</v>
      </c>
    </row>
    <row r="895" spans="2:51" s="167" customFormat="1" ht="12">
      <c r="B895" s="166"/>
      <c r="D895" s="96" t="s">
        <v>132</v>
      </c>
      <c r="E895" s="168" t="s">
        <v>1</v>
      </c>
      <c r="F895" s="169" t="s">
        <v>1561</v>
      </c>
      <c r="H895" s="168" t="s">
        <v>1</v>
      </c>
      <c r="L895" s="166"/>
      <c r="M895" s="170"/>
      <c r="N895" s="171"/>
      <c r="O895" s="171"/>
      <c r="P895" s="171"/>
      <c r="Q895" s="171"/>
      <c r="R895" s="171"/>
      <c r="S895" s="171"/>
      <c r="T895" s="172"/>
      <c r="AT895" s="168" t="s">
        <v>132</v>
      </c>
      <c r="AU895" s="168" t="s">
        <v>74</v>
      </c>
      <c r="AV895" s="167" t="s">
        <v>72</v>
      </c>
      <c r="AW895" s="167" t="s">
        <v>5</v>
      </c>
      <c r="AX895" s="167" t="s">
        <v>66</v>
      </c>
      <c r="AY895" s="168" t="s">
        <v>123</v>
      </c>
    </row>
    <row r="896" spans="2:51" s="95" customFormat="1" ht="12">
      <c r="B896" s="94"/>
      <c r="D896" s="96" t="s">
        <v>132</v>
      </c>
      <c r="E896" s="97" t="s">
        <v>1</v>
      </c>
      <c r="F896" s="98" t="s">
        <v>163</v>
      </c>
      <c r="H896" s="99">
        <v>9</v>
      </c>
      <c r="L896" s="94"/>
      <c r="M896" s="100"/>
      <c r="N896" s="101"/>
      <c r="O896" s="101"/>
      <c r="P896" s="101"/>
      <c r="Q896" s="101"/>
      <c r="R896" s="101"/>
      <c r="S896" s="101"/>
      <c r="T896" s="102"/>
      <c r="AT896" s="97" t="s">
        <v>132</v>
      </c>
      <c r="AU896" s="97" t="s">
        <v>74</v>
      </c>
      <c r="AV896" s="95" t="s">
        <v>74</v>
      </c>
      <c r="AW896" s="95" t="s">
        <v>5</v>
      </c>
      <c r="AX896" s="95" t="s">
        <v>66</v>
      </c>
      <c r="AY896" s="97" t="s">
        <v>123</v>
      </c>
    </row>
    <row r="897" spans="2:51" s="182" customFormat="1" ht="12">
      <c r="B897" s="181"/>
      <c r="D897" s="96" t="s">
        <v>132</v>
      </c>
      <c r="E897" s="183" t="s">
        <v>1</v>
      </c>
      <c r="F897" s="184" t="s">
        <v>470</v>
      </c>
      <c r="H897" s="185">
        <v>9</v>
      </c>
      <c r="L897" s="181"/>
      <c r="M897" s="186"/>
      <c r="N897" s="187"/>
      <c r="O897" s="187"/>
      <c r="P897" s="187"/>
      <c r="Q897" s="187"/>
      <c r="R897" s="187"/>
      <c r="S897" s="187"/>
      <c r="T897" s="188"/>
      <c r="AT897" s="183" t="s">
        <v>132</v>
      </c>
      <c r="AU897" s="183" t="s">
        <v>74</v>
      </c>
      <c r="AV897" s="182" t="s">
        <v>130</v>
      </c>
      <c r="AW897" s="182" t="s">
        <v>5</v>
      </c>
      <c r="AX897" s="182" t="s">
        <v>72</v>
      </c>
      <c r="AY897" s="183" t="s">
        <v>123</v>
      </c>
    </row>
    <row r="898" spans="2:65" s="117" customFormat="1" ht="16.5" customHeight="1">
      <c r="B898" s="8"/>
      <c r="C898" s="103" t="s">
        <v>265</v>
      </c>
      <c r="D898" s="103" t="s">
        <v>189</v>
      </c>
      <c r="E898" s="104" t="s">
        <v>1566</v>
      </c>
      <c r="F898" s="105" t="s">
        <v>1567</v>
      </c>
      <c r="G898" s="106" t="s">
        <v>175</v>
      </c>
      <c r="H898" s="107">
        <v>6</v>
      </c>
      <c r="I898" s="143"/>
      <c r="J898" s="108">
        <f>ROUND(I898*H898,2)</f>
        <v>0</v>
      </c>
      <c r="K898" s="105" t="s">
        <v>397</v>
      </c>
      <c r="L898" s="157"/>
      <c r="M898" s="109" t="s">
        <v>1</v>
      </c>
      <c r="N898" s="189" t="s">
        <v>35</v>
      </c>
      <c r="O898" s="92">
        <v>0</v>
      </c>
      <c r="P898" s="92">
        <f>O898*H898</f>
        <v>0</v>
      </c>
      <c r="Q898" s="92">
        <v>0.0255</v>
      </c>
      <c r="R898" s="92">
        <f>Q898*H898</f>
        <v>0.153</v>
      </c>
      <c r="S898" s="92">
        <v>0</v>
      </c>
      <c r="T898" s="164">
        <f>S898*H898</f>
        <v>0</v>
      </c>
      <c r="AR898" s="120" t="s">
        <v>159</v>
      </c>
      <c r="AT898" s="120" t="s">
        <v>189</v>
      </c>
      <c r="AU898" s="120" t="s">
        <v>74</v>
      </c>
      <c r="AY898" s="120" t="s">
        <v>123</v>
      </c>
      <c r="BE898" s="156">
        <f>IF(N898="základní",J898,0)</f>
        <v>0</v>
      </c>
      <c r="BF898" s="156">
        <f>IF(N898="snížená",J898,0)</f>
        <v>0</v>
      </c>
      <c r="BG898" s="156">
        <f>IF(N898="zákl. přenesená",J898,0)</f>
        <v>0</v>
      </c>
      <c r="BH898" s="156">
        <f>IF(N898="sníž. přenesená",J898,0)</f>
        <v>0</v>
      </c>
      <c r="BI898" s="156">
        <f>IF(N898="nulová",J898,0)</f>
        <v>0</v>
      </c>
      <c r="BJ898" s="120" t="s">
        <v>72</v>
      </c>
      <c r="BK898" s="156">
        <f>ROUND(I898*H898,2)</f>
        <v>0</v>
      </c>
      <c r="BL898" s="120" t="s">
        <v>130</v>
      </c>
      <c r="BM898" s="120" t="s">
        <v>1568</v>
      </c>
    </row>
    <row r="899" spans="2:47" s="117" customFormat="1" ht="12">
      <c r="B899" s="8"/>
      <c r="D899" s="96" t="s">
        <v>399</v>
      </c>
      <c r="F899" s="165" t="s">
        <v>1567</v>
      </c>
      <c r="L899" s="8"/>
      <c r="M899" s="114"/>
      <c r="N899" s="21"/>
      <c r="O899" s="21"/>
      <c r="P899" s="21"/>
      <c r="Q899" s="21"/>
      <c r="R899" s="21"/>
      <c r="S899" s="21"/>
      <c r="T899" s="22"/>
      <c r="AT899" s="120" t="s">
        <v>399</v>
      </c>
      <c r="AU899" s="120" t="s">
        <v>74</v>
      </c>
    </row>
    <row r="900" spans="2:51" s="167" customFormat="1" ht="12">
      <c r="B900" s="166"/>
      <c r="D900" s="96" t="s">
        <v>132</v>
      </c>
      <c r="E900" s="168" t="s">
        <v>1</v>
      </c>
      <c r="F900" s="169" t="s">
        <v>401</v>
      </c>
      <c r="H900" s="168" t="s">
        <v>1</v>
      </c>
      <c r="L900" s="166"/>
      <c r="M900" s="170"/>
      <c r="N900" s="171"/>
      <c r="O900" s="171"/>
      <c r="P900" s="171"/>
      <c r="Q900" s="171"/>
      <c r="R900" s="171"/>
      <c r="S900" s="171"/>
      <c r="T900" s="172"/>
      <c r="AT900" s="168" t="s">
        <v>132</v>
      </c>
      <c r="AU900" s="168" t="s">
        <v>74</v>
      </c>
      <c r="AV900" s="167" t="s">
        <v>72</v>
      </c>
      <c r="AW900" s="167" t="s">
        <v>5</v>
      </c>
      <c r="AX900" s="167" t="s">
        <v>66</v>
      </c>
      <c r="AY900" s="168" t="s">
        <v>123</v>
      </c>
    </row>
    <row r="901" spans="2:51" s="167" customFormat="1" ht="12">
      <c r="B901" s="166"/>
      <c r="D901" s="96" t="s">
        <v>132</v>
      </c>
      <c r="E901" s="168" t="s">
        <v>1</v>
      </c>
      <c r="F901" s="169" t="s">
        <v>1427</v>
      </c>
      <c r="H901" s="168" t="s">
        <v>1</v>
      </c>
      <c r="L901" s="166"/>
      <c r="M901" s="170"/>
      <c r="N901" s="171"/>
      <c r="O901" s="171"/>
      <c r="P901" s="171"/>
      <c r="Q901" s="171"/>
      <c r="R901" s="171"/>
      <c r="S901" s="171"/>
      <c r="T901" s="172"/>
      <c r="AT901" s="168" t="s">
        <v>132</v>
      </c>
      <c r="AU901" s="168" t="s">
        <v>74</v>
      </c>
      <c r="AV901" s="167" t="s">
        <v>72</v>
      </c>
      <c r="AW901" s="167" t="s">
        <v>5</v>
      </c>
      <c r="AX901" s="167" t="s">
        <v>66</v>
      </c>
      <c r="AY901" s="168" t="s">
        <v>123</v>
      </c>
    </row>
    <row r="902" spans="2:51" s="167" customFormat="1" ht="12">
      <c r="B902" s="166"/>
      <c r="D902" s="96" t="s">
        <v>132</v>
      </c>
      <c r="E902" s="168" t="s">
        <v>1</v>
      </c>
      <c r="F902" s="169" t="s">
        <v>1428</v>
      </c>
      <c r="H902" s="168" t="s">
        <v>1</v>
      </c>
      <c r="L902" s="166"/>
      <c r="M902" s="170"/>
      <c r="N902" s="171"/>
      <c r="O902" s="171"/>
      <c r="P902" s="171"/>
      <c r="Q902" s="171"/>
      <c r="R902" s="171"/>
      <c r="S902" s="171"/>
      <c r="T902" s="172"/>
      <c r="AT902" s="168" t="s">
        <v>132</v>
      </c>
      <c r="AU902" s="168" t="s">
        <v>74</v>
      </c>
      <c r="AV902" s="167" t="s">
        <v>72</v>
      </c>
      <c r="AW902" s="167" t="s">
        <v>5</v>
      </c>
      <c r="AX902" s="167" t="s">
        <v>66</v>
      </c>
      <c r="AY902" s="168" t="s">
        <v>123</v>
      </c>
    </row>
    <row r="903" spans="2:51" s="167" customFormat="1" ht="12">
      <c r="B903" s="166"/>
      <c r="D903" s="96" t="s">
        <v>132</v>
      </c>
      <c r="E903" s="168" t="s">
        <v>1</v>
      </c>
      <c r="F903" s="169" t="s">
        <v>1293</v>
      </c>
      <c r="H903" s="168" t="s">
        <v>1</v>
      </c>
      <c r="L903" s="166"/>
      <c r="M903" s="170"/>
      <c r="N903" s="171"/>
      <c r="O903" s="171"/>
      <c r="P903" s="171"/>
      <c r="Q903" s="171"/>
      <c r="R903" s="171"/>
      <c r="S903" s="171"/>
      <c r="T903" s="172"/>
      <c r="AT903" s="168" t="s">
        <v>132</v>
      </c>
      <c r="AU903" s="168" t="s">
        <v>74</v>
      </c>
      <c r="AV903" s="167" t="s">
        <v>72</v>
      </c>
      <c r="AW903" s="167" t="s">
        <v>5</v>
      </c>
      <c r="AX903" s="167" t="s">
        <v>66</v>
      </c>
      <c r="AY903" s="168" t="s">
        <v>123</v>
      </c>
    </row>
    <row r="904" spans="2:51" s="167" customFormat="1" ht="12">
      <c r="B904" s="166"/>
      <c r="D904" s="96" t="s">
        <v>132</v>
      </c>
      <c r="E904" s="168" t="s">
        <v>1</v>
      </c>
      <c r="F904" s="169" t="s">
        <v>1562</v>
      </c>
      <c r="H904" s="168" t="s">
        <v>1</v>
      </c>
      <c r="L904" s="166"/>
      <c r="M904" s="170"/>
      <c r="N904" s="171"/>
      <c r="O904" s="171"/>
      <c r="P904" s="171"/>
      <c r="Q904" s="171"/>
      <c r="R904" s="171"/>
      <c r="S904" s="171"/>
      <c r="T904" s="172"/>
      <c r="AT904" s="168" t="s">
        <v>132</v>
      </c>
      <c r="AU904" s="168" t="s">
        <v>74</v>
      </c>
      <c r="AV904" s="167" t="s">
        <v>72</v>
      </c>
      <c r="AW904" s="167" t="s">
        <v>5</v>
      </c>
      <c r="AX904" s="167" t="s">
        <v>66</v>
      </c>
      <c r="AY904" s="168" t="s">
        <v>123</v>
      </c>
    </row>
    <row r="905" spans="2:51" s="95" customFormat="1" ht="12">
      <c r="B905" s="94"/>
      <c r="D905" s="96" t="s">
        <v>132</v>
      </c>
      <c r="E905" s="97" t="s">
        <v>1</v>
      </c>
      <c r="F905" s="98" t="s">
        <v>151</v>
      </c>
      <c r="H905" s="99">
        <v>6</v>
      </c>
      <c r="L905" s="94"/>
      <c r="M905" s="100"/>
      <c r="N905" s="101"/>
      <c r="O905" s="101"/>
      <c r="P905" s="101"/>
      <c r="Q905" s="101"/>
      <c r="R905" s="101"/>
      <c r="S905" s="101"/>
      <c r="T905" s="102"/>
      <c r="AT905" s="97" t="s">
        <v>132</v>
      </c>
      <c r="AU905" s="97" t="s">
        <v>74</v>
      </c>
      <c r="AV905" s="95" t="s">
        <v>74</v>
      </c>
      <c r="AW905" s="95" t="s">
        <v>5</v>
      </c>
      <c r="AX905" s="95" t="s">
        <v>66</v>
      </c>
      <c r="AY905" s="97" t="s">
        <v>123</v>
      </c>
    </row>
    <row r="906" spans="2:51" s="182" customFormat="1" ht="12">
      <c r="B906" s="181"/>
      <c r="D906" s="96" t="s">
        <v>132</v>
      </c>
      <c r="E906" s="183" t="s">
        <v>1</v>
      </c>
      <c r="F906" s="184" t="s">
        <v>470</v>
      </c>
      <c r="H906" s="185">
        <v>6</v>
      </c>
      <c r="L906" s="181"/>
      <c r="M906" s="186"/>
      <c r="N906" s="187"/>
      <c r="O906" s="187"/>
      <c r="P906" s="187"/>
      <c r="Q906" s="187"/>
      <c r="R906" s="187"/>
      <c r="S906" s="187"/>
      <c r="T906" s="188"/>
      <c r="AT906" s="183" t="s">
        <v>132</v>
      </c>
      <c r="AU906" s="183" t="s">
        <v>74</v>
      </c>
      <c r="AV906" s="182" t="s">
        <v>130</v>
      </c>
      <c r="AW906" s="182" t="s">
        <v>5</v>
      </c>
      <c r="AX906" s="182" t="s">
        <v>72</v>
      </c>
      <c r="AY906" s="183" t="s">
        <v>123</v>
      </c>
    </row>
    <row r="907" spans="2:65" s="117" customFormat="1" ht="16.5" customHeight="1">
      <c r="B907" s="8"/>
      <c r="C907" s="84" t="s">
        <v>269</v>
      </c>
      <c r="D907" s="84" t="s">
        <v>125</v>
      </c>
      <c r="E907" s="85" t="s">
        <v>1569</v>
      </c>
      <c r="F907" s="86" t="s">
        <v>1570</v>
      </c>
      <c r="G907" s="87" t="s">
        <v>396</v>
      </c>
      <c r="H907" s="88">
        <v>2.577</v>
      </c>
      <c r="I907" s="142"/>
      <c r="J907" s="89">
        <f>ROUND(I907*H907,2)</f>
        <v>0</v>
      </c>
      <c r="K907" s="86" t="s">
        <v>397</v>
      </c>
      <c r="L907" s="8"/>
      <c r="M907" s="115" t="s">
        <v>1</v>
      </c>
      <c r="N907" s="90" t="s">
        <v>35</v>
      </c>
      <c r="O907" s="92">
        <v>2.177</v>
      </c>
      <c r="P907" s="92">
        <f>O907*H907</f>
        <v>5.610129</v>
      </c>
      <c r="Q907" s="92">
        <v>0</v>
      </c>
      <c r="R907" s="92">
        <f>Q907*H907</f>
        <v>0</v>
      </c>
      <c r="S907" s="92">
        <v>1.76</v>
      </c>
      <c r="T907" s="164">
        <f>S907*H907</f>
        <v>4.53552</v>
      </c>
      <c r="AR907" s="120" t="s">
        <v>130</v>
      </c>
      <c r="AT907" s="120" t="s">
        <v>125</v>
      </c>
      <c r="AU907" s="120" t="s">
        <v>74</v>
      </c>
      <c r="AY907" s="120" t="s">
        <v>123</v>
      </c>
      <c r="BE907" s="156">
        <f>IF(N907="základní",J907,0)</f>
        <v>0</v>
      </c>
      <c r="BF907" s="156">
        <f>IF(N907="snížená",J907,0)</f>
        <v>0</v>
      </c>
      <c r="BG907" s="156">
        <f>IF(N907="zákl. přenesená",J907,0)</f>
        <v>0</v>
      </c>
      <c r="BH907" s="156">
        <f>IF(N907="sníž. přenesená",J907,0)</f>
        <v>0</v>
      </c>
      <c r="BI907" s="156">
        <f>IF(N907="nulová",J907,0)</f>
        <v>0</v>
      </c>
      <c r="BJ907" s="120" t="s">
        <v>72</v>
      </c>
      <c r="BK907" s="156">
        <f>ROUND(I907*H907,2)</f>
        <v>0</v>
      </c>
      <c r="BL907" s="120" t="s">
        <v>130</v>
      </c>
      <c r="BM907" s="120" t="s">
        <v>1571</v>
      </c>
    </row>
    <row r="908" spans="2:47" s="117" customFormat="1" ht="12">
      <c r="B908" s="8"/>
      <c r="D908" s="96" t="s">
        <v>399</v>
      </c>
      <c r="F908" s="165" t="s">
        <v>1572</v>
      </c>
      <c r="L908" s="8"/>
      <c r="M908" s="114"/>
      <c r="N908" s="21"/>
      <c r="O908" s="21"/>
      <c r="P908" s="21"/>
      <c r="Q908" s="21"/>
      <c r="R908" s="21"/>
      <c r="S908" s="21"/>
      <c r="T908" s="22"/>
      <c r="AT908" s="120" t="s">
        <v>399</v>
      </c>
      <c r="AU908" s="120" t="s">
        <v>74</v>
      </c>
    </row>
    <row r="909" spans="2:47" s="117" customFormat="1" ht="29.25">
      <c r="B909" s="8"/>
      <c r="D909" s="96" t="s">
        <v>298</v>
      </c>
      <c r="F909" s="113" t="s">
        <v>818</v>
      </c>
      <c r="L909" s="8"/>
      <c r="M909" s="114"/>
      <c r="N909" s="21"/>
      <c r="O909" s="21"/>
      <c r="P909" s="21"/>
      <c r="Q909" s="21"/>
      <c r="R909" s="21"/>
      <c r="S909" s="21"/>
      <c r="T909" s="22"/>
      <c r="AT909" s="120" t="s">
        <v>298</v>
      </c>
      <c r="AU909" s="120" t="s">
        <v>74</v>
      </c>
    </row>
    <row r="910" spans="2:51" s="167" customFormat="1" ht="12">
      <c r="B910" s="166"/>
      <c r="D910" s="96" t="s">
        <v>132</v>
      </c>
      <c r="E910" s="168" t="s">
        <v>1</v>
      </c>
      <c r="F910" s="169" t="s">
        <v>401</v>
      </c>
      <c r="H910" s="168" t="s">
        <v>1</v>
      </c>
      <c r="L910" s="166"/>
      <c r="M910" s="170"/>
      <c r="N910" s="171"/>
      <c r="O910" s="171"/>
      <c r="P910" s="171"/>
      <c r="Q910" s="171"/>
      <c r="R910" s="171"/>
      <c r="S910" s="171"/>
      <c r="T910" s="172"/>
      <c r="AT910" s="168" t="s">
        <v>132</v>
      </c>
      <c r="AU910" s="168" t="s">
        <v>74</v>
      </c>
      <c r="AV910" s="167" t="s">
        <v>72</v>
      </c>
      <c r="AW910" s="167" t="s">
        <v>5</v>
      </c>
      <c r="AX910" s="167" t="s">
        <v>66</v>
      </c>
      <c r="AY910" s="168" t="s">
        <v>123</v>
      </c>
    </row>
    <row r="911" spans="2:51" s="167" customFormat="1" ht="12">
      <c r="B911" s="166"/>
      <c r="D911" s="96" t="s">
        <v>132</v>
      </c>
      <c r="E911" s="168" t="s">
        <v>1</v>
      </c>
      <c r="F911" s="169" t="s">
        <v>1427</v>
      </c>
      <c r="H911" s="168" t="s">
        <v>1</v>
      </c>
      <c r="L911" s="166"/>
      <c r="M911" s="170"/>
      <c r="N911" s="171"/>
      <c r="O911" s="171"/>
      <c r="P911" s="171"/>
      <c r="Q911" s="171"/>
      <c r="R911" s="171"/>
      <c r="S911" s="171"/>
      <c r="T911" s="172"/>
      <c r="AT911" s="168" t="s">
        <v>132</v>
      </c>
      <c r="AU911" s="168" t="s">
        <v>74</v>
      </c>
      <c r="AV911" s="167" t="s">
        <v>72</v>
      </c>
      <c r="AW911" s="167" t="s">
        <v>5</v>
      </c>
      <c r="AX911" s="167" t="s">
        <v>66</v>
      </c>
      <c r="AY911" s="168" t="s">
        <v>123</v>
      </c>
    </row>
    <row r="912" spans="2:51" s="167" customFormat="1" ht="12">
      <c r="B912" s="166"/>
      <c r="D912" s="96" t="s">
        <v>132</v>
      </c>
      <c r="E912" s="168" t="s">
        <v>1</v>
      </c>
      <c r="F912" s="169" t="s">
        <v>1428</v>
      </c>
      <c r="H912" s="168" t="s">
        <v>1</v>
      </c>
      <c r="L912" s="166"/>
      <c r="M912" s="170"/>
      <c r="N912" s="171"/>
      <c r="O912" s="171"/>
      <c r="P912" s="171"/>
      <c r="Q912" s="171"/>
      <c r="R912" s="171"/>
      <c r="S912" s="171"/>
      <c r="T912" s="172"/>
      <c r="AT912" s="168" t="s">
        <v>132</v>
      </c>
      <c r="AU912" s="168" t="s">
        <v>74</v>
      </c>
      <c r="AV912" s="167" t="s">
        <v>72</v>
      </c>
      <c r="AW912" s="167" t="s">
        <v>5</v>
      </c>
      <c r="AX912" s="167" t="s">
        <v>66</v>
      </c>
      <c r="AY912" s="168" t="s">
        <v>123</v>
      </c>
    </row>
    <row r="913" spans="2:51" s="167" customFormat="1" ht="12">
      <c r="B913" s="166"/>
      <c r="D913" s="96" t="s">
        <v>132</v>
      </c>
      <c r="E913" s="168" t="s">
        <v>1</v>
      </c>
      <c r="F913" s="169" t="s">
        <v>819</v>
      </c>
      <c r="H913" s="168" t="s">
        <v>1</v>
      </c>
      <c r="L913" s="166"/>
      <c r="M913" s="170"/>
      <c r="N913" s="171"/>
      <c r="O913" s="171"/>
      <c r="P913" s="171"/>
      <c r="Q913" s="171"/>
      <c r="R913" s="171"/>
      <c r="S913" s="171"/>
      <c r="T913" s="172"/>
      <c r="AT913" s="168" t="s">
        <v>132</v>
      </c>
      <c r="AU913" s="168" t="s">
        <v>74</v>
      </c>
      <c r="AV913" s="167" t="s">
        <v>72</v>
      </c>
      <c r="AW913" s="167" t="s">
        <v>5</v>
      </c>
      <c r="AX913" s="167" t="s">
        <v>66</v>
      </c>
      <c r="AY913" s="168" t="s">
        <v>123</v>
      </c>
    </row>
    <row r="914" spans="2:51" s="167" customFormat="1" ht="12">
      <c r="B914" s="166"/>
      <c r="D914" s="96" t="s">
        <v>132</v>
      </c>
      <c r="E914" s="168" t="s">
        <v>1</v>
      </c>
      <c r="F914" s="169" t="s">
        <v>1573</v>
      </c>
      <c r="H914" s="168" t="s">
        <v>1</v>
      </c>
      <c r="L914" s="166"/>
      <c r="M914" s="170"/>
      <c r="N914" s="171"/>
      <c r="O914" s="171"/>
      <c r="P914" s="171"/>
      <c r="Q914" s="171"/>
      <c r="R914" s="171"/>
      <c r="S914" s="171"/>
      <c r="T914" s="172"/>
      <c r="AT914" s="168" t="s">
        <v>132</v>
      </c>
      <c r="AU914" s="168" t="s">
        <v>74</v>
      </c>
      <c r="AV914" s="167" t="s">
        <v>72</v>
      </c>
      <c r="AW914" s="167" t="s">
        <v>5</v>
      </c>
      <c r="AX914" s="167" t="s">
        <v>66</v>
      </c>
      <c r="AY914" s="168" t="s">
        <v>123</v>
      </c>
    </row>
    <row r="915" spans="2:51" s="95" customFormat="1" ht="12">
      <c r="B915" s="94"/>
      <c r="D915" s="96" t="s">
        <v>132</v>
      </c>
      <c r="E915" s="97" t="s">
        <v>1</v>
      </c>
      <c r="F915" s="98" t="s">
        <v>1574</v>
      </c>
      <c r="H915" s="99">
        <v>1.422</v>
      </c>
      <c r="L915" s="94"/>
      <c r="M915" s="100"/>
      <c r="N915" s="101"/>
      <c r="O915" s="101"/>
      <c r="P915" s="101"/>
      <c r="Q915" s="101"/>
      <c r="R915" s="101"/>
      <c r="S915" s="101"/>
      <c r="T915" s="102"/>
      <c r="AT915" s="97" t="s">
        <v>132</v>
      </c>
      <c r="AU915" s="97" t="s">
        <v>74</v>
      </c>
      <c r="AV915" s="95" t="s">
        <v>74</v>
      </c>
      <c r="AW915" s="95" t="s">
        <v>5</v>
      </c>
      <c r="AX915" s="95" t="s">
        <v>66</v>
      </c>
      <c r="AY915" s="97" t="s">
        <v>123</v>
      </c>
    </row>
    <row r="916" spans="2:51" s="167" customFormat="1" ht="12">
      <c r="B916" s="166"/>
      <c r="D916" s="96" t="s">
        <v>132</v>
      </c>
      <c r="E916" s="168" t="s">
        <v>1</v>
      </c>
      <c r="F916" s="169" t="s">
        <v>1575</v>
      </c>
      <c r="H916" s="168" t="s">
        <v>1</v>
      </c>
      <c r="L916" s="166"/>
      <c r="M916" s="170"/>
      <c r="N916" s="171"/>
      <c r="O916" s="171"/>
      <c r="P916" s="171"/>
      <c r="Q916" s="171"/>
      <c r="R916" s="171"/>
      <c r="S916" s="171"/>
      <c r="T916" s="172"/>
      <c r="AT916" s="168" t="s">
        <v>132</v>
      </c>
      <c r="AU916" s="168" t="s">
        <v>74</v>
      </c>
      <c r="AV916" s="167" t="s">
        <v>72</v>
      </c>
      <c r="AW916" s="167" t="s">
        <v>5</v>
      </c>
      <c r="AX916" s="167" t="s">
        <v>66</v>
      </c>
      <c r="AY916" s="168" t="s">
        <v>123</v>
      </c>
    </row>
    <row r="917" spans="2:51" s="95" customFormat="1" ht="12">
      <c r="B917" s="94"/>
      <c r="D917" s="96" t="s">
        <v>132</v>
      </c>
      <c r="E917" s="97" t="s">
        <v>1</v>
      </c>
      <c r="F917" s="98" t="s">
        <v>1576</v>
      </c>
      <c r="H917" s="99">
        <v>1.155</v>
      </c>
      <c r="L917" s="94"/>
      <c r="M917" s="100"/>
      <c r="N917" s="101"/>
      <c r="O917" s="101"/>
      <c r="P917" s="101"/>
      <c r="Q917" s="101"/>
      <c r="R917" s="101"/>
      <c r="S917" s="101"/>
      <c r="T917" s="102"/>
      <c r="AT917" s="97" t="s">
        <v>132</v>
      </c>
      <c r="AU917" s="97" t="s">
        <v>74</v>
      </c>
      <c r="AV917" s="95" t="s">
        <v>74</v>
      </c>
      <c r="AW917" s="95" t="s">
        <v>5</v>
      </c>
      <c r="AX917" s="95" t="s">
        <v>66</v>
      </c>
      <c r="AY917" s="97" t="s">
        <v>123</v>
      </c>
    </row>
    <row r="918" spans="2:51" s="182" customFormat="1" ht="12">
      <c r="B918" s="181"/>
      <c r="D918" s="96" t="s">
        <v>132</v>
      </c>
      <c r="E918" s="183" t="s">
        <v>1</v>
      </c>
      <c r="F918" s="184" t="s">
        <v>470</v>
      </c>
      <c r="H918" s="185">
        <v>2.577</v>
      </c>
      <c r="L918" s="181"/>
      <c r="M918" s="186"/>
      <c r="N918" s="187"/>
      <c r="O918" s="187"/>
      <c r="P918" s="187"/>
      <c r="Q918" s="187"/>
      <c r="R918" s="187"/>
      <c r="S918" s="187"/>
      <c r="T918" s="188"/>
      <c r="AT918" s="183" t="s">
        <v>132</v>
      </c>
      <c r="AU918" s="183" t="s">
        <v>74</v>
      </c>
      <c r="AV918" s="182" t="s">
        <v>130</v>
      </c>
      <c r="AW918" s="182" t="s">
        <v>5</v>
      </c>
      <c r="AX918" s="182" t="s">
        <v>72</v>
      </c>
      <c r="AY918" s="183" t="s">
        <v>123</v>
      </c>
    </row>
    <row r="919" spans="2:65" s="117" customFormat="1" ht="16.5" customHeight="1">
      <c r="B919" s="8"/>
      <c r="C919" s="84" t="s">
        <v>275</v>
      </c>
      <c r="D919" s="84" t="s">
        <v>125</v>
      </c>
      <c r="E919" s="85" t="s">
        <v>814</v>
      </c>
      <c r="F919" s="86" t="s">
        <v>815</v>
      </c>
      <c r="G919" s="87" t="s">
        <v>396</v>
      </c>
      <c r="H919" s="88">
        <v>1.681</v>
      </c>
      <c r="I919" s="142"/>
      <c r="J919" s="89">
        <f>ROUND(I919*H919,2)</f>
        <v>0</v>
      </c>
      <c r="K919" s="86" t="s">
        <v>397</v>
      </c>
      <c r="L919" s="8"/>
      <c r="M919" s="115" t="s">
        <v>1</v>
      </c>
      <c r="N919" s="90" t="s">
        <v>35</v>
      </c>
      <c r="O919" s="92">
        <v>1.5</v>
      </c>
      <c r="P919" s="92">
        <f>O919*H919</f>
        <v>2.5215</v>
      </c>
      <c r="Q919" s="92">
        <v>0</v>
      </c>
      <c r="R919" s="92">
        <f>Q919*H919</f>
        <v>0</v>
      </c>
      <c r="S919" s="92">
        <v>0.55</v>
      </c>
      <c r="T919" s="164">
        <f>S919*H919</f>
        <v>0.9245500000000001</v>
      </c>
      <c r="AR919" s="120" t="s">
        <v>130</v>
      </c>
      <c r="AT919" s="120" t="s">
        <v>125</v>
      </c>
      <c r="AU919" s="120" t="s">
        <v>74</v>
      </c>
      <c r="AY919" s="120" t="s">
        <v>123</v>
      </c>
      <c r="BE919" s="156">
        <f>IF(N919="základní",J919,0)</f>
        <v>0</v>
      </c>
      <c r="BF919" s="156">
        <f>IF(N919="snížená",J919,0)</f>
        <v>0</v>
      </c>
      <c r="BG919" s="156">
        <f>IF(N919="zákl. přenesená",J919,0)</f>
        <v>0</v>
      </c>
      <c r="BH919" s="156">
        <f>IF(N919="sníž. přenesená",J919,0)</f>
        <v>0</v>
      </c>
      <c r="BI919" s="156">
        <f>IF(N919="nulová",J919,0)</f>
        <v>0</v>
      </c>
      <c r="BJ919" s="120" t="s">
        <v>72</v>
      </c>
      <c r="BK919" s="156">
        <f>ROUND(I919*H919,2)</f>
        <v>0</v>
      </c>
      <c r="BL919" s="120" t="s">
        <v>130</v>
      </c>
      <c r="BM919" s="120" t="s">
        <v>1577</v>
      </c>
    </row>
    <row r="920" spans="2:47" s="117" customFormat="1" ht="12">
      <c r="B920" s="8"/>
      <c r="D920" s="96" t="s">
        <v>399</v>
      </c>
      <c r="F920" s="165" t="s">
        <v>817</v>
      </c>
      <c r="L920" s="8"/>
      <c r="M920" s="114"/>
      <c r="N920" s="21"/>
      <c r="O920" s="21"/>
      <c r="P920" s="21"/>
      <c r="Q920" s="21"/>
      <c r="R920" s="21"/>
      <c r="S920" s="21"/>
      <c r="T920" s="22"/>
      <c r="AT920" s="120" t="s">
        <v>399</v>
      </c>
      <c r="AU920" s="120" t="s">
        <v>74</v>
      </c>
    </row>
    <row r="921" spans="2:47" s="117" customFormat="1" ht="29.25">
      <c r="B921" s="8"/>
      <c r="D921" s="96" t="s">
        <v>298</v>
      </c>
      <c r="F921" s="113" t="s">
        <v>818</v>
      </c>
      <c r="L921" s="8"/>
      <c r="M921" s="114"/>
      <c r="N921" s="21"/>
      <c r="O921" s="21"/>
      <c r="P921" s="21"/>
      <c r="Q921" s="21"/>
      <c r="R921" s="21"/>
      <c r="S921" s="21"/>
      <c r="T921" s="22"/>
      <c r="AT921" s="120" t="s">
        <v>298</v>
      </c>
      <c r="AU921" s="120" t="s">
        <v>74</v>
      </c>
    </row>
    <row r="922" spans="2:51" s="167" customFormat="1" ht="12">
      <c r="B922" s="166"/>
      <c r="D922" s="96" t="s">
        <v>132</v>
      </c>
      <c r="E922" s="168" t="s">
        <v>1</v>
      </c>
      <c r="F922" s="169" t="s">
        <v>401</v>
      </c>
      <c r="H922" s="168" t="s">
        <v>1</v>
      </c>
      <c r="L922" s="166"/>
      <c r="M922" s="170"/>
      <c r="N922" s="171"/>
      <c r="O922" s="171"/>
      <c r="P922" s="171"/>
      <c r="Q922" s="171"/>
      <c r="R922" s="171"/>
      <c r="S922" s="171"/>
      <c r="T922" s="172"/>
      <c r="AT922" s="168" t="s">
        <v>132</v>
      </c>
      <c r="AU922" s="168" t="s">
        <v>74</v>
      </c>
      <c r="AV922" s="167" t="s">
        <v>72</v>
      </c>
      <c r="AW922" s="167" t="s">
        <v>5</v>
      </c>
      <c r="AX922" s="167" t="s">
        <v>66</v>
      </c>
      <c r="AY922" s="168" t="s">
        <v>123</v>
      </c>
    </row>
    <row r="923" spans="2:51" s="167" customFormat="1" ht="12">
      <c r="B923" s="166"/>
      <c r="D923" s="96" t="s">
        <v>132</v>
      </c>
      <c r="E923" s="168" t="s">
        <v>1</v>
      </c>
      <c r="F923" s="169" t="s">
        <v>1427</v>
      </c>
      <c r="H923" s="168" t="s">
        <v>1</v>
      </c>
      <c r="L923" s="166"/>
      <c r="M923" s="170"/>
      <c r="N923" s="171"/>
      <c r="O923" s="171"/>
      <c r="P923" s="171"/>
      <c r="Q923" s="171"/>
      <c r="R923" s="171"/>
      <c r="S923" s="171"/>
      <c r="T923" s="172"/>
      <c r="AT923" s="168" t="s">
        <v>132</v>
      </c>
      <c r="AU923" s="168" t="s">
        <v>74</v>
      </c>
      <c r="AV923" s="167" t="s">
        <v>72</v>
      </c>
      <c r="AW923" s="167" t="s">
        <v>5</v>
      </c>
      <c r="AX923" s="167" t="s">
        <v>66</v>
      </c>
      <c r="AY923" s="168" t="s">
        <v>123</v>
      </c>
    </row>
    <row r="924" spans="2:51" s="167" customFormat="1" ht="12">
      <c r="B924" s="166"/>
      <c r="D924" s="96" t="s">
        <v>132</v>
      </c>
      <c r="E924" s="168" t="s">
        <v>1</v>
      </c>
      <c r="F924" s="169" t="s">
        <v>1428</v>
      </c>
      <c r="H924" s="168" t="s">
        <v>1</v>
      </c>
      <c r="L924" s="166"/>
      <c r="M924" s="170"/>
      <c r="N924" s="171"/>
      <c r="O924" s="171"/>
      <c r="P924" s="171"/>
      <c r="Q924" s="171"/>
      <c r="R924" s="171"/>
      <c r="S924" s="171"/>
      <c r="T924" s="172"/>
      <c r="AT924" s="168" t="s">
        <v>132</v>
      </c>
      <c r="AU924" s="168" t="s">
        <v>74</v>
      </c>
      <c r="AV924" s="167" t="s">
        <v>72</v>
      </c>
      <c r="AW924" s="167" t="s">
        <v>5</v>
      </c>
      <c r="AX924" s="167" t="s">
        <v>66</v>
      </c>
      <c r="AY924" s="168" t="s">
        <v>123</v>
      </c>
    </row>
    <row r="925" spans="2:51" s="167" customFormat="1" ht="12">
      <c r="B925" s="166"/>
      <c r="D925" s="96" t="s">
        <v>132</v>
      </c>
      <c r="E925" s="168" t="s">
        <v>1</v>
      </c>
      <c r="F925" s="169" t="s">
        <v>819</v>
      </c>
      <c r="H925" s="168" t="s">
        <v>1</v>
      </c>
      <c r="L925" s="166"/>
      <c r="M925" s="170"/>
      <c r="N925" s="171"/>
      <c r="O925" s="171"/>
      <c r="P925" s="171"/>
      <c r="Q925" s="171"/>
      <c r="R925" s="171"/>
      <c r="S925" s="171"/>
      <c r="T925" s="172"/>
      <c r="AT925" s="168" t="s">
        <v>132</v>
      </c>
      <c r="AU925" s="168" t="s">
        <v>74</v>
      </c>
      <c r="AV925" s="167" t="s">
        <v>72</v>
      </c>
      <c r="AW925" s="167" t="s">
        <v>5</v>
      </c>
      <c r="AX925" s="167" t="s">
        <v>66</v>
      </c>
      <c r="AY925" s="168" t="s">
        <v>123</v>
      </c>
    </row>
    <row r="926" spans="2:51" s="167" customFormat="1" ht="12">
      <c r="B926" s="166"/>
      <c r="D926" s="96" t="s">
        <v>132</v>
      </c>
      <c r="E926" s="168" t="s">
        <v>1</v>
      </c>
      <c r="F926" s="169" t="s">
        <v>1578</v>
      </c>
      <c r="H926" s="168" t="s">
        <v>1</v>
      </c>
      <c r="L926" s="166"/>
      <c r="M926" s="170"/>
      <c r="N926" s="171"/>
      <c r="O926" s="171"/>
      <c r="P926" s="171"/>
      <c r="Q926" s="171"/>
      <c r="R926" s="171"/>
      <c r="S926" s="171"/>
      <c r="T926" s="172"/>
      <c r="AT926" s="168" t="s">
        <v>132</v>
      </c>
      <c r="AU926" s="168" t="s">
        <v>74</v>
      </c>
      <c r="AV926" s="167" t="s">
        <v>72</v>
      </c>
      <c r="AW926" s="167" t="s">
        <v>5</v>
      </c>
      <c r="AX926" s="167" t="s">
        <v>66</v>
      </c>
      <c r="AY926" s="168" t="s">
        <v>123</v>
      </c>
    </row>
    <row r="927" spans="2:51" s="95" customFormat="1" ht="12">
      <c r="B927" s="94"/>
      <c r="D927" s="96" t="s">
        <v>132</v>
      </c>
      <c r="E927" s="97" t="s">
        <v>1</v>
      </c>
      <c r="F927" s="98" t="s">
        <v>1579</v>
      </c>
      <c r="H927" s="99">
        <v>1.681</v>
      </c>
      <c r="L927" s="94"/>
      <c r="M927" s="100"/>
      <c r="N927" s="101"/>
      <c r="O927" s="101"/>
      <c r="P927" s="101"/>
      <c r="Q927" s="101"/>
      <c r="R927" s="101"/>
      <c r="S927" s="101"/>
      <c r="T927" s="102"/>
      <c r="AT927" s="97" t="s">
        <v>132</v>
      </c>
      <c r="AU927" s="97" t="s">
        <v>74</v>
      </c>
      <c r="AV927" s="95" t="s">
        <v>74</v>
      </c>
      <c r="AW927" s="95" t="s">
        <v>5</v>
      </c>
      <c r="AX927" s="95" t="s">
        <v>66</v>
      </c>
      <c r="AY927" s="97" t="s">
        <v>123</v>
      </c>
    </row>
    <row r="928" spans="2:51" s="182" customFormat="1" ht="12">
      <c r="B928" s="181"/>
      <c r="D928" s="96" t="s">
        <v>132</v>
      </c>
      <c r="E928" s="183" t="s">
        <v>1</v>
      </c>
      <c r="F928" s="184" t="s">
        <v>470</v>
      </c>
      <c r="H928" s="185">
        <v>1.681</v>
      </c>
      <c r="L928" s="181"/>
      <c r="M928" s="186"/>
      <c r="N928" s="187"/>
      <c r="O928" s="187"/>
      <c r="P928" s="187"/>
      <c r="Q928" s="187"/>
      <c r="R928" s="187"/>
      <c r="S928" s="187"/>
      <c r="T928" s="188"/>
      <c r="AT928" s="183" t="s">
        <v>132</v>
      </c>
      <c r="AU928" s="183" t="s">
        <v>74</v>
      </c>
      <c r="AV928" s="182" t="s">
        <v>130</v>
      </c>
      <c r="AW928" s="182" t="s">
        <v>5</v>
      </c>
      <c r="AX928" s="182" t="s">
        <v>72</v>
      </c>
      <c r="AY928" s="183" t="s">
        <v>123</v>
      </c>
    </row>
    <row r="929" spans="2:65" s="117" customFormat="1" ht="16.5" customHeight="1">
      <c r="B929" s="8"/>
      <c r="C929" s="84" t="s">
        <v>813</v>
      </c>
      <c r="D929" s="84" t="s">
        <v>125</v>
      </c>
      <c r="E929" s="85" t="s">
        <v>833</v>
      </c>
      <c r="F929" s="86" t="s">
        <v>834</v>
      </c>
      <c r="G929" s="87" t="s">
        <v>140</v>
      </c>
      <c r="H929" s="88">
        <v>16</v>
      </c>
      <c r="I929" s="142"/>
      <c r="J929" s="89">
        <f>ROUND(I929*H929,2)</f>
        <v>0</v>
      </c>
      <c r="K929" s="86" t="s">
        <v>397</v>
      </c>
      <c r="L929" s="8"/>
      <c r="M929" s="115" t="s">
        <v>1</v>
      </c>
      <c r="N929" s="90" t="s">
        <v>35</v>
      </c>
      <c r="O929" s="92">
        <v>0.055</v>
      </c>
      <c r="P929" s="92">
        <f>O929*H929</f>
        <v>0.88</v>
      </c>
      <c r="Q929" s="92">
        <v>0</v>
      </c>
      <c r="R929" s="92">
        <f>Q929*H929</f>
        <v>0</v>
      </c>
      <c r="S929" s="92">
        <v>0</v>
      </c>
      <c r="T929" s="164">
        <f>S929*H929</f>
        <v>0</v>
      </c>
      <c r="AR929" s="120" t="s">
        <v>130</v>
      </c>
      <c r="AT929" s="120" t="s">
        <v>125</v>
      </c>
      <c r="AU929" s="120" t="s">
        <v>74</v>
      </c>
      <c r="AY929" s="120" t="s">
        <v>123</v>
      </c>
      <c r="BE929" s="156">
        <f>IF(N929="základní",J929,0)</f>
        <v>0</v>
      </c>
      <c r="BF929" s="156">
        <f>IF(N929="snížená",J929,0)</f>
        <v>0</v>
      </c>
      <c r="BG929" s="156">
        <f>IF(N929="zákl. přenesená",J929,0)</f>
        <v>0</v>
      </c>
      <c r="BH929" s="156">
        <f>IF(N929="sníž. přenesená",J929,0)</f>
        <v>0</v>
      </c>
      <c r="BI929" s="156">
        <f>IF(N929="nulová",J929,0)</f>
        <v>0</v>
      </c>
      <c r="BJ929" s="120" t="s">
        <v>72</v>
      </c>
      <c r="BK929" s="156">
        <f>ROUND(I929*H929,2)</f>
        <v>0</v>
      </c>
      <c r="BL929" s="120" t="s">
        <v>130</v>
      </c>
      <c r="BM929" s="120" t="s">
        <v>1580</v>
      </c>
    </row>
    <row r="930" spans="2:47" s="117" customFormat="1" ht="12">
      <c r="B930" s="8"/>
      <c r="D930" s="96" t="s">
        <v>399</v>
      </c>
      <c r="F930" s="165" t="s">
        <v>836</v>
      </c>
      <c r="L930" s="8"/>
      <c r="M930" s="114"/>
      <c r="N930" s="21"/>
      <c r="O930" s="21"/>
      <c r="P930" s="21"/>
      <c r="Q930" s="21"/>
      <c r="R930" s="21"/>
      <c r="S930" s="21"/>
      <c r="T930" s="22"/>
      <c r="AT930" s="120" t="s">
        <v>399</v>
      </c>
      <c r="AU930" s="120" t="s">
        <v>74</v>
      </c>
    </row>
    <row r="931" spans="2:51" s="167" customFormat="1" ht="12">
      <c r="B931" s="166"/>
      <c r="D931" s="96" t="s">
        <v>132</v>
      </c>
      <c r="E931" s="168" t="s">
        <v>1</v>
      </c>
      <c r="F931" s="169" t="s">
        <v>401</v>
      </c>
      <c r="H931" s="168" t="s">
        <v>1</v>
      </c>
      <c r="L931" s="166"/>
      <c r="M931" s="170"/>
      <c r="N931" s="171"/>
      <c r="O931" s="171"/>
      <c r="P931" s="171"/>
      <c r="Q931" s="171"/>
      <c r="R931" s="171"/>
      <c r="S931" s="171"/>
      <c r="T931" s="172"/>
      <c r="AT931" s="168" t="s">
        <v>132</v>
      </c>
      <c r="AU931" s="168" t="s">
        <v>74</v>
      </c>
      <c r="AV931" s="167" t="s">
        <v>72</v>
      </c>
      <c r="AW931" s="167" t="s">
        <v>5</v>
      </c>
      <c r="AX931" s="167" t="s">
        <v>66</v>
      </c>
      <c r="AY931" s="168" t="s">
        <v>123</v>
      </c>
    </row>
    <row r="932" spans="2:51" s="167" customFormat="1" ht="12">
      <c r="B932" s="166"/>
      <c r="D932" s="96" t="s">
        <v>132</v>
      </c>
      <c r="E932" s="168" t="s">
        <v>1</v>
      </c>
      <c r="F932" s="169" t="s">
        <v>1427</v>
      </c>
      <c r="H932" s="168" t="s">
        <v>1</v>
      </c>
      <c r="L932" s="166"/>
      <c r="M932" s="170"/>
      <c r="N932" s="171"/>
      <c r="O932" s="171"/>
      <c r="P932" s="171"/>
      <c r="Q932" s="171"/>
      <c r="R932" s="171"/>
      <c r="S932" s="171"/>
      <c r="T932" s="172"/>
      <c r="AT932" s="168" t="s">
        <v>132</v>
      </c>
      <c r="AU932" s="168" t="s">
        <v>74</v>
      </c>
      <c r="AV932" s="167" t="s">
        <v>72</v>
      </c>
      <c r="AW932" s="167" t="s">
        <v>5</v>
      </c>
      <c r="AX932" s="167" t="s">
        <v>66</v>
      </c>
      <c r="AY932" s="168" t="s">
        <v>123</v>
      </c>
    </row>
    <row r="933" spans="2:51" s="167" customFormat="1" ht="12">
      <c r="B933" s="166"/>
      <c r="D933" s="96" t="s">
        <v>132</v>
      </c>
      <c r="E933" s="168" t="s">
        <v>1</v>
      </c>
      <c r="F933" s="169" t="s">
        <v>1428</v>
      </c>
      <c r="H933" s="168" t="s">
        <v>1</v>
      </c>
      <c r="L933" s="166"/>
      <c r="M933" s="170"/>
      <c r="N933" s="171"/>
      <c r="O933" s="171"/>
      <c r="P933" s="171"/>
      <c r="Q933" s="171"/>
      <c r="R933" s="171"/>
      <c r="S933" s="171"/>
      <c r="T933" s="172"/>
      <c r="AT933" s="168" t="s">
        <v>132</v>
      </c>
      <c r="AU933" s="168" t="s">
        <v>74</v>
      </c>
      <c r="AV933" s="167" t="s">
        <v>72</v>
      </c>
      <c r="AW933" s="167" t="s">
        <v>5</v>
      </c>
      <c r="AX933" s="167" t="s">
        <v>66</v>
      </c>
      <c r="AY933" s="168" t="s">
        <v>123</v>
      </c>
    </row>
    <row r="934" spans="2:51" s="167" customFormat="1" ht="12">
      <c r="B934" s="166"/>
      <c r="D934" s="96" t="s">
        <v>132</v>
      </c>
      <c r="E934" s="168" t="s">
        <v>1</v>
      </c>
      <c r="F934" s="169" t="s">
        <v>1244</v>
      </c>
      <c r="H934" s="168" t="s">
        <v>1</v>
      </c>
      <c r="L934" s="166"/>
      <c r="M934" s="170"/>
      <c r="N934" s="171"/>
      <c r="O934" s="171"/>
      <c r="P934" s="171"/>
      <c r="Q934" s="171"/>
      <c r="R934" s="171"/>
      <c r="S934" s="171"/>
      <c r="T934" s="172"/>
      <c r="AT934" s="168" t="s">
        <v>132</v>
      </c>
      <c r="AU934" s="168" t="s">
        <v>74</v>
      </c>
      <c r="AV934" s="167" t="s">
        <v>72</v>
      </c>
      <c r="AW934" s="167" t="s">
        <v>5</v>
      </c>
      <c r="AX934" s="167" t="s">
        <v>66</v>
      </c>
      <c r="AY934" s="168" t="s">
        <v>123</v>
      </c>
    </row>
    <row r="935" spans="2:51" s="167" customFormat="1" ht="12">
      <c r="B935" s="166"/>
      <c r="D935" s="96" t="s">
        <v>132</v>
      </c>
      <c r="E935" s="168" t="s">
        <v>1</v>
      </c>
      <c r="F935" s="169" t="s">
        <v>1518</v>
      </c>
      <c r="H935" s="168" t="s">
        <v>1</v>
      </c>
      <c r="L935" s="166"/>
      <c r="M935" s="170"/>
      <c r="N935" s="171"/>
      <c r="O935" s="171"/>
      <c r="P935" s="171"/>
      <c r="Q935" s="171"/>
      <c r="R935" s="171"/>
      <c r="S935" s="171"/>
      <c r="T935" s="172"/>
      <c r="AT935" s="168" t="s">
        <v>132</v>
      </c>
      <c r="AU935" s="168" t="s">
        <v>74</v>
      </c>
      <c r="AV935" s="167" t="s">
        <v>72</v>
      </c>
      <c r="AW935" s="167" t="s">
        <v>5</v>
      </c>
      <c r="AX935" s="167" t="s">
        <v>66</v>
      </c>
      <c r="AY935" s="168" t="s">
        <v>123</v>
      </c>
    </row>
    <row r="936" spans="2:51" s="167" customFormat="1" ht="12">
      <c r="B936" s="166"/>
      <c r="D936" s="96" t="s">
        <v>132</v>
      </c>
      <c r="E936" s="168" t="s">
        <v>1</v>
      </c>
      <c r="F936" s="169" t="s">
        <v>682</v>
      </c>
      <c r="H936" s="168" t="s">
        <v>1</v>
      </c>
      <c r="L936" s="166"/>
      <c r="M936" s="170"/>
      <c r="N936" s="171"/>
      <c r="O936" s="171"/>
      <c r="P936" s="171"/>
      <c r="Q936" s="171"/>
      <c r="R936" s="171"/>
      <c r="S936" s="171"/>
      <c r="T936" s="172"/>
      <c r="AT936" s="168" t="s">
        <v>132</v>
      </c>
      <c r="AU936" s="168" t="s">
        <v>74</v>
      </c>
      <c r="AV936" s="167" t="s">
        <v>72</v>
      </c>
      <c r="AW936" s="167" t="s">
        <v>5</v>
      </c>
      <c r="AX936" s="167" t="s">
        <v>66</v>
      </c>
      <c r="AY936" s="168" t="s">
        <v>123</v>
      </c>
    </row>
    <row r="937" spans="2:51" s="95" customFormat="1" ht="12">
      <c r="B937" s="94"/>
      <c r="D937" s="96" t="s">
        <v>132</v>
      </c>
      <c r="E937" s="97" t="s">
        <v>1</v>
      </c>
      <c r="F937" s="98" t="s">
        <v>1519</v>
      </c>
      <c r="H937" s="99">
        <v>4</v>
      </c>
      <c r="L937" s="94"/>
      <c r="M937" s="100"/>
      <c r="N937" s="101"/>
      <c r="O937" s="101"/>
      <c r="P937" s="101"/>
      <c r="Q937" s="101"/>
      <c r="R937" s="101"/>
      <c r="S937" s="101"/>
      <c r="T937" s="102"/>
      <c r="AT937" s="97" t="s">
        <v>132</v>
      </c>
      <c r="AU937" s="97" t="s">
        <v>74</v>
      </c>
      <c r="AV937" s="95" t="s">
        <v>74</v>
      </c>
      <c r="AW937" s="95" t="s">
        <v>5</v>
      </c>
      <c r="AX937" s="95" t="s">
        <v>66</v>
      </c>
      <c r="AY937" s="97" t="s">
        <v>123</v>
      </c>
    </row>
    <row r="938" spans="2:51" s="167" customFormat="1" ht="12">
      <c r="B938" s="166"/>
      <c r="D938" s="96" t="s">
        <v>132</v>
      </c>
      <c r="E938" s="168" t="s">
        <v>1</v>
      </c>
      <c r="F938" s="169" t="s">
        <v>1522</v>
      </c>
      <c r="H938" s="168" t="s">
        <v>1</v>
      </c>
      <c r="L938" s="166"/>
      <c r="M938" s="170"/>
      <c r="N938" s="171"/>
      <c r="O938" s="171"/>
      <c r="P938" s="171"/>
      <c r="Q938" s="171"/>
      <c r="R938" s="171"/>
      <c r="S938" s="171"/>
      <c r="T938" s="172"/>
      <c r="AT938" s="168" t="s">
        <v>132</v>
      </c>
      <c r="AU938" s="168" t="s">
        <v>74</v>
      </c>
      <c r="AV938" s="167" t="s">
        <v>72</v>
      </c>
      <c r="AW938" s="167" t="s">
        <v>5</v>
      </c>
      <c r="AX938" s="167" t="s">
        <v>66</v>
      </c>
      <c r="AY938" s="168" t="s">
        <v>123</v>
      </c>
    </row>
    <row r="939" spans="2:51" s="167" customFormat="1" ht="12">
      <c r="B939" s="166"/>
      <c r="D939" s="96" t="s">
        <v>132</v>
      </c>
      <c r="E939" s="168" t="s">
        <v>1</v>
      </c>
      <c r="F939" s="169" t="s">
        <v>675</v>
      </c>
      <c r="H939" s="168" t="s">
        <v>1</v>
      </c>
      <c r="L939" s="166"/>
      <c r="M939" s="170"/>
      <c r="N939" s="171"/>
      <c r="O939" s="171"/>
      <c r="P939" s="171"/>
      <c r="Q939" s="171"/>
      <c r="R939" s="171"/>
      <c r="S939" s="171"/>
      <c r="T939" s="172"/>
      <c r="AT939" s="168" t="s">
        <v>132</v>
      </c>
      <c r="AU939" s="168" t="s">
        <v>74</v>
      </c>
      <c r="AV939" s="167" t="s">
        <v>72</v>
      </c>
      <c r="AW939" s="167" t="s">
        <v>5</v>
      </c>
      <c r="AX939" s="167" t="s">
        <v>66</v>
      </c>
      <c r="AY939" s="168" t="s">
        <v>123</v>
      </c>
    </row>
    <row r="940" spans="2:51" s="95" customFormat="1" ht="12">
      <c r="B940" s="94"/>
      <c r="D940" s="96" t="s">
        <v>132</v>
      </c>
      <c r="E940" s="97" t="s">
        <v>1</v>
      </c>
      <c r="F940" s="98" t="s">
        <v>1520</v>
      </c>
      <c r="H940" s="99">
        <v>6</v>
      </c>
      <c r="L940" s="94"/>
      <c r="M940" s="100"/>
      <c r="N940" s="101"/>
      <c r="O940" s="101"/>
      <c r="P940" s="101"/>
      <c r="Q940" s="101"/>
      <c r="R940" s="101"/>
      <c r="S940" s="101"/>
      <c r="T940" s="102"/>
      <c r="AT940" s="97" t="s">
        <v>132</v>
      </c>
      <c r="AU940" s="97" t="s">
        <v>74</v>
      </c>
      <c r="AV940" s="95" t="s">
        <v>74</v>
      </c>
      <c r="AW940" s="95" t="s">
        <v>5</v>
      </c>
      <c r="AX940" s="95" t="s">
        <v>66</v>
      </c>
      <c r="AY940" s="97" t="s">
        <v>123</v>
      </c>
    </row>
    <row r="941" spans="2:51" s="167" customFormat="1" ht="12">
      <c r="B941" s="166"/>
      <c r="D941" s="96" t="s">
        <v>132</v>
      </c>
      <c r="E941" s="168" t="s">
        <v>1</v>
      </c>
      <c r="F941" s="169" t="s">
        <v>1521</v>
      </c>
      <c r="H941" s="168" t="s">
        <v>1</v>
      </c>
      <c r="L941" s="166"/>
      <c r="M941" s="170"/>
      <c r="N941" s="171"/>
      <c r="O941" s="171"/>
      <c r="P941" s="171"/>
      <c r="Q941" s="171"/>
      <c r="R941" s="171"/>
      <c r="S941" s="171"/>
      <c r="T941" s="172"/>
      <c r="AT941" s="168" t="s">
        <v>132</v>
      </c>
      <c r="AU941" s="168" t="s">
        <v>74</v>
      </c>
      <c r="AV941" s="167" t="s">
        <v>72</v>
      </c>
      <c r="AW941" s="167" t="s">
        <v>5</v>
      </c>
      <c r="AX941" s="167" t="s">
        <v>66</v>
      </c>
      <c r="AY941" s="168" t="s">
        <v>123</v>
      </c>
    </row>
    <row r="942" spans="2:51" s="167" customFormat="1" ht="12">
      <c r="B942" s="166"/>
      <c r="D942" s="96" t="s">
        <v>132</v>
      </c>
      <c r="E942" s="168" t="s">
        <v>1</v>
      </c>
      <c r="F942" s="169" t="s">
        <v>690</v>
      </c>
      <c r="H942" s="168" t="s">
        <v>1</v>
      </c>
      <c r="L942" s="166"/>
      <c r="M942" s="170"/>
      <c r="N942" s="171"/>
      <c r="O942" s="171"/>
      <c r="P942" s="171"/>
      <c r="Q942" s="171"/>
      <c r="R942" s="171"/>
      <c r="S942" s="171"/>
      <c r="T942" s="172"/>
      <c r="AT942" s="168" t="s">
        <v>132</v>
      </c>
      <c r="AU942" s="168" t="s">
        <v>74</v>
      </c>
      <c r="AV942" s="167" t="s">
        <v>72</v>
      </c>
      <c r="AW942" s="167" t="s">
        <v>5</v>
      </c>
      <c r="AX942" s="167" t="s">
        <v>66</v>
      </c>
      <c r="AY942" s="168" t="s">
        <v>123</v>
      </c>
    </row>
    <row r="943" spans="2:51" s="95" customFormat="1" ht="12">
      <c r="B943" s="94"/>
      <c r="D943" s="96" t="s">
        <v>132</v>
      </c>
      <c r="E943" s="97" t="s">
        <v>1</v>
      </c>
      <c r="F943" s="98" t="s">
        <v>694</v>
      </c>
      <c r="H943" s="99">
        <v>2</v>
      </c>
      <c r="L943" s="94"/>
      <c r="M943" s="100"/>
      <c r="N943" s="101"/>
      <c r="O943" s="101"/>
      <c r="P943" s="101"/>
      <c r="Q943" s="101"/>
      <c r="R943" s="101"/>
      <c r="S943" s="101"/>
      <c r="T943" s="102"/>
      <c r="AT943" s="97" t="s">
        <v>132</v>
      </c>
      <c r="AU943" s="97" t="s">
        <v>74</v>
      </c>
      <c r="AV943" s="95" t="s">
        <v>74</v>
      </c>
      <c r="AW943" s="95" t="s">
        <v>5</v>
      </c>
      <c r="AX943" s="95" t="s">
        <v>66</v>
      </c>
      <c r="AY943" s="97" t="s">
        <v>123</v>
      </c>
    </row>
    <row r="944" spans="2:51" s="167" customFormat="1" ht="12">
      <c r="B944" s="166"/>
      <c r="D944" s="96" t="s">
        <v>132</v>
      </c>
      <c r="E944" s="168" t="s">
        <v>1</v>
      </c>
      <c r="F944" s="169" t="s">
        <v>1522</v>
      </c>
      <c r="H944" s="168" t="s">
        <v>1</v>
      </c>
      <c r="L944" s="166"/>
      <c r="M944" s="170"/>
      <c r="N944" s="171"/>
      <c r="O944" s="171"/>
      <c r="P944" s="171"/>
      <c r="Q944" s="171"/>
      <c r="R944" s="171"/>
      <c r="S944" s="171"/>
      <c r="T944" s="172"/>
      <c r="AT944" s="168" t="s">
        <v>132</v>
      </c>
      <c r="AU944" s="168" t="s">
        <v>74</v>
      </c>
      <c r="AV944" s="167" t="s">
        <v>72</v>
      </c>
      <c r="AW944" s="167" t="s">
        <v>5</v>
      </c>
      <c r="AX944" s="167" t="s">
        <v>66</v>
      </c>
      <c r="AY944" s="168" t="s">
        <v>123</v>
      </c>
    </row>
    <row r="945" spans="2:51" s="167" customFormat="1" ht="12">
      <c r="B945" s="166"/>
      <c r="D945" s="96" t="s">
        <v>132</v>
      </c>
      <c r="E945" s="168" t="s">
        <v>1</v>
      </c>
      <c r="F945" s="169" t="s">
        <v>1523</v>
      </c>
      <c r="H945" s="168" t="s">
        <v>1</v>
      </c>
      <c r="L945" s="166"/>
      <c r="M945" s="170"/>
      <c r="N945" s="171"/>
      <c r="O945" s="171"/>
      <c r="P945" s="171"/>
      <c r="Q945" s="171"/>
      <c r="R945" s="171"/>
      <c r="S945" s="171"/>
      <c r="T945" s="172"/>
      <c r="AT945" s="168" t="s">
        <v>132</v>
      </c>
      <c r="AU945" s="168" t="s">
        <v>74</v>
      </c>
      <c r="AV945" s="167" t="s">
        <v>72</v>
      </c>
      <c r="AW945" s="167" t="s">
        <v>5</v>
      </c>
      <c r="AX945" s="167" t="s">
        <v>66</v>
      </c>
      <c r="AY945" s="168" t="s">
        <v>123</v>
      </c>
    </row>
    <row r="946" spans="2:51" s="95" customFormat="1" ht="12">
      <c r="B946" s="94"/>
      <c r="D946" s="96" t="s">
        <v>132</v>
      </c>
      <c r="E946" s="97" t="s">
        <v>1</v>
      </c>
      <c r="F946" s="98" t="s">
        <v>1524</v>
      </c>
      <c r="H946" s="99">
        <v>4</v>
      </c>
      <c r="L946" s="94"/>
      <c r="M946" s="100"/>
      <c r="N946" s="101"/>
      <c r="O946" s="101"/>
      <c r="P946" s="101"/>
      <c r="Q946" s="101"/>
      <c r="R946" s="101"/>
      <c r="S946" s="101"/>
      <c r="T946" s="102"/>
      <c r="AT946" s="97" t="s">
        <v>132</v>
      </c>
      <c r="AU946" s="97" t="s">
        <v>74</v>
      </c>
      <c r="AV946" s="95" t="s">
        <v>74</v>
      </c>
      <c r="AW946" s="95" t="s">
        <v>5</v>
      </c>
      <c r="AX946" s="95" t="s">
        <v>66</v>
      </c>
      <c r="AY946" s="97" t="s">
        <v>123</v>
      </c>
    </row>
    <row r="947" spans="2:51" s="182" customFormat="1" ht="12">
      <c r="B947" s="181"/>
      <c r="D947" s="96" t="s">
        <v>132</v>
      </c>
      <c r="E947" s="183" t="s">
        <v>1</v>
      </c>
      <c r="F947" s="184" t="s">
        <v>470</v>
      </c>
      <c r="H947" s="185">
        <v>16</v>
      </c>
      <c r="L947" s="181"/>
      <c r="M947" s="186"/>
      <c r="N947" s="187"/>
      <c r="O947" s="187"/>
      <c r="P947" s="187"/>
      <c r="Q947" s="187"/>
      <c r="R947" s="187"/>
      <c r="S947" s="187"/>
      <c r="T947" s="188"/>
      <c r="AT947" s="183" t="s">
        <v>132</v>
      </c>
      <c r="AU947" s="183" t="s">
        <v>74</v>
      </c>
      <c r="AV947" s="182" t="s">
        <v>130</v>
      </c>
      <c r="AW947" s="182" t="s">
        <v>5</v>
      </c>
      <c r="AX947" s="182" t="s">
        <v>72</v>
      </c>
      <c r="AY947" s="183" t="s">
        <v>123</v>
      </c>
    </row>
    <row r="948" spans="2:65" s="117" customFormat="1" ht="16.5" customHeight="1">
      <c r="B948" s="8"/>
      <c r="C948" s="84" t="s">
        <v>832</v>
      </c>
      <c r="D948" s="84" t="s">
        <v>125</v>
      </c>
      <c r="E948" s="85" t="s">
        <v>843</v>
      </c>
      <c r="F948" s="86" t="s">
        <v>844</v>
      </c>
      <c r="G948" s="87" t="s">
        <v>175</v>
      </c>
      <c r="H948" s="88">
        <v>12</v>
      </c>
      <c r="I948" s="142"/>
      <c r="J948" s="89">
        <f>ROUND(I948*H948,2)</f>
        <v>0</v>
      </c>
      <c r="K948" s="86" t="s">
        <v>397</v>
      </c>
      <c r="L948" s="8"/>
      <c r="M948" s="115" t="s">
        <v>1</v>
      </c>
      <c r="N948" s="90" t="s">
        <v>35</v>
      </c>
      <c r="O948" s="92">
        <v>10.3</v>
      </c>
      <c r="P948" s="92">
        <f>O948*H948</f>
        <v>123.60000000000001</v>
      </c>
      <c r="Q948" s="92">
        <v>0.46009</v>
      </c>
      <c r="R948" s="92">
        <f>Q948*H948</f>
        <v>5.5210799999999995</v>
      </c>
      <c r="S948" s="92">
        <v>0</v>
      </c>
      <c r="T948" s="164">
        <f>S948*H948</f>
        <v>0</v>
      </c>
      <c r="AR948" s="120" t="s">
        <v>130</v>
      </c>
      <c r="AT948" s="120" t="s">
        <v>125</v>
      </c>
      <c r="AU948" s="120" t="s">
        <v>74</v>
      </c>
      <c r="AY948" s="120" t="s">
        <v>123</v>
      </c>
      <c r="BE948" s="156">
        <f>IF(N948="základní",J948,0)</f>
        <v>0</v>
      </c>
      <c r="BF948" s="156">
        <f>IF(N948="snížená",J948,0)</f>
        <v>0</v>
      </c>
      <c r="BG948" s="156">
        <f>IF(N948="zákl. přenesená",J948,0)</f>
        <v>0</v>
      </c>
      <c r="BH948" s="156">
        <f>IF(N948="sníž. přenesená",J948,0)</f>
        <v>0</v>
      </c>
      <c r="BI948" s="156">
        <f>IF(N948="nulová",J948,0)</f>
        <v>0</v>
      </c>
      <c r="BJ948" s="120" t="s">
        <v>72</v>
      </c>
      <c r="BK948" s="156">
        <f>ROUND(I948*H948,2)</f>
        <v>0</v>
      </c>
      <c r="BL948" s="120" t="s">
        <v>130</v>
      </c>
      <c r="BM948" s="120" t="s">
        <v>1581</v>
      </c>
    </row>
    <row r="949" spans="2:47" s="117" customFormat="1" ht="12">
      <c r="B949" s="8"/>
      <c r="D949" s="96" t="s">
        <v>399</v>
      </c>
      <c r="F949" s="165" t="s">
        <v>846</v>
      </c>
      <c r="L949" s="8"/>
      <c r="M949" s="114"/>
      <c r="N949" s="21"/>
      <c r="O949" s="21"/>
      <c r="P949" s="21"/>
      <c r="Q949" s="21"/>
      <c r="R949" s="21"/>
      <c r="S949" s="21"/>
      <c r="T949" s="22"/>
      <c r="AT949" s="120" t="s">
        <v>399</v>
      </c>
      <c r="AU949" s="120" t="s">
        <v>74</v>
      </c>
    </row>
    <row r="950" spans="2:51" s="167" customFormat="1" ht="12">
      <c r="B950" s="166"/>
      <c r="D950" s="96" t="s">
        <v>132</v>
      </c>
      <c r="E950" s="168" t="s">
        <v>1</v>
      </c>
      <c r="F950" s="169" t="s">
        <v>401</v>
      </c>
      <c r="H950" s="168" t="s">
        <v>1</v>
      </c>
      <c r="L950" s="166"/>
      <c r="M950" s="170"/>
      <c r="N950" s="171"/>
      <c r="O950" s="171"/>
      <c r="P950" s="171"/>
      <c r="Q950" s="171"/>
      <c r="R950" s="171"/>
      <c r="S950" s="171"/>
      <c r="T950" s="172"/>
      <c r="AT950" s="168" t="s">
        <v>132</v>
      </c>
      <c r="AU950" s="168" t="s">
        <v>74</v>
      </c>
      <c r="AV950" s="167" t="s">
        <v>72</v>
      </c>
      <c r="AW950" s="167" t="s">
        <v>5</v>
      </c>
      <c r="AX950" s="167" t="s">
        <v>66</v>
      </c>
      <c r="AY950" s="168" t="s">
        <v>123</v>
      </c>
    </row>
    <row r="951" spans="2:51" s="167" customFormat="1" ht="12">
      <c r="B951" s="166"/>
      <c r="D951" s="96" t="s">
        <v>132</v>
      </c>
      <c r="E951" s="168" t="s">
        <v>1</v>
      </c>
      <c r="F951" s="169" t="s">
        <v>1427</v>
      </c>
      <c r="H951" s="168" t="s">
        <v>1</v>
      </c>
      <c r="L951" s="166"/>
      <c r="M951" s="170"/>
      <c r="N951" s="171"/>
      <c r="O951" s="171"/>
      <c r="P951" s="171"/>
      <c r="Q951" s="171"/>
      <c r="R951" s="171"/>
      <c r="S951" s="171"/>
      <c r="T951" s="172"/>
      <c r="AT951" s="168" t="s">
        <v>132</v>
      </c>
      <c r="AU951" s="168" t="s">
        <v>74</v>
      </c>
      <c r="AV951" s="167" t="s">
        <v>72</v>
      </c>
      <c r="AW951" s="167" t="s">
        <v>5</v>
      </c>
      <c r="AX951" s="167" t="s">
        <v>66</v>
      </c>
      <c r="AY951" s="168" t="s">
        <v>123</v>
      </c>
    </row>
    <row r="952" spans="2:51" s="167" customFormat="1" ht="12">
      <c r="B952" s="166"/>
      <c r="D952" s="96" t="s">
        <v>132</v>
      </c>
      <c r="E952" s="168" t="s">
        <v>1</v>
      </c>
      <c r="F952" s="169" t="s">
        <v>1428</v>
      </c>
      <c r="H952" s="168" t="s">
        <v>1</v>
      </c>
      <c r="L952" s="166"/>
      <c r="M952" s="170"/>
      <c r="N952" s="171"/>
      <c r="O952" s="171"/>
      <c r="P952" s="171"/>
      <c r="Q952" s="171"/>
      <c r="R952" s="171"/>
      <c r="S952" s="171"/>
      <c r="T952" s="172"/>
      <c r="AT952" s="168" t="s">
        <v>132</v>
      </c>
      <c r="AU952" s="168" t="s">
        <v>74</v>
      </c>
      <c r="AV952" s="167" t="s">
        <v>72</v>
      </c>
      <c r="AW952" s="167" t="s">
        <v>5</v>
      </c>
      <c r="AX952" s="167" t="s">
        <v>66</v>
      </c>
      <c r="AY952" s="168" t="s">
        <v>123</v>
      </c>
    </row>
    <row r="953" spans="2:51" s="167" customFormat="1" ht="12">
      <c r="B953" s="166"/>
      <c r="D953" s="96" t="s">
        <v>132</v>
      </c>
      <c r="E953" s="168" t="s">
        <v>1</v>
      </c>
      <c r="F953" s="169" t="s">
        <v>1244</v>
      </c>
      <c r="H953" s="168" t="s">
        <v>1</v>
      </c>
      <c r="L953" s="166"/>
      <c r="M953" s="170"/>
      <c r="N953" s="171"/>
      <c r="O953" s="171"/>
      <c r="P953" s="171"/>
      <c r="Q953" s="171"/>
      <c r="R953" s="171"/>
      <c r="S953" s="171"/>
      <c r="T953" s="172"/>
      <c r="AT953" s="168" t="s">
        <v>132</v>
      </c>
      <c r="AU953" s="168" t="s">
        <v>74</v>
      </c>
      <c r="AV953" s="167" t="s">
        <v>72</v>
      </c>
      <c r="AW953" s="167" t="s">
        <v>5</v>
      </c>
      <c r="AX953" s="167" t="s">
        <v>66</v>
      </c>
      <c r="AY953" s="168" t="s">
        <v>123</v>
      </c>
    </row>
    <row r="954" spans="2:51" s="167" customFormat="1" ht="12">
      <c r="B954" s="166"/>
      <c r="D954" s="96" t="s">
        <v>132</v>
      </c>
      <c r="E954" s="168" t="s">
        <v>1</v>
      </c>
      <c r="F954" s="169" t="s">
        <v>1518</v>
      </c>
      <c r="H954" s="168" t="s">
        <v>1</v>
      </c>
      <c r="L954" s="166"/>
      <c r="M954" s="170"/>
      <c r="N954" s="171"/>
      <c r="O954" s="171"/>
      <c r="P954" s="171"/>
      <c r="Q954" s="171"/>
      <c r="R954" s="171"/>
      <c r="S954" s="171"/>
      <c r="T954" s="172"/>
      <c r="AT954" s="168" t="s">
        <v>132</v>
      </c>
      <c r="AU954" s="168" t="s">
        <v>74</v>
      </c>
      <c r="AV954" s="167" t="s">
        <v>72</v>
      </c>
      <c r="AW954" s="167" t="s">
        <v>5</v>
      </c>
      <c r="AX954" s="167" t="s">
        <v>66</v>
      </c>
      <c r="AY954" s="168" t="s">
        <v>123</v>
      </c>
    </row>
    <row r="955" spans="2:51" s="167" customFormat="1" ht="12">
      <c r="B955" s="166"/>
      <c r="D955" s="96" t="s">
        <v>132</v>
      </c>
      <c r="E955" s="168" t="s">
        <v>1</v>
      </c>
      <c r="F955" s="169" t="s">
        <v>1582</v>
      </c>
      <c r="H955" s="168" t="s">
        <v>1</v>
      </c>
      <c r="L955" s="166"/>
      <c r="M955" s="170"/>
      <c r="N955" s="171"/>
      <c r="O955" s="171"/>
      <c r="P955" s="171"/>
      <c r="Q955" s="171"/>
      <c r="R955" s="171"/>
      <c r="S955" s="171"/>
      <c r="T955" s="172"/>
      <c r="AT955" s="168" t="s">
        <v>132</v>
      </c>
      <c r="AU955" s="168" t="s">
        <v>74</v>
      </c>
      <c r="AV955" s="167" t="s">
        <v>72</v>
      </c>
      <c r="AW955" s="167" t="s">
        <v>5</v>
      </c>
      <c r="AX955" s="167" t="s">
        <v>66</v>
      </c>
      <c r="AY955" s="168" t="s">
        <v>123</v>
      </c>
    </row>
    <row r="956" spans="2:51" s="95" customFormat="1" ht="12">
      <c r="B956" s="94"/>
      <c r="D956" s="96" t="s">
        <v>132</v>
      </c>
      <c r="E956" s="97" t="s">
        <v>1</v>
      </c>
      <c r="F956" s="98" t="s">
        <v>130</v>
      </c>
      <c r="H956" s="99">
        <v>4</v>
      </c>
      <c r="L956" s="94"/>
      <c r="M956" s="100"/>
      <c r="N956" s="101"/>
      <c r="O956" s="101"/>
      <c r="P956" s="101"/>
      <c r="Q956" s="101"/>
      <c r="R956" s="101"/>
      <c r="S956" s="101"/>
      <c r="T956" s="102"/>
      <c r="AT956" s="97" t="s">
        <v>132</v>
      </c>
      <c r="AU956" s="97" t="s">
        <v>74</v>
      </c>
      <c r="AV956" s="95" t="s">
        <v>74</v>
      </c>
      <c r="AW956" s="95" t="s">
        <v>5</v>
      </c>
      <c r="AX956" s="95" t="s">
        <v>66</v>
      </c>
      <c r="AY956" s="97" t="s">
        <v>123</v>
      </c>
    </row>
    <row r="957" spans="2:51" s="167" customFormat="1" ht="12">
      <c r="B957" s="166"/>
      <c r="D957" s="96" t="s">
        <v>132</v>
      </c>
      <c r="E957" s="168" t="s">
        <v>1</v>
      </c>
      <c r="F957" s="169" t="s">
        <v>1541</v>
      </c>
      <c r="H957" s="168" t="s">
        <v>1</v>
      </c>
      <c r="L957" s="166"/>
      <c r="M957" s="170"/>
      <c r="N957" s="171"/>
      <c r="O957" s="171"/>
      <c r="P957" s="171"/>
      <c r="Q957" s="171"/>
      <c r="R957" s="171"/>
      <c r="S957" s="171"/>
      <c r="T957" s="172"/>
      <c r="AT957" s="168" t="s">
        <v>132</v>
      </c>
      <c r="AU957" s="168" t="s">
        <v>74</v>
      </c>
      <c r="AV957" s="167" t="s">
        <v>72</v>
      </c>
      <c r="AW957" s="167" t="s">
        <v>5</v>
      </c>
      <c r="AX957" s="167" t="s">
        <v>66</v>
      </c>
      <c r="AY957" s="168" t="s">
        <v>123</v>
      </c>
    </row>
    <row r="958" spans="2:51" s="167" customFormat="1" ht="12">
      <c r="B958" s="166"/>
      <c r="D958" s="96" t="s">
        <v>132</v>
      </c>
      <c r="E958" s="168" t="s">
        <v>1</v>
      </c>
      <c r="F958" s="169" t="s">
        <v>1583</v>
      </c>
      <c r="H958" s="168" t="s">
        <v>1</v>
      </c>
      <c r="L958" s="166"/>
      <c r="M958" s="170"/>
      <c r="N958" s="171"/>
      <c r="O958" s="171"/>
      <c r="P958" s="171"/>
      <c r="Q958" s="171"/>
      <c r="R958" s="171"/>
      <c r="S958" s="171"/>
      <c r="T958" s="172"/>
      <c r="AT958" s="168" t="s">
        <v>132</v>
      </c>
      <c r="AU958" s="168" t="s">
        <v>74</v>
      </c>
      <c r="AV958" s="167" t="s">
        <v>72</v>
      </c>
      <c r="AW958" s="167" t="s">
        <v>5</v>
      </c>
      <c r="AX958" s="167" t="s">
        <v>66</v>
      </c>
      <c r="AY958" s="168" t="s">
        <v>123</v>
      </c>
    </row>
    <row r="959" spans="2:51" s="95" customFormat="1" ht="12">
      <c r="B959" s="94"/>
      <c r="D959" s="96" t="s">
        <v>132</v>
      </c>
      <c r="E959" s="97" t="s">
        <v>1</v>
      </c>
      <c r="F959" s="98" t="s">
        <v>159</v>
      </c>
      <c r="H959" s="99">
        <v>8</v>
      </c>
      <c r="L959" s="94"/>
      <c r="M959" s="100"/>
      <c r="N959" s="101"/>
      <c r="O959" s="101"/>
      <c r="P959" s="101"/>
      <c r="Q959" s="101"/>
      <c r="R959" s="101"/>
      <c r="S959" s="101"/>
      <c r="T959" s="102"/>
      <c r="AT959" s="97" t="s">
        <v>132</v>
      </c>
      <c r="AU959" s="97" t="s">
        <v>74</v>
      </c>
      <c r="AV959" s="95" t="s">
        <v>74</v>
      </c>
      <c r="AW959" s="95" t="s">
        <v>5</v>
      </c>
      <c r="AX959" s="95" t="s">
        <v>66</v>
      </c>
      <c r="AY959" s="97" t="s">
        <v>123</v>
      </c>
    </row>
    <row r="960" spans="2:51" s="182" customFormat="1" ht="12">
      <c r="B960" s="181"/>
      <c r="D960" s="96" t="s">
        <v>132</v>
      </c>
      <c r="E960" s="183" t="s">
        <v>1</v>
      </c>
      <c r="F960" s="184" t="s">
        <v>470</v>
      </c>
      <c r="H960" s="185">
        <v>12</v>
      </c>
      <c r="L960" s="181"/>
      <c r="M960" s="186"/>
      <c r="N960" s="187"/>
      <c r="O960" s="187"/>
      <c r="P960" s="187"/>
      <c r="Q960" s="187"/>
      <c r="R960" s="187"/>
      <c r="S960" s="187"/>
      <c r="T960" s="188"/>
      <c r="AT960" s="183" t="s">
        <v>132</v>
      </c>
      <c r="AU960" s="183" t="s">
        <v>74</v>
      </c>
      <c r="AV960" s="182" t="s">
        <v>130</v>
      </c>
      <c r="AW960" s="182" t="s">
        <v>5</v>
      </c>
      <c r="AX960" s="182" t="s">
        <v>72</v>
      </c>
      <c r="AY960" s="183" t="s">
        <v>123</v>
      </c>
    </row>
    <row r="961" spans="2:65" s="117" customFormat="1" ht="16.5" customHeight="1">
      <c r="B961" s="8"/>
      <c r="C961" s="84" t="s">
        <v>842</v>
      </c>
      <c r="D961" s="84" t="s">
        <v>125</v>
      </c>
      <c r="E961" s="85" t="s">
        <v>850</v>
      </c>
      <c r="F961" s="86" t="s">
        <v>851</v>
      </c>
      <c r="G961" s="87" t="s">
        <v>140</v>
      </c>
      <c r="H961" s="88">
        <v>108.3</v>
      </c>
      <c r="I961" s="142"/>
      <c r="J961" s="89">
        <f>ROUND(I961*H961,2)</f>
        <v>0</v>
      </c>
      <c r="K961" s="86" t="s">
        <v>397</v>
      </c>
      <c r="L961" s="8"/>
      <c r="M961" s="115" t="s">
        <v>1</v>
      </c>
      <c r="N961" s="90" t="s">
        <v>35</v>
      </c>
      <c r="O961" s="92">
        <v>0.099</v>
      </c>
      <c r="P961" s="92">
        <f>O961*H961</f>
        <v>10.7217</v>
      </c>
      <c r="Q961" s="92">
        <v>0</v>
      </c>
      <c r="R961" s="92">
        <f>Q961*H961</f>
        <v>0</v>
      </c>
      <c r="S961" s="92">
        <v>0</v>
      </c>
      <c r="T961" s="164">
        <f>S961*H961</f>
        <v>0</v>
      </c>
      <c r="AR961" s="120" t="s">
        <v>130</v>
      </c>
      <c r="AT961" s="120" t="s">
        <v>125</v>
      </c>
      <c r="AU961" s="120" t="s">
        <v>74</v>
      </c>
      <c r="AY961" s="120" t="s">
        <v>123</v>
      </c>
      <c r="BE961" s="156">
        <f>IF(N961="základní",J961,0)</f>
        <v>0</v>
      </c>
      <c r="BF961" s="156">
        <f>IF(N961="snížená",J961,0)</f>
        <v>0</v>
      </c>
      <c r="BG961" s="156">
        <f>IF(N961="zákl. přenesená",J961,0)</f>
        <v>0</v>
      </c>
      <c r="BH961" s="156">
        <f>IF(N961="sníž. přenesená",J961,0)</f>
        <v>0</v>
      </c>
      <c r="BI961" s="156">
        <f>IF(N961="nulová",J961,0)</f>
        <v>0</v>
      </c>
      <c r="BJ961" s="120" t="s">
        <v>72</v>
      </c>
      <c r="BK961" s="156">
        <f>ROUND(I961*H961,2)</f>
        <v>0</v>
      </c>
      <c r="BL961" s="120" t="s">
        <v>130</v>
      </c>
      <c r="BM961" s="120" t="s">
        <v>1584</v>
      </c>
    </row>
    <row r="962" spans="2:47" s="117" customFormat="1" ht="12">
      <c r="B962" s="8"/>
      <c r="D962" s="96" t="s">
        <v>399</v>
      </c>
      <c r="F962" s="165" t="s">
        <v>853</v>
      </c>
      <c r="L962" s="8"/>
      <c r="M962" s="114"/>
      <c r="N962" s="21"/>
      <c r="O962" s="21"/>
      <c r="P962" s="21"/>
      <c r="Q962" s="21"/>
      <c r="R962" s="21"/>
      <c r="S962" s="21"/>
      <c r="T962" s="22"/>
      <c r="AT962" s="120" t="s">
        <v>399</v>
      </c>
      <c r="AU962" s="120" t="s">
        <v>74</v>
      </c>
    </row>
    <row r="963" spans="2:51" s="167" customFormat="1" ht="12">
      <c r="B963" s="166"/>
      <c r="D963" s="96" t="s">
        <v>132</v>
      </c>
      <c r="E963" s="168" t="s">
        <v>1</v>
      </c>
      <c r="F963" s="169" t="s">
        <v>401</v>
      </c>
      <c r="H963" s="168" t="s">
        <v>1</v>
      </c>
      <c r="L963" s="166"/>
      <c r="M963" s="170"/>
      <c r="N963" s="171"/>
      <c r="O963" s="171"/>
      <c r="P963" s="171"/>
      <c r="Q963" s="171"/>
      <c r="R963" s="171"/>
      <c r="S963" s="171"/>
      <c r="T963" s="172"/>
      <c r="AT963" s="168" t="s">
        <v>132</v>
      </c>
      <c r="AU963" s="168" t="s">
        <v>74</v>
      </c>
      <c r="AV963" s="167" t="s">
        <v>72</v>
      </c>
      <c r="AW963" s="167" t="s">
        <v>5</v>
      </c>
      <c r="AX963" s="167" t="s">
        <v>66</v>
      </c>
      <c r="AY963" s="168" t="s">
        <v>123</v>
      </c>
    </row>
    <row r="964" spans="2:51" s="167" customFormat="1" ht="12">
      <c r="B964" s="166"/>
      <c r="D964" s="96" t="s">
        <v>132</v>
      </c>
      <c r="E964" s="168" t="s">
        <v>1</v>
      </c>
      <c r="F964" s="169" t="s">
        <v>1427</v>
      </c>
      <c r="H964" s="168" t="s">
        <v>1</v>
      </c>
      <c r="L964" s="166"/>
      <c r="M964" s="170"/>
      <c r="N964" s="171"/>
      <c r="O964" s="171"/>
      <c r="P964" s="171"/>
      <c r="Q964" s="171"/>
      <c r="R964" s="171"/>
      <c r="S964" s="171"/>
      <c r="T964" s="172"/>
      <c r="AT964" s="168" t="s">
        <v>132</v>
      </c>
      <c r="AU964" s="168" t="s">
        <v>74</v>
      </c>
      <c r="AV964" s="167" t="s">
        <v>72</v>
      </c>
      <c r="AW964" s="167" t="s">
        <v>5</v>
      </c>
      <c r="AX964" s="167" t="s">
        <v>66</v>
      </c>
      <c r="AY964" s="168" t="s">
        <v>123</v>
      </c>
    </row>
    <row r="965" spans="2:51" s="167" customFormat="1" ht="12">
      <c r="B965" s="166"/>
      <c r="D965" s="96" t="s">
        <v>132</v>
      </c>
      <c r="E965" s="168" t="s">
        <v>1</v>
      </c>
      <c r="F965" s="169" t="s">
        <v>1428</v>
      </c>
      <c r="H965" s="168" t="s">
        <v>1</v>
      </c>
      <c r="L965" s="166"/>
      <c r="M965" s="170"/>
      <c r="N965" s="171"/>
      <c r="O965" s="171"/>
      <c r="P965" s="171"/>
      <c r="Q965" s="171"/>
      <c r="R965" s="171"/>
      <c r="S965" s="171"/>
      <c r="T965" s="172"/>
      <c r="AT965" s="168" t="s">
        <v>132</v>
      </c>
      <c r="AU965" s="168" t="s">
        <v>74</v>
      </c>
      <c r="AV965" s="167" t="s">
        <v>72</v>
      </c>
      <c r="AW965" s="167" t="s">
        <v>5</v>
      </c>
      <c r="AX965" s="167" t="s">
        <v>66</v>
      </c>
      <c r="AY965" s="168" t="s">
        <v>123</v>
      </c>
    </row>
    <row r="966" spans="2:51" s="167" customFormat="1" ht="12">
      <c r="B966" s="166"/>
      <c r="D966" s="96" t="s">
        <v>132</v>
      </c>
      <c r="E966" s="168" t="s">
        <v>1</v>
      </c>
      <c r="F966" s="169" t="s">
        <v>1293</v>
      </c>
      <c r="H966" s="168" t="s">
        <v>1</v>
      </c>
      <c r="L966" s="166"/>
      <c r="M966" s="170"/>
      <c r="N966" s="171"/>
      <c r="O966" s="171"/>
      <c r="P966" s="171"/>
      <c r="Q966" s="171"/>
      <c r="R966" s="171"/>
      <c r="S966" s="171"/>
      <c r="T966" s="172"/>
      <c r="AT966" s="168" t="s">
        <v>132</v>
      </c>
      <c r="AU966" s="168" t="s">
        <v>74</v>
      </c>
      <c r="AV966" s="167" t="s">
        <v>72</v>
      </c>
      <c r="AW966" s="167" t="s">
        <v>5</v>
      </c>
      <c r="AX966" s="167" t="s">
        <v>66</v>
      </c>
      <c r="AY966" s="168" t="s">
        <v>123</v>
      </c>
    </row>
    <row r="967" spans="2:51" s="167" customFormat="1" ht="12">
      <c r="B967" s="166"/>
      <c r="D967" s="96" t="s">
        <v>132</v>
      </c>
      <c r="E967" s="168" t="s">
        <v>1</v>
      </c>
      <c r="F967" s="169" t="s">
        <v>1429</v>
      </c>
      <c r="H967" s="168" t="s">
        <v>1</v>
      </c>
      <c r="L967" s="166"/>
      <c r="M967" s="170"/>
      <c r="N967" s="171"/>
      <c r="O967" s="171"/>
      <c r="P967" s="171"/>
      <c r="Q967" s="171"/>
      <c r="R967" s="171"/>
      <c r="S967" s="171"/>
      <c r="T967" s="172"/>
      <c r="AT967" s="168" t="s">
        <v>132</v>
      </c>
      <c r="AU967" s="168" t="s">
        <v>74</v>
      </c>
      <c r="AV967" s="167" t="s">
        <v>72</v>
      </c>
      <c r="AW967" s="167" t="s">
        <v>5</v>
      </c>
      <c r="AX967" s="167" t="s">
        <v>66</v>
      </c>
      <c r="AY967" s="168" t="s">
        <v>123</v>
      </c>
    </row>
    <row r="968" spans="2:51" s="167" customFormat="1" ht="12">
      <c r="B968" s="166"/>
      <c r="D968" s="96" t="s">
        <v>132</v>
      </c>
      <c r="E968" s="168" t="s">
        <v>1</v>
      </c>
      <c r="F968" s="169" t="s">
        <v>1511</v>
      </c>
      <c r="H968" s="168" t="s">
        <v>1</v>
      </c>
      <c r="L968" s="166"/>
      <c r="M968" s="170"/>
      <c r="N968" s="171"/>
      <c r="O968" s="171"/>
      <c r="P968" s="171"/>
      <c r="Q968" s="171"/>
      <c r="R968" s="171"/>
      <c r="S968" s="171"/>
      <c r="T968" s="172"/>
      <c r="AT968" s="168" t="s">
        <v>132</v>
      </c>
      <c r="AU968" s="168" t="s">
        <v>74</v>
      </c>
      <c r="AV968" s="167" t="s">
        <v>72</v>
      </c>
      <c r="AW968" s="167" t="s">
        <v>5</v>
      </c>
      <c r="AX968" s="167" t="s">
        <v>66</v>
      </c>
      <c r="AY968" s="168" t="s">
        <v>123</v>
      </c>
    </row>
    <row r="969" spans="2:51" s="95" customFormat="1" ht="12">
      <c r="B969" s="94"/>
      <c r="D969" s="96" t="s">
        <v>132</v>
      </c>
      <c r="E969" s="97" t="s">
        <v>1</v>
      </c>
      <c r="F969" s="98" t="s">
        <v>1512</v>
      </c>
      <c r="H969" s="99">
        <v>52.5</v>
      </c>
      <c r="L969" s="94"/>
      <c r="M969" s="100"/>
      <c r="N969" s="101"/>
      <c r="O969" s="101"/>
      <c r="P969" s="101"/>
      <c r="Q969" s="101"/>
      <c r="R969" s="101"/>
      <c r="S969" s="101"/>
      <c r="T969" s="102"/>
      <c r="AT969" s="97" t="s">
        <v>132</v>
      </c>
      <c r="AU969" s="97" t="s">
        <v>74</v>
      </c>
      <c r="AV969" s="95" t="s">
        <v>74</v>
      </c>
      <c r="AW969" s="95" t="s">
        <v>5</v>
      </c>
      <c r="AX969" s="95" t="s">
        <v>66</v>
      </c>
      <c r="AY969" s="97" t="s">
        <v>123</v>
      </c>
    </row>
    <row r="970" spans="2:51" s="167" customFormat="1" ht="12">
      <c r="B970" s="166"/>
      <c r="D970" s="96" t="s">
        <v>132</v>
      </c>
      <c r="E970" s="168" t="s">
        <v>1</v>
      </c>
      <c r="F970" s="169" t="s">
        <v>1435</v>
      </c>
      <c r="H970" s="168" t="s">
        <v>1</v>
      </c>
      <c r="L970" s="166"/>
      <c r="M970" s="170"/>
      <c r="N970" s="171"/>
      <c r="O970" s="171"/>
      <c r="P970" s="171"/>
      <c r="Q970" s="171"/>
      <c r="R970" s="171"/>
      <c r="S970" s="171"/>
      <c r="T970" s="172"/>
      <c r="AT970" s="168" t="s">
        <v>132</v>
      </c>
      <c r="AU970" s="168" t="s">
        <v>74</v>
      </c>
      <c r="AV970" s="167" t="s">
        <v>72</v>
      </c>
      <c r="AW970" s="167" t="s">
        <v>5</v>
      </c>
      <c r="AX970" s="167" t="s">
        <v>66</v>
      </c>
      <c r="AY970" s="168" t="s">
        <v>123</v>
      </c>
    </row>
    <row r="971" spans="2:51" s="167" customFormat="1" ht="12">
      <c r="B971" s="166"/>
      <c r="D971" s="96" t="s">
        <v>132</v>
      </c>
      <c r="E971" s="168" t="s">
        <v>1</v>
      </c>
      <c r="F971" s="169" t="s">
        <v>1513</v>
      </c>
      <c r="H971" s="168" t="s">
        <v>1</v>
      </c>
      <c r="L971" s="166"/>
      <c r="M971" s="170"/>
      <c r="N971" s="171"/>
      <c r="O971" s="171"/>
      <c r="P971" s="171"/>
      <c r="Q971" s="171"/>
      <c r="R971" s="171"/>
      <c r="S971" s="171"/>
      <c r="T971" s="172"/>
      <c r="AT971" s="168" t="s">
        <v>132</v>
      </c>
      <c r="AU971" s="168" t="s">
        <v>74</v>
      </c>
      <c r="AV971" s="167" t="s">
        <v>72</v>
      </c>
      <c r="AW971" s="167" t="s">
        <v>5</v>
      </c>
      <c r="AX971" s="167" t="s">
        <v>66</v>
      </c>
      <c r="AY971" s="168" t="s">
        <v>123</v>
      </c>
    </row>
    <row r="972" spans="2:51" s="95" customFormat="1" ht="12">
      <c r="B972" s="94"/>
      <c r="D972" s="96" t="s">
        <v>132</v>
      </c>
      <c r="E972" s="97" t="s">
        <v>1</v>
      </c>
      <c r="F972" s="98" t="s">
        <v>1514</v>
      </c>
      <c r="H972" s="99">
        <v>52.3</v>
      </c>
      <c r="L972" s="94"/>
      <c r="M972" s="100"/>
      <c r="N972" s="101"/>
      <c r="O972" s="101"/>
      <c r="P972" s="101"/>
      <c r="Q972" s="101"/>
      <c r="R972" s="101"/>
      <c r="S972" s="101"/>
      <c r="T972" s="102"/>
      <c r="AT972" s="97" t="s">
        <v>132</v>
      </c>
      <c r="AU972" s="97" t="s">
        <v>74</v>
      </c>
      <c r="AV972" s="95" t="s">
        <v>74</v>
      </c>
      <c r="AW972" s="95" t="s">
        <v>5</v>
      </c>
      <c r="AX972" s="95" t="s">
        <v>66</v>
      </c>
      <c r="AY972" s="97" t="s">
        <v>123</v>
      </c>
    </row>
    <row r="973" spans="2:51" s="167" customFormat="1" ht="12">
      <c r="B973" s="166"/>
      <c r="D973" s="96" t="s">
        <v>132</v>
      </c>
      <c r="E973" s="168" t="s">
        <v>1</v>
      </c>
      <c r="F973" s="169" t="s">
        <v>1429</v>
      </c>
      <c r="H973" s="168" t="s">
        <v>1</v>
      </c>
      <c r="L973" s="166"/>
      <c r="M973" s="170"/>
      <c r="N973" s="171"/>
      <c r="O973" s="171"/>
      <c r="P973" s="171"/>
      <c r="Q973" s="171"/>
      <c r="R973" s="171"/>
      <c r="S973" s="171"/>
      <c r="T973" s="172"/>
      <c r="AT973" s="168" t="s">
        <v>132</v>
      </c>
      <c r="AU973" s="168" t="s">
        <v>74</v>
      </c>
      <c r="AV973" s="167" t="s">
        <v>72</v>
      </c>
      <c r="AW973" s="167" t="s">
        <v>5</v>
      </c>
      <c r="AX973" s="167" t="s">
        <v>66</v>
      </c>
      <c r="AY973" s="168" t="s">
        <v>123</v>
      </c>
    </row>
    <row r="974" spans="2:51" s="167" customFormat="1" ht="12">
      <c r="B974" s="166"/>
      <c r="D974" s="96" t="s">
        <v>132</v>
      </c>
      <c r="E974" s="168" t="s">
        <v>1</v>
      </c>
      <c r="F974" s="169" t="s">
        <v>1515</v>
      </c>
      <c r="H974" s="168" t="s">
        <v>1</v>
      </c>
      <c r="L974" s="166"/>
      <c r="M974" s="170"/>
      <c r="N974" s="171"/>
      <c r="O974" s="171"/>
      <c r="P974" s="171"/>
      <c r="Q974" s="171"/>
      <c r="R974" s="171"/>
      <c r="S974" s="171"/>
      <c r="T974" s="172"/>
      <c r="AT974" s="168" t="s">
        <v>132</v>
      </c>
      <c r="AU974" s="168" t="s">
        <v>74</v>
      </c>
      <c r="AV974" s="167" t="s">
        <v>72</v>
      </c>
      <c r="AW974" s="167" t="s">
        <v>5</v>
      </c>
      <c r="AX974" s="167" t="s">
        <v>66</v>
      </c>
      <c r="AY974" s="168" t="s">
        <v>123</v>
      </c>
    </row>
    <row r="975" spans="2:51" s="95" customFormat="1" ht="12">
      <c r="B975" s="94"/>
      <c r="D975" s="96" t="s">
        <v>132</v>
      </c>
      <c r="E975" s="97" t="s">
        <v>1</v>
      </c>
      <c r="F975" s="98" t="s">
        <v>670</v>
      </c>
      <c r="H975" s="99">
        <v>1.5</v>
      </c>
      <c r="L975" s="94"/>
      <c r="M975" s="100"/>
      <c r="N975" s="101"/>
      <c r="O975" s="101"/>
      <c r="P975" s="101"/>
      <c r="Q975" s="101"/>
      <c r="R975" s="101"/>
      <c r="S975" s="101"/>
      <c r="T975" s="102"/>
      <c r="AT975" s="97" t="s">
        <v>132</v>
      </c>
      <c r="AU975" s="97" t="s">
        <v>74</v>
      </c>
      <c r="AV975" s="95" t="s">
        <v>74</v>
      </c>
      <c r="AW975" s="95" t="s">
        <v>5</v>
      </c>
      <c r="AX975" s="95" t="s">
        <v>66</v>
      </c>
      <c r="AY975" s="97" t="s">
        <v>123</v>
      </c>
    </row>
    <row r="976" spans="2:51" s="167" customFormat="1" ht="12">
      <c r="B976" s="166"/>
      <c r="D976" s="96" t="s">
        <v>132</v>
      </c>
      <c r="E976" s="168" t="s">
        <v>1</v>
      </c>
      <c r="F976" s="169" t="s">
        <v>1435</v>
      </c>
      <c r="H976" s="168" t="s">
        <v>1</v>
      </c>
      <c r="L976" s="166"/>
      <c r="M976" s="170"/>
      <c r="N976" s="171"/>
      <c r="O976" s="171"/>
      <c r="P976" s="171"/>
      <c r="Q976" s="171"/>
      <c r="R976" s="171"/>
      <c r="S976" s="171"/>
      <c r="T976" s="172"/>
      <c r="AT976" s="168" t="s">
        <v>132</v>
      </c>
      <c r="AU976" s="168" t="s">
        <v>74</v>
      </c>
      <c r="AV976" s="167" t="s">
        <v>72</v>
      </c>
      <c r="AW976" s="167" t="s">
        <v>5</v>
      </c>
      <c r="AX976" s="167" t="s">
        <v>66</v>
      </c>
      <c r="AY976" s="168" t="s">
        <v>123</v>
      </c>
    </row>
    <row r="977" spans="2:51" s="167" customFormat="1" ht="12">
      <c r="B977" s="166"/>
      <c r="D977" s="96" t="s">
        <v>132</v>
      </c>
      <c r="E977" s="168" t="s">
        <v>1</v>
      </c>
      <c r="F977" s="169" t="s">
        <v>1516</v>
      </c>
      <c r="H977" s="168" t="s">
        <v>1</v>
      </c>
      <c r="L977" s="166"/>
      <c r="M977" s="170"/>
      <c r="N977" s="171"/>
      <c r="O977" s="171"/>
      <c r="P977" s="171"/>
      <c r="Q977" s="171"/>
      <c r="R977" s="171"/>
      <c r="S977" s="171"/>
      <c r="T977" s="172"/>
      <c r="AT977" s="168" t="s">
        <v>132</v>
      </c>
      <c r="AU977" s="168" t="s">
        <v>74</v>
      </c>
      <c r="AV977" s="167" t="s">
        <v>72</v>
      </c>
      <c r="AW977" s="167" t="s">
        <v>5</v>
      </c>
      <c r="AX977" s="167" t="s">
        <v>66</v>
      </c>
      <c r="AY977" s="168" t="s">
        <v>123</v>
      </c>
    </row>
    <row r="978" spans="2:51" s="95" customFormat="1" ht="12">
      <c r="B978" s="94"/>
      <c r="D978" s="96" t="s">
        <v>132</v>
      </c>
      <c r="E978" s="97" t="s">
        <v>1</v>
      </c>
      <c r="F978" s="98" t="s">
        <v>1517</v>
      </c>
      <c r="H978" s="99">
        <v>2</v>
      </c>
      <c r="L978" s="94"/>
      <c r="M978" s="100"/>
      <c r="N978" s="101"/>
      <c r="O978" s="101"/>
      <c r="P978" s="101"/>
      <c r="Q978" s="101"/>
      <c r="R978" s="101"/>
      <c r="S978" s="101"/>
      <c r="T978" s="102"/>
      <c r="AT978" s="97" t="s">
        <v>132</v>
      </c>
      <c r="AU978" s="97" t="s">
        <v>74</v>
      </c>
      <c r="AV978" s="95" t="s">
        <v>74</v>
      </c>
      <c r="AW978" s="95" t="s">
        <v>5</v>
      </c>
      <c r="AX978" s="95" t="s">
        <v>66</v>
      </c>
      <c r="AY978" s="97" t="s">
        <v>123</v>
      </c>
    </row>
    <row r="979" spans="2:51" s="182" customFormat="1" ht="12">
      <c r="B979" s="181"/>
      <c r="D979" s="96" t="s">
        <v>132</v>
      </c>
      <c r="E979" s="183" t="s">
        <v>1</v>
      </c>
      <c r="F979" s="184" t="s">
        <v>470</v>
      </c>
      <c r="H979" s="185">
        <v>108.3</v>
      </c>
      <c r="L979" s="181"/>
      <c r="M979" s="186"/>
      <c r="N979" s="187"/>
      <c r="O979" s="187"/>
      <c r="P979" s="187"/>
      <c r="Q979" s="187"/>
      <c r="R979" s="187"/>
      <c r="S979" s="187"/>
      <c r="T979" s="188"/>
      <c r="AT979" s="183" t="s">
        <v>132</v>
      </c>
      <c r="AU979" s="183" t="s">
        <v>74</v>
      </c>
      <c r="AV979" s="182" t="s">
        <v>130</v>
      </c>
      <c r="AW979" s="182" t="s">
        <v>5</v>
      </c>
      <c r="AX979" s="182" t="s">
        <v>72</v>
      </c>
      <c r="AY979" s="183" t="s">
        <v>123</v>
      </c>
    </row>
    <row r="980" spans="2:65" s="117" customFormat="1" ht="16.5" customHeight="1">
      <c r="B980" s="8"/>
      <c r="C980" s="84" t="s">
        <v>849</v>
      </c>
      <c r="D980" s="84" t="s">
        <v>125</v>
      </c>
      <c r="E980" s="85" t="s">
        <v>855</v>
      </c>
      <c r="F980" s="86" t="s">
        <v>856</v>
      </c>
      <c r="G980" s="87" t="s">
        <v>175</v>
      </c>
      <c r="H980" s="88">
        <v>4</v>
      </c>
      <c r="I980" s="142"/>
      <c r="J980" s="89">
        <f>ROUND(I980*H980,2)</f>
        <v>0</v>
      </c>
      <c r="K980" s="86" t="s">
        <v>397</v>
      </c>
      <c r="L980" s="8"/>
      <c r="M980" s="115" t="s">
        <v>1</v>
      </c>
      <c r="N980" s="90" t="s">
        <v>35</v>
      </c>
      <c r="O980" s="92">
        <v>23.08</v>
      </c>
      <c r="P980" s="92">
        <f>O980*H980</f>
        <v>92.32</v>
      </c>
      <c r="Q980" s="92">
        <v>0.47166</v>
      </c>
      <c r="R980" s="92">
        <f>Q980*H980</f>
        <v>1.88664</v>
      </c>
      <c r="S980" s="92">
        <v>0</v>
      </c>
      <c r="T980" s="164">
        <f>S980*H980</f>
        <v>0</v>
      </c>
      <c r="AR980" s="120" t="s">
        <v>130</v>
      </c>
      <c r="AT980" s="120" t="s">
        <v>125</v>
      </c>
      <c r="AU980" s="120" t="s">
        <v>74</v>
      </c>
      <c r="AY980" s="120" t="s">
        <v>123</v>
      </c>
      <c r="BE980" s="156">
        <f>IF(N980="základní",J980,0)</f>
        <v>0</v>
      </c>
      <c r="BF980" s="156">
        <f>IF(N980="snížená",J980,0)</f>
        <v>0</v>
      </c>
      <c r="BG980" s="156">
        <f>IF(N980="zákl. přenesená",J980,0)</f>
        <v>0</v>
      </c>
      <c r="BH980" s="156">
        <f>IF(N980="sníž. přenesená",J980,0)</f>
        <v>0</v>
      </c>
      <c r="BI980" s="156">
        <f>IF(N980="nulová",J980,0)</f>
        <v>0</v>
      </c>
      <c r="BJ980" s="120" t="s">
        <v>72</v>
      </c>
      <c r="BK980" s="156">
        <f>ROUND(I980*H980,2)</f>
        <v>0</v>
      </c>
      <c r="BL980" s="120" t="s">
        <v>130</v>
      </c>
      <c r="BM980" s="120" t="s">
        <v>1585</v>
      </c>
    </row>
    <row r="981" spans="2:47" s="117" customFormat="1" ht="12">
      <c r="B981" s="8"/>
      <c r="D981" s="96" t="s">
        <v>399</v>
      </c>
      <c r="F981" s="165" t="s">
        <v>858</v>
      </c>
      <c r="L981" s="8"/>
      <c r="M981" s="114"/>
      <c r="N981" s="21"/>
      <c r="O981" s="21"/>
      <c r="P981" s="21"/>
      <c r="Q981" s="21"/>
      <c r="R981" s="21"/>
      <c r="S981" s="21"/>
      <c r="T981" s="22"/>
      <c r="AT981" s="120" t="s">
        <v>399</v>
      </c>
      <c r="AU981" s="120" t="s">
        <v>74</v>
      </c>
    </row>
    <row r="982" spans="2:51" s="167" customFormat="1" ht="12">
      <c r="B982" s="166"/>
      <c r="D982" s="96" t="s">
        <v>132</v>
      </c>
      <c r="E982" s="168" t="s">
        <v>1</v>
      </c>
      <c r="F982" s="169" t="s">
        <v>401</v>
      </c>
      <c r="H982" s="168" t="s">
        <v>1</v>
      </c>
      <c r="L982" s="166"/>
      <c r="M982" s="170"/>
      <c r="N982" s="171"/>
      <c r="O982" s="171"/>
      <c r="P982" s="171"/>
      <c r="Q982" s="171"/>
      <c r="R982" s="171"/>
      <c r="S982" s="171"/>
      <c r="T982" s="172"/>
      <c r="AT982" s="168" t="s">
        <v>132</v>
      </c>
      <c r="AU982" s="168" t="s">
        <v>74</v>
      </c>
      <c r="AV982" s="167" t="s">
        <v>72</v>
      </c>
      <c r="AW982" s="167" t="s">
        <v>5</v>
      </c>
      <c r="AX982" s="167" t="s">
        <v>66</v>
      </c>
      <c r="AY982" s="168" t="s">
        <v>123</v>
      </c>
    </row>
    <row r="983" spans="2:51" s="167" customFormat="1" ht="12">
      <c r="B983" s="166"/>
      <c r="D983" s="96" t="s">
        <v>132</v>
      </c>
      <c r="E983" s="168" t="s">
        <v>1</v>
      </c>
      <c r="F983" s="169" t="s">
        <v>1427</v>
      </c>
      <c r="H983" s="168" t="s">
        <v>1</v>
      </c>
      <c r="L983" s="166"/>
      <c r="M983" s="170"/>
      <c r="N983" s="171"/>
      <c r="O983" s="171"/>
      <c r="P983" s="171"/>
      <c r="Q983" s="171"/>
      <c r="R983" s="171"/>
      <c r="S983" s="171"/>
      <c r="T983" s="172"/>
      <c r="AT983" s="168" t="s">
        <v>132</v>
      </c>
      <c r="AU983" s="168" t="s">
        <v>74</v>
      </c>
      <c r="AV983" s="167" t="s">
        <v>72</v>
      </c>
      <c r="AW983" s="167" t="s">
        <v>5</v>
      </c>
      <c r="AX983" s="167" t="s">
        <v>66</v>
      </c>
      <c r="AY983" s="168" t="s">
        <v>123</v>
      </c>
    </row>
    <row r="984" spans="2:51" s="167" customFormat="1" ht="12">
      <c r="B984" s="166"/>
      <c r="D984" s="96" t="s">
        <v>132</v>
      </c>
      <c r="E984" s="168" t="s">
        <v>1</v>
      </c>
      <c r="F984" s="169" t="s">
        <v>1428</v>
      </c>
      <c r="H984" s="168" t="s">
        <v>1</v>
      </c>
      <c r="L984" s="166"/>
      <c r="M984" s="170"/>
      <c r="N984" s="171"/>
      <c r="O984" s="171"/>
      <c r="P984" s="171"/>
      <c r="Q984" s="171"/>
      <c r="R984" s="171"/>
      <c r="S984" s="171"/>
      <c r="T984" s="172"/>
      <c r="AT984" s="168" t="s">
        <v>132</v>
      </c>
      <c r="AU984" s="168" t="s">
        <v>74</v>
      </c>
      <c r="AV984" s="167" t="s">
        <v>72</v>
      </c>
      <c r="AW984" s="167" t="s">
        <v>5</v>
      </c>
      <c r="AX984" s="167" t="s">
        <v>66</v>
      </c>
      <c r="AY984" s="168" t="s">
        <v>123</v>
      </c>
    </row>
    <row r="985" spans="2:51" s="167" customFormat="1" ht="12">
      <c r="B985" s="166"/>
      <c r="D985" s="96" t="s">
        <v>132</v>
      </c>
      <c r="E985" s="168" t="s">
        <v>1</v>
      </c>
      <c r="F985" s="169" t="s">
        <v>1293</v>
      </c>
      <c r="H985" s="168" t="s">
        <v>1</v>
      </c>
      <c r="L985" s="166"/>
      <c r="M985" s="170"/>
      <c r="N985" s="171"/>
      <c r="O985" s="171"/>
      <c r="P985" s="171"/>
      <c r="Q985" s="171"/>
      <c r="R985" s="171"/>
      <c r="S985" s="171"/>
      <c r="T985" s="172"/>
      <c r="AT985" s="168" t="s">
        <v>132</v>
      </c>
      <c r="AU985" s="168" t="s">
        <v>74</v>
      </c>
      <c r="AV985" s="167" t="s">
        <v>72</v>
      </c>
      <c r="AW985" s="167" t="s">
        <v>5</v>
      </c>
      <c r="AX985" s="167" t="s">
        <v>66</v>
      </c>
      <c r="AY985" s="168" t="s">
        <v>123</v>
      </c>
    </row>
    <row r="986" spans="2:51" s="167" customFormat="1" ht="12">
      <c r="B986" s="166"/>
      <c r="D986" s="96" t="s">
        <v>132</v>
      </c>
      <c r="E986" s="168" t="s">
        <v>1</v>
      </c>
      <c r="F986" s="169" t="s">
        <v>1429</v>
      </c>
      <c r="H986" s="168" t="s">
        <v>1</v>
      </c>
      <c r="L986" s="166"/>
      <c r="M986" s="170"/>
      <c r="N986" s="171"/>
      <c r="O986" s="171"/>
      <c r="P986" s="171"/>
      <c r="Q986" s="171"/>
      <c r="R986" s="171"/>
      <c r="S986" s="171"/>
      <c r="T986" s="172"/>
      <c r="AT986" s="168" t="s">
        <v>132</v>
      </c>
      <c r="AU986" s="168" t="s">
        <v>74</v>
      </c>
      <c r="AV986" s="167" t="s">
        <v>72</v>
      </c>
      <c r="AW986" s="167" t="s">
        <v>5</v>
      </c>
      <c r="AX986" s="167" t="s">
        <v>66</v>
      </c>
      <c r="AY986" s="168" t="s">
        <v>123</v>
      </c>
    </row>
    <row r="987" spans="2:51" s="167" customFormat="1" ht="12">
      <c r="B987" s="166"/>
      <c r="D987" s="96" t="s">
        <v>132</v>
      </c>
      <c r="E987" s="168" t="s">
        <v>1</v>
      </c>
      <c r="F987" s="169" t="s">
        <v>1586</v>
      </c>
      <c r="H987" s="168" t="s">
        <v>1</v>
      </c>
      <c r="L987" s="166"/>
      <c r="M987" s="170"/>
      <c r="N987" s="171"/>
      <c r="O987" s="171"/>
      <c r="P987" s="171"/>
      <c r="Q987" s="171"/>
      <c r="R987" s="171"/>
      <c r="S987" s="171"/>
      <c r="T987" s="172"/>
      <c r="AT987" s="168" t="s">
        <v>132</v>
      </c>
      <c r="AU987" s="168" t="s">
        <v>74</v>
      </c>
      <c r="AV987" s="167" t="s">
        <v>72</v>
      </c>
      <c r="AW987" s="167" t="s">
        <v>5</v>
      </c>
      <c r="AX987" s="167" t="s">
        <v>66</v>
      </c>
      <c r="AY987" s="168" t="s">
        <v>123</v>
      </c>
    </row>
    <row r="988" spans="2:51" s="95" customFormat="1" ht="12">
      <c r="B988" s="94"/>
      <c r="D988" s="96" t="s">
        <v>132</v>
      </c>
      <c r="E988" s="97" t="s">
        <v>1</v>
      </c>
      <c r="F988" s="98" t="s">
        <v>74</v>
      </c>
      <c r="H988" s="99">
        <v>2</v>
      </c>
      <c r="L988" s="94"/>
      <c r="M988" s="100"/>
      <c r="N988" s="101"/>
      <c r="O988" s="101"/>
      <c r="P988" s="101"/>
      <c r="Q988" s="101"/>
      <c r="R988" s="101"/>
      <c r="S988" s="101"/>
      <c r="T988" s="102"/>
      <c r="AT988" s="97" t="s">
        <v>132</v>
      </c>
      <c r="AU988" s="97" t="s">
        <v>74</v>
      </c>
      <c r="AV988" s="95" t="s">
        <v>74</v>
      </c>
      <c r="AW988" s="95" t="s">
        <v>5</v>
      </c>
      <c r="AX988" s="95" t="s">
        <v>66</v>
      </c>
      <c r="AY988" s="97" t="s">
        <v>123</v>
      </c>
    </row>
    <row r="989" spans="2:51" s="167" customFormat="1" ht="12">
      <c r="B989" s="166"/>
      <c r="D989" s="96" t="s">
        <v>132</v>
      </c>
      <c r="E989" s="168" t="s">
        <v>1</v>
      </c>
      <c r="F989" s="169" t="s">
        <v>1435</v>
      </c>
      <c r="H989" s="168" t="s">
        <v>1</v>
      </c>
      <c r="L989" s="166"/>
      <c r="M989" s="170"/>
      <c r="N989" s="171"/>
      <c r="O989" s="171"/>
      <c r="P989" s="171"/>
      <c r="Q989" s="171"/>
      <c r="R989" s="171"/>
      <c r="S989" s="171"/>
      <c r="T989" s="172"/>
      <c r="AT989" s="168" t="s">
        <v>132</v>
      </c>
      <c r="AU989" s="168" t="s">
        <v>74</v>
      </c>
      <c r="AV989" s="167" t="s">
        <v>72</v>
      </c>
      <c r="AW989" s="167" t="s">
        <v>5</v>
      </c>
      <c r="AX989" s="167" t="s">
        <v>66</v>
      </c>
      <c r="AY989" s="168" t="s">
        <v>123</v>
      </c>
    </row>
    <row r="990" spans="2:51" s="167" customFormat="1" ht="12">
      <c r="B990" s="166"/>
      <c r="D990" s="96" t="s">
        <v>132</v>
      </c>
      <c r="E990" s="168" t="s">
        <v>1</v>
      </c>
      <c r="F990" s="169" t="s">
        <v>1587</v>
      </c>
      <c r="H990" s="168" t="s">
        <v>1</v>
      </c>
      <c r="L990" s="166"/>
      <c r="M990" s="170"/>
      <c r="N990" s="171"/>
      <c r="O990" s="171"/>
      <c r="P990" s="171"/>
      <c r="Q990" s="171"/>
      <c r="R990" s="171"/>
      <c r="S990" s="171"/>
      <c r="T990" s="172"/>
      <c r="AT990" s="168" t="s">
        <v>132</v>
      </c>
      <c r="AU990" s="168" t="s">
        <v>74</v>
      </c>
      <c r="AV990" s="167" t="s">
        <v>72</v>
      </c>
      <c r="AW990" s="167" t="s">
        <v>5</v>
      </c>
      <c r="AX990" s="167" t="s">
        <v>66</v>
      </c>
      <c r="AY990" s="168" t="s">
        <v>123</v>
      </c>
    </row>
    <row r="991" spans="2:51" s="95" customFormat="1" ht="12">
      <c r="B991" s="94"/>
      <c r="D991" s="96" t="s">
        <v>132</v>
      </c>
      <c r="E991" s="97" t="s">
        <v>1</v>
      </c>
      <c r="F991" s="98" t="s">
        <v>74</v>
      </c>
      <c r="H991" s="99">
        <v>2</v>
      </c>
      <c r="L991" s="94"/>
      <c r="M991" s="100"/>
      <c r="N991" s="101"/>
      <c r="O991" s="101"/>
      <c r="P991" s="101"/>
      <c r="Q991" s="101"/>
      <c r="R991" s="101"/>
      <c r="S991" s="101"/>
      <c r="T991" s="102"/>
      <c r="AT991" s="97" t="s">
        <v>132</v>
      </c>
      <c r="AU991" s="97" t="s">
        <v>74</v>
      </c>
      <c r="AV991" s="95" t="s">
        <v>74</v>
      </c>
      <c r="AW991" s="95" t="s">
        <v>5</v>
      </c>
      <c r="AX991" s="95" t="s">
        <v>66</v>
      </c>
      <c r="AY991" s="97" t="s">
        <v>123</v>
      </c>
    </row>
    <row r="992" spans="2:51" s="182" customFormat="1" ht="12">
      <c r="B992" s="181"/>
      <c r="D992" s="96" t="s">
        <v>132</v>
      </c>
      <c r="E992" s="183" t="s">
        <v>1</v>
      </c>
      <c r="F992" s="184" t="s">
        <v>470</v>
      </c>
      <c r="H992" s="185">
        <v>4</v>
      </c>
      <c r="L992" s="181"/>
      <c r="M992" s="186"/>
      <c r="N992" s="187"/>
      <c r="O992" s="187"/>
      <c r="P992" s="187"/>
      <c r="Q992" s="187"/>
      <c r="R992" s="187"/>
      <c r="S992" s="187"/>
      <c r="T992" s="188"/>
      <c r="AT992" s="183" t="s">
        <v>132</v>
      </c>
      <c r="AU992" s="183" t="s">
        <v>74</v>
      </c>
      <c r="AV992" s="182" t="s">
        <v>130</v>
      </c>
      <c r="AW992" s="182" t="s">
        <v>5</v>
      </c>
      <c r="AX992" s="182" t="s">
        <v>72</v>
      </c>
      <c r="AY992" s="183" t="s">
        <v>123</v>
      </c>
    </row>
    <row r="993" spans="2:65" s="117" customFormat="1" ht="16.5" customHeight="1">
      <c r="B993" s="8"/>
      <c r="C993" s="84" t="s">
        <v>854</v>
      </c>
      <c r="D993" s="84" t="s">
        <v>125</v>
      </c>
      <c r="E993" s="85" t="s">
        <v>861</v>
      </c>
      <c r="F993" s="86" t="s">
        <v>862</v>
      </c>
      <c r="G993" s="87" t="s">
        <v>175</v>
      </c>
      <c r="H993" s="88">
        <v>7</v>
      </c>
      <c r="I993" s="142"/>
      <c r="J993" s="89">
        <f>ROUND(I993*H993,2)</f>
        <v>0</v>
      </c>
      <c r="K993" s="86" t="s">
        <v>397</v>
      </c>
      <c r="L993" s="8"/>
      <c r="M993" s="115" t="s">
        <v>1</v>
      </c>
      <c r="N993" s="90" t="s">
        <v>35</v>
      </c>
      <c r="O993" s="92">
        <v>1.562</v>
      </c>
      <c r="P993" s="92">
        <f>O993*H993</f>
        <v>10.934000000000001</v>
      </c>
      <c r="Q993" s="92">
        <v>0.00918</v>
      </c>
      <c r="R993" s="92">
        <f>Q993*H993</f>
        <v>0.06426000000000001</v>
      </c>
      <c r="S993" s="92">
        <v>0</v>
      </c>
      <c r="T993" s="164">
        <f>S993*H993</f>
        <v>0</v>
      </c>
      <c r="AR993" s="120" t="s">
        <v>130</v>
      </c>
      <c r="AT993" s="120" t="s">
        <v>125</v>
      </c>
      <c r="AU993" s="120" t="s">
        <v>74</v>
      </c>
      <c r="AY993" s="120" t="s">
        <v>123</v>
      </c>
      <c r="BE993" s="156">
        <f>IF(N993="základní",J993,0)</f>
        <v>0</v>
      </c>
      <c r="BF993" s="156">
        <f>IF(N993="snížená",J993,0)</f>
        <v>0</v>
      </c>
      <c r="BG993" s="156">
        <f>IF(N993="zákl. přenesená",J993,0)</f>
        <v>0</v>
      </c>
      <c r="BH993" s="156">
        <f>IF(N993="sníž. přenesená",J993,0)</f>
        <v>0</v>
      </c>
      <c r="BI993" s="156">
        <f>IF(N993="nulová",J993,0)</f>
        <v>0</v>
      </c>
      <c r="BJ993" s="120" t="s">
        <v>72</v>
      </c>
      <c r="BK993" s="156">
        <f>ROUND(I993*H993,2)</f>
        <v>0</v>
      </c>
      <c r="BL993" s="120" t="s">
        <v>130</v>
      </c>
      <c r="BM993" s="120" t="s">
        <v>1588</v>
      </c>
    </row>
    <row r="994" spans="2:47" s="117" customFormat="1" ht="12">
      <c r="B994" s="8"/>
      <c r="D994" s="96" t="s">
        <v>399</v>
      </c>
      <c r="F994" s="165" t="s">
        <v>862</v>
      </c>
      <c r="L994" s="8"/>
      <c r="M994" s="114"/>
      <c r="N994" s="21"/>
      <c r="O994" s="21"/>
      <c r="P994" s="21"/>
      <c r="Q994" s="21"/>
      <c r="R994" s="21"/>
      <c r="S994" s="21"/>
      <c r="T994" s="22"/>
      <c r="AT994" s="120" t="s">
        <v>399</v>
      </c>
      <c r="AU994" s="120" t="s">
        <v>74</v>
      </c>
    </row>
    <row r="995" spans="2:51" s="167" customFormat="1" ht="12">
      <c r="B995" s="166"/>
      <c r="D995" s="96" t="s">
        <v>132</v>
      </c>
      <c r="E995" s="168" t="s">
        <v>1</v>
      </c>
      <c r="F995" s="169" t="s">
        <v>401</v>
      </c>
      <c r="H995" s="168" t="s">
        <v>1</v>
      </c>
      <c r="L995" s="166"/>
      <c r="M995" s="170"/>
      <c r="N995" s="171"/>
      <c r="O995" s="171"/>
      <c r="P995" s="171"/>
      <c r="Q995" s="171"/>
      <c r="R995" s="171"/>
      <c r="S995" s="171"/>
      <c r="T995" s="172"/>
      <c r="AT995" s="168" t="s">
        <v>132</v>
      </c>
      <c r="AU995" s="168" t="s">
        <v>74</v>
      </c>
      <c r="AV995" s="167" t="s">
        <v>72</v>
      </c>
      <c r="AW995" s="167" t="s">
        <v>5</v>
      </c>
      <c r="AX995" s="167" t="s">
        <v>66</v>
      </c>
      <c r="AY995" s="168" t="s">
        <v>123</v>
      </c>
    </row>
    <row r="996" spans="2:51" s="167" customFormat="1" ht="12">
      <c r="B996" s="166"/>
      <c r="D996" s="96" t="s">
        <v>132</v>
      </c>
      <c r="E996" s="168" t="s">
        <v>1</v>
      </c>
      <c r="F996" s="169" t="s">
        <v>1427</v>
      </c>
      <c r="H996" s="168" t="s">
        <v>1</v>
      </c>
      <c r="L996" s="166"/>
      <c r="M996" s="170"/>
      <c r="N996" s="171"/>
      <c r="O996" s="171"/>
      <c r="P996" s="171"/>
      <c r="Q996" s="171"/>
      <c r="R996" s="171"/>
      <c r="S996" s="171"/>
      <c r="T996" s="172"/>
      <c r="AT996" s="168" t="s">
        <v>132</v>
      </c>
      <c r="AU996" s="168" t="s">
        <v>74</v>
      </c>
      <c r="AV996" s="167" t="s">
        <v>72</v>
      </c>
      <c r="AW996" s="167" t="s">
        <v>5</v>
      </c>
      <c r="AX996" s="167" t="s">
        <v>66</v>
      </c>
      <c r="AY996" s="168" t="s">
        <v>123</v>
      </c>
    </row>
    <row r="997" spans="2:51" s="167" customFormat="1" ht="12">
      <c r="B997" s="166"/>
      <c r="D997" s="96" t="s">
        <v>132</v>
      </c>
      <c r="E997" s="168" t="s">
        <v>1</v>
      </c>
      <c r="F997" s="169" t="s">
        <v>1428</v>
      </c>
      <c r="H997" s="168" t="s">
        <v>1</v>
      </c>
      <c r="L997" s="166"/>
      <c r="M997" s="170"/>
      <c r="N997" s="171"/>
      <c r="O997" s="171"/>
      <c r="P997" s="171"/>
      <c r="Q997" s="171"/>
      <c r="R997" s="171"/>
      <c r="S997" s="171"/>
      <c r="T997" s="172"/>
      <c r="AT997" s="168" t="s">
        <v>132</v>
      </c>
      <c r="AU997" s="168" t="s">
        <v>74</v>
      </c>
      <c r="AV997" s="167" t="s">
        <v>72</v>
      </c>
      <c r="AW997" s="167" t="s">
        <v>5</v>
      </c>
      <c r="AX997" s="167" t="s">
        <v>66</v>
      </c>
      <c r="AY997" s="168" t="s">
        <v>123</v>
      </c>
    </row>
    <row r="998" spans="2:51" s="167" customFormat="1" ht="12">
      <c r="B998" s="166"/>
      <c r="D998" s="96" t="s">
        <v>132</v>
      </c>
      <c r="E998" s="168" t="s">
        <v>1</v>
      </c>
      <c r="F998" s="169" t="s">
        <v>864</v>
      </c>
      <c r="H998" s="168" t="s">
        <v>1</v>
      </c>
      <c r="L998" s="166"/>
      <c r="M998" s="170"/>
      <c r="N998" s="171"/>
      <c r="O998" s="171"/>
      <c r="P998" s="171"/>
      <c r="Q998" s="171"/>
      <c r="R998" s="171"/>
      <c r="S998" s="171"/>
      <c r="T998" s="172"/>
      <c r="AT998" s="168" t="s">
        <v>132</v>
      </c>
      <c r="AU998" s="168" t="s">
        <v>74</v>
      </c>
      <c r="AV998" s="167" t="s">
        <v>72</v>
      </c>
      <c r="AW998" s="167" t="s">
        <v>5</v>
      </c>
      <c r="AX998" s="167" t="s">
        <v>66</v>
      </c>
      <c r="AY998" s="168" t="s">
        <v>123</v>
      </c>
    </row>
    <row r="999" spans="2:51" s="167" customFormat="1" ht="12">
      <c r="B999" s="166"/>
      <c r="D999" s="96" t="s">
        <v>132</v>
      </c>
      <c r="E999" s="168" t="s">
        <v>1</v>
      </c>
      <c r="F999" s="169" t="s">
        <v>1589</v>
      </c>
      <c r="H999" s="168" t="s">
        <v>1</v>
      </c>
      <c r="L999" s="166"/>
      <c r="M999" s="170"/>
      <c r="N999" s="171"/>
      <c r="O999" s="171"/>
      <c r="P999" s="171"/>
      <c r="Q999" s="171"/>
      <c r="R999" s="171"/>
      <c r="S999" s="171"/>
      <c r="T999" s="172"/>
      <c r="AT999" s="168" t="s">
        <v>132</v>
      </c>
      <c r="AU999" s="168" t="s">
        <v>74</v>
      </c>
      <c r="AV999" s="167" t="s">
        <v>72</v>
      </c>
      <c r="AW999" s="167" t="s">
        <v>5</v>
      </c>
      <c r="AX999" s="167" t="s">
        <v>66</v>
      </c>
      <c r="AY999" s="168" t="s">
        <v>123</v>
      </c>
    </row>
    <row r="1000" spans="2:51" s="167" customFormat="1" ht="12">
      <c r="B1000" s="166"/>
      <c r="D1000" s="96" t="s">
        <v>132</v>
      </c>
      <c r="E1000" s="168" t="s">
        <v>1</v>
      </c>
      <c r="F1000" s="169" t="s">
        <v>1590</v>
      </c>
      <c r="H1000" s="168" t="s">
        <v>1</v>
      </c>
      <c r="L1000" s="166"/>
      <c r="M1000" s="170"/>
      <c r="N1000" s="171"/>
      <c r="O1000" s="171"/>
      <c r="P1000" s="171"/>
      <c r="Q1000" s="171"/>
      <c r="R1000" s="171"/>
      <c r="S1000" s="171"/>
      <c r="T1000" s="172"/>
      <c r="AT1000" s="168" t="s">
        <v>132</v>
      </c>
      <c r="AU1000" s="168" t="s">
        <v>74</v>
      </c>
      <c r="AV1000" s="167" t="s">
        <v>72</v>
      </c>
      <c r="AW1000" s="167" t="s">
        <v>5</v>
      </c>
      <c r="AX1000" s="167" t="s">
        <v>66</v>
      </c>
      <c r="AY1000" s="168" t="s">
        <v>123</v>
      </c>
    </row>
    <row r="1001" spans="2:51" s="167" customFormat="1" ht="12">
      <c r="B1001" s="166"/>
      <c r="D1001" s="96" t="s">
        <v>132</v>
      </c>
      <c r="E1001" s="168" t="s">
        <v>1</v>
      </c>
      <c r="F1001" s="169" t="s">
        <v>866</v>
      </c>
      <c r="H1001" s="168" t="s">
        <v>1</v>
      </c>
      <c r="L1001" s="166"/>
      <c r="M1001" s="170"/>
      <c r="N1001" s="171"/>
      <c r="O1001" s="171"/>
      <c r="P1001" s="171"/>
      <c r="Q1001" s="171"/>
      <c r="R1001" s="171"/>
      <c r="S1001" s="171"/>
      <c r="T1001" s="172"/>
      <c r="AT1001" s="168" t="s">
        <v>132</v>
      </c>
      <c r="AU1001" s="168" t="s">
        <v>74</v>
      </c>
      <c r="AV1001" s="167" t="s">
        <v>72</v>
      </c>
      <c r="AW1001" s="167" t="s">
        <v>5</v>
      </c>
      <c r="AX1001" s="167" t="s">
        <v>66</v>
      </c>
      <c r="AY1001" s="168" t="s">
        <v>123</v>
      </c>
    </row>
    <row r="1002" spans="2:51" s="95" customFormat="1" ht="12">
      <c r="B1002" s="94"/>
      <c r="D1002" s="96" t="s">
        <v>132</v>
      </c>
      <c r="E1002" s="97" t="s">
        <v>1</v>
      </c>
      <c r="F1002" s="98" t="s">
        <v>72</v>
      </c>
      <c r="H1002" s="99">
        <v>1</v>
      </c>
      <c r="L1002" s="94"/>
      <c r="M1002" s="100"/>
      <c r="N1002" s="101"/>
      <c r="O1002" s="101"/>
      <c r="P1002" s="101"/>
      <c r="Q1002" s="101"/>
      <c r="R1002" s="101"/>
      <c r="S1002" s="101"/>
      <c r="T1002" s="102"/>
      <c r="AT1002" s="97" t="s">
        <v>132</v>
      </c>
      <c r="AU1002" s="97" t="s">
        <v>74</v>
      </c>
      <c r="AV1002" s="95" t="s">
        <v>74</v>
      </c>
      <c r="AW1002" s="95" t="s">
        <v>5</v>
      </c>
      <c r="AX1002" s="95" t="s">
        <v>66</v>
      </c>
      <c r="AY1002" s="97" t="s">
        <v>123</v>
      </c>
    </row>
    <row r="1003" spans="2:51" s="167" customFormat="1" ht="12">
      <c r="B1003" s="166"/>
      <c r="D1003" s="96" t="s">
        <v>132</v>
      </c>
      <c r="E1003" s="168" t="s">
        <v>1</v>
      </c>
      <c r="F1003" s="169" t="s">
        <v>614</v>
      </c>
      <c r="H1003" s="168" t="s">
        <v>1</v>
      </c>
      <c r="L1003" s="166"/>
      <c r="M1003" s="170"/>
      <c r="N1003" s="171"/>
      <c r="O1003" s="171"/>
      <c r="P1003" s="171"/>
      <c r="Q1003" s="171"/>
      <c r="R1003" s="171"/>
      <c r="S1003" s="171"/>
      <c r="T1003" s="172"/>
      <c r="AT1003" s="168" t="s">
        <v>132</v>
      </c>
      <c r="AU1003" s="168" t="s">
        <v>74</v>
      </c>
      <c r="AV1003" s="167" t="s">
        <v>72</v>
      </c>
      <c r="AW1003" s="167" t="s">
        <v>5</v>
      </c>
      <c r="AX1003" s="167" t="s">
        <v>66</v>
      </c>
      <c r="AY1003" s="168" t="s">
        <v>123</v>
      </c>
    </row>
    <row r="1004" spans="2:51" s="167" customFormat="1" ht="12">
      <c r="B1004" s="166"/>
      <c r="D1004" s="96" t="s">
        <v>132</v>
      </c>
      <c r="E1004" s="168" t="s">
        <v>1</v>
      </c>
      <c r="F1004" s="169" t="s">
        <v>1591</v>
      </c>
      <c r="H1004" s="168" t="s">
        <v>1</v>
      </c>
      <c r="L1004" s="166"/>
      <c r="M1004" s="170"/>
      <c r="N1004" s="171"/>
      <c r="O1004" s="171"/>
      <c r="P1004" s="171"/>
      <c r="Q1004" s="171"/>
      <c r="R1004" s="171"/>
      <c r="S1004" s="171"/>
      <c r="T1004" s="172"/>
      <c r="AT1004" s="168" t="s">
        <v>132</v>
      </c>
      <c r="AU1004" s="168" t="s">
        <v>74</v>
      </c>
      <c r="AV1004" s="167" t="s">
        <v>72</v>
      </c>
      <c r="AW1004" s="167" t="s">
        <v>5</v>
      </c>
      <c r="AX1004" s="167" t="s">
        <v>66</v>
      </c>
      <c r="AY1004" s="168" t="s">
        <v>123</v>
      </c>
    </row>
    <row r="1005" spans="2:51" s="167" customFormat="1" ht="12">
      <c r="B1005" s="166"/>
      <c r="D1005" s="96" t="s">
        <v>132</v>
      </c>
      <c r="E1005" s="168" t="s">
        <v>1</v>
      </c>
      <c r="F1005" s="169" t="s">
        <v>1590</v>
      </c>
      <c r="H1005" s="168" t="s">
        <v>1</v>
      </c>
      <c r="L1005" s="166"/>
      <c r="M1005" s="170"/>
      <c r="N1005" s="171"/>
      <c r="O1005" s="171"/>
      <c r="P1005" s="171"/>
      <c r="Q1005" s="171"/>
      <c r="R1005" s="171"/>
      <c r="S1005" s="171"/>
      <c r="T1005" s="172"/>
      <c r="AT1005" s="168" t="s">
        <v>132</v>
      </c>
      <c r="AU1005" s="168" t="s">
        <v>74</v>
      </c>
      <c r="AV1005" s="167" t="s">
        <v>72</v>
      </c>
      <c r="AW1005" s="167" t="s">
        <v>5</v>
      </c>
      <c r="AX1005" s="167" t="s">
        <v>66</v>
      </c>
      <c r="AY1005" s="168" t="s">
        <v>123</v>
      </c>
    </row>
    <row r="1006" spans="2:51" s="167" customFormat="1" ht="12">
      <c r="B1006" s="166"/>
      <c r="D1006" s="96" t="s">
        <v>132</v>
      </c>
      <c r="E1006" s="168" t="s">
        <v>1</v>
      </c>
      <c r="F1006" s="169" t="s">
        <v>866</v>
      </c>
      <c r="H1006" s="168" t="s">
        <v>1</v>
      </c>
      <c r="L1006" s="166"/>
      <c r="M1006" s="170"/>
      <c r="N1006" s="171"/>
      <c r="O1006" s="171"/>
      <c r="P1006" s="171"/>
      <c r="Q1006" s="171"/>
      <c r="R1006" s="171"/>
      <c r="S1006" s="171"/>
      <c r="T1006" s="172"/>
      <c r="AT1006" s="168" t="s">
        <v>132</v>
      </c>
      <c r="AU1006" s="168" t="s">
        <v>74</v>
      </c>
      <c r="AV1006" s="167" t="s">
        <v>72</v>
      </c>
      <c r="AW1006" s="167" t="s">
        <v>5</v>
      </c>
      <c r="AX1006" s="167" t="s">
        <v>66</v>
      </c>
      <c r="AY1006" s="168" t="s">
        <v>123</v>
      </c>
    </row>
    <row r="1007" spans="2:51" s="95" customFormat="1" ht="12">
      <c r="B1007" s="94"/>
      <c r="D1007" s="96" t="s">
        <v>132</v>
      </c>
      <c r="E1007" s="97" t="s">
        <v>1</v>
      </c>
      <c r="F1007" s="98" t="s">
        <v>72</v>
      </c>
      <c r="H1007" s="99">
        <v>1</v>
      </c>
      <c r="L1007" s="94"/>
      <c r="M1007" s="100"/>
      <c r="N1007" s="101"/>
      <c r="O1007" s="101"/>
      <c r="P1007" s="101"/>
      <c r="Q1007" s="101"/>
      <c r="R1007" s="101"/>
      <c r="S1007" s="101"/>
      <c r="T1007" s="102"/>
      <c r="AT1007" s="97" t="s">
        <v>132</v>
      </c>
      <c r="AU1007" s="97" t="s">
        <v>74</v>
      </c>
      <c r="AV1007" s="95" t="s">
        <v>74</v>
      </c>
      <c r="AW1007" s="95" t="s">
        <v>5</v>
      </c>
      <c r="AX1007" s="95" t="s">
        <v>66</v>
      </c>
      <c r="AY1007" s="97" t="s">
        <v>123</v>
      </c>
    </row>
    <row r="1008" spans="2:51" s="167" customFormat="1" ht="12">
      <c r="B1008" s="166"/>
      <c r="D1008" s="96" t="s">
        <v>132</v>
      </c>
      <c r="E1008" s="168" t="s">
        <v>1</v>
      </c>
      <c r="F1008" s="169" t="s">
        <v>864</v>
      </c>
      <c r="H1008" s="168" t="s">
        <v>1</v>
      </c>
      <c r="L1008" s="166"/>
      <c r="M1008" s="170"/>
      <c r="N1008" s="171"/>
      <c r="O1008" s="171"/>
      <c r="P1008" s="171"/>
      <c r="Q1008" s="171"/>
      <c r="R1008" s="171"/>
      <c r="S1008" s="171"/>
      <c r="T1008" s="172"/>
      <c r="AT1008" s="168" t="s">
        <v>132</v>
      </c>
      <c r="AU1008" s="168" t="s">
        <v>74</v>
      </c>
      <c r="AV1008" s="167" t="s">
        <v>72</v>
      </c>
      <c r="AW1008" s="167" t="s">
        <v>5</v>
      </c>
      <c r="AX1008" s="167" t="s">
        <v>66</v>
      </c>
      <c r="AY1008" s="168" t="s">
        <v>123</v>
      </c>
    </row>
    <row r="1009" spans="2:51" s="167" customFormat="1" ht="12">
      <c r="B1009" s="166"/>
      <c r="D1009" s="96" t="s">
        <v>132</v>
      </c>
      <c r="E1009" s="168" t="s">
        <v>1</v>
      </c>
      <c r="F1009" s="169" t="s">
        <v>1589</v>
      </c>
      <c r="H1009" s="168" t="s">
        <v>1</v>
      </c>
      <c r="L1009" s="166"/>
      <c r="M1009" s="170"/>
      <c r="N1009" s="171"/>
      <c r="O1009" s="171"/>
      <c r="P1009" s="171"/>
      <c r="Q1009" s="171"/>
      <c r="R1009" s="171"/>
      <c r="S1009" s="171"/>
      <c r="T1009" s="172"/>
      <c r="AT1009" s="168" t="s">
        <v>132</v>
      </c>
      <c r="AU1009" s="168" t="s">
        <v>74</v>
      </c>
      <c r="AV1009" s="167" t="s">
        <v>72</v>
      </c>
      <c r="AW1009" s="167" t="s">
        <v>5</v>
      </c>
      <c r="AX1009" s="167" t="s">
        <v>66</v>
      </c>
      <c r="AY1009" s="168" t="s">
        <v>123</v>
      </c>
    </row>
    <row r="1010" spans="2:51" s="167" customFormat="1" ht="12">
      <c r="B1010" s="166"/>
      <c r="D1010" s="96" t="s">
        <v>132</v>
      </c>
      <c r="E1010" s="168" t="s">
        <v>1</v>
      </c>
      <c r="F1010" s="169" t="s">
        <v>871</v>
      </c>
      <c r="H1010" s="168" t="s">
        <v>1</v>
      </c>
      <c r="L1010" s="166"/>
      <c r="M1010" s="170"/>
      <c r="N1010" s="171"/>
      <c r="O1010" s="171"/>
      <c r="P1010" s="171"/>
      <c r="Q1010" s="171"/>
      <c r="R1010" s="171"/>
      <c r="S1010" s="171"/>
      <c r="T1010" s="172"/>
      <c r="AT1010" s="168" t="s">
        <v>132</v>
      </c>
      <c r="AU1010" s="168" t="s">
        <v>74</v>
      </c>
      <c r="AV1010" s="167" t="s">
        <v>72</v>
      </c>
      <c r="AW1010" s="167" t="s">
        <v>5</v>
      </c>
      <c r="AX1010" s="167" t="s">
        <v>66</v>
      </c>
      <c r="AY1010" s="168" t="s">
        <v>123</v>
      </c>
    </row>
    <row r="1011" spans="2:51" s="95" customFormat="1" ht="12">
      <c r="B1011" s="94"/>
      <c r="D1011" s="96" t="s">
        <v>132</v>
      </c>
      <c r="E1011" s="97" t="s">
        <v>1</v>
      </c>
      <c r="F1011" s="98" t="s">
        <v>72</v>
      </c>
      <c r="H1011" s="99">
        <v>1</v>
      </c>
      <c r="L1011" s="94"/>
      <c r="M1011" s="100"/>
      <c r="N1011" s="101"/>
      <c r="O1011" s="101"/>
      <c r="P1011" s="101"/>
      <c r="Q1011" s="101"/>
      <c r="R1011" s="101"/>
      <c r="S1011" s="101"/>
      <c r="T1011" s="102"/>
      <c r="AT1011" s="97" t="s">
        <v>132</v>
      </c>
      <c r="AU1011" s="97" t="s">
        <v>74</v>
      </c>
      <c r="AV1011" s="95" t="s">
        <v>74</v>
      </c>
      <c r="AW1011" s="95" t="s">
        <v>5</v>
      </c>
      <c r="AX1011" s="95" t="s">
        <v>66</v>
      </c>
      <c r="AY1011" s="97" t="s">
        <v>123</v>
      </c>
    </row>
    <row r="1012" spans="2:51" s="167" customFormat="1" ht="12">
      <c r="B1012" s="166"/>
      <c r="D1012" s="96" t="s">
        <v>132</v>
      </c>
      <c r="E1012" s="168" t="s">
        <v>1</v>
      </c>
      <c r="F1012" s="169" t="s">
        <v>614</v>
      </c>
      <c r="H1012" s="168" t="s">
        <v>1</v>
      </c>
      <c r="L1012" s="166"/>
      <c r="M1012" s="170"/>
      <c r="N1012" s="171"/>
      <c r="O1012" s="171"/>
      <c r="P1012" s="171"/>
      <c r="Q1012" s="171"/>
      <c r="R1012" s="171"/>
      <c r="S1012" s="171"/>
      <c r="T1012" s="172"/>
      <c r="AT1012" s="168" t="s">
        <v>132</v>
      </c>
      <c r="AU1012" s="168" t="s">
        <v>74</v>
      </c>
      <c r="AV1012" s="167" t="s">
        <v>72</v>
      </c>
      <c r="AW1012" s="167" t="s">
        <v>5</v>
      </c>
      <c r="AX1012" s="167" t="s">
        <v>66</v>
      </c>
      <c r="AY1012" s="168" t="s">
        <v>123</v>
      </c>
    </row>
    <row r="1013" spans="2:51" s="167" customFormat="1" ht="12">
      <c r="B1013" s="166"/>
      <c r="D1013" s="96" t="s">
        <v>132</v>
      </c>
      <c r="E1013" s="168" t="s">
        <v>1</v>
      </c>
      <c r="F1013" s="169" t="s">
        <v>1592</v>
      </c>
      <c r="H1013" s="168" t="s">
        <v>1</v>
      </c>
      <c r="L1013" s="166"/>
      <c r="M1013" s="170"/>
      <c r="N1013" s="171"/>
      <c r="O1013" s="171"/>
      <c r="P1013" s="171"/>
      <c r="Q1013" s="171"/>
      <c r="R1013" s="171"/>
      <c r="S1013" s="171"/>
      <c r="T1013" s="172"/>
      <c r="AT1013" s="168" t="s">
        <v>132</v>
      </c>
      <c r="AU1013" s="168" t="s">
        <v>74</v>
      </c>
      <c r="AV1013" s="167" t="s">
        <v>72</v>
      </c>
      <c r="AW1013" s="167" t="s">
        <v>5</v>
      </c>
      <c r="AX1013" s="167" t="s">
        <v>66</v>
      </c>
      <c r="AY1013" s="168" t="s">
        <v>123</v>
      </c>
    </row>
    <row r="1014" spans="2:51" s="167" customFormat="1" ht="12">
      <c r="B1014" s="166"/>
      <c r="D1014" s="96" t="s">
        <v>132</v>
      </c>
      <c r="E1014" s="168" t="s">
        <v>1</v>
      </c>
      <c r="F1014" s="169" t="s">
        <v>1593</v>
      </c>
      <c r="H1014" s="168" t="s">
        <v>1</v>
      </c>
      <c r="L1014" s="166"/>
      <c r="M1014" s="170"/>
      <c r="N1014" s="171"/>
      <c r="O1014" s="171"/>
      <c r="P1014" s="171"/>
      <c r="Q1014" s="171"/>
      <c r="R1014" s="171"/>
      <c r="S1014" s="171"/>
      <c r="T1014" s="172"/>
      <c r="AT1014" s="168" t="s">
        <v>132</v>
      </c>
      <c r="AU1014" s="168" t="s">
        <v>74</v>
      </c>
      <c r="AV1014" s="167" t="s">
        <v>72</v>
      </c>
      <c r="AW1014" s="167" t="s">
        <v>5</v>
      </c>
      <c r="AX1014" s="167" t="s">
        <v>66</v>
      </c>
      <c r="AY1014" s="168" t="s">
        <v>123</v>
      </c>
    </row>
    <row r="1015" spans="2:51" s="95" customFormat="1" ht="12">
      <c r="B1015" s="94"/>
      <c r="D1015" s="96" t="s">
        <v>132</v>
      </c>
      <c r="E1015" s="97" t="s">
        <v>1</v>
      </c>
      <c r="F1015" s="98" t="s">
        <v>72</v>
      </c>
      <c r="H1015" s="99">
        <v>1</v>
      </c>
      <c r="L1015" s="94"/>
      <c r="M1015" s="100"/>
      <c r="N1015" s="101"/>
      <c r="O1015" s="101"/>
      <c r="P1015" s="101"/>
      <c r="Q1015" s="101"/>
      <c r="R1015" s="101"/>
      <c r="S1015" s="101"/>
      <c r="T1015" s="102"/>
      <c r="AT1015" s="97" t="s">
        <v>132</v>
      </c>
      <c r="AU1015" s="97" t="s">
        <v>74</v>
      </c>
      <c r="AV1015" s="95" t="s">
        <v>74</v>
      </c>
      <c r="AW1015" s="95" t="s">
        <v>5</v>
      </c>
      <c r="AX1015" s="95" t="s">
        <v>66</v>
      </c>
      <c r="AY1015" s="97" t="s">
        <v>123</v>
      </c>
    </row>
    <row r="1016" spans="2:51" s="167" customFormat="1" ht="12">
      <c r="B1016" s="166"/>
      <c r="D1016" s="96" t="s">
        <v>132</v>
      </c>
      <c r="E1016" s="168" t="s">
        <v>1</v>
      </c>
      <c r="F1016" s="169" t="s">
        <v>614</v>
      </c>
      <c r="H1016" s="168" t="s">
        <v>1</v>
      </c>
      <c r="L1016" s="166"/>
      <c r="M1016" s="170"/>
      <c r="N1016" s="171"/>
      <c r="O1016" s="171"/>
      <c r="P1016" s="171"/>
      <c r="Q1016" s="171"/>
      <c r="R1016" s="171"/>
      <c r="S1016" s="171"/>
      <c r="T1016" s="172"/>
      <c r="AT1016" s="168" t="s">
        <v>132</v>
      </c>
      <c r="AU1016" s="168" t="s">
        <v>74</v>
      </c>
      <c r="AV1016" s="167" t="s">
        <v>72</v>
      </c>
      <c r="AW1016" s="167" t="s">
        <v>5</v>
      </c>
      <c r="AX1016" s="167" t="s">
        <v>66</v>
      </c>
      <c r="AY1016" s="168" t="s">
        <v>123</v>
      </c>
    </row>
    <row r="1017" spans="2:51" s="167" customFormat="1" ht="12">
      <c r="B1017" s="166"/>
      <c r="D1017" s="96" t="s">
        <v>132</v>
      </c>
      <c r="E1017" s="168" t="s">
        <v>1</v>
      </c>
      <c r="F1017" s="169" t="s">
        <v>1592</v>
      </c>
      <c r="H1017" s="168" t="s">
        <v>1</v>
      </c>
      <c r="L1017" s="166"/>
      <c r="M1017" s="170"/>
      <c r="N1017" s="171"/>
      <c r="O1017" s="171"/>
      <c r="P1017" s="171"/>
      <c r="Q1017" s="171"/>
      <c r="R1017" s="171"/>
      <c r="S1017" s="171"/>
      <c r="T1017" s="172"/>
      <c r="AT1017" s="168" t="s">
        <v>132</v>
      </c>
      <c r="AU1017" s="168" t="s">
        <v>74</v>
      </c>
      <c r="AV1017" s="167" t="s">
        <v>72</v>
      </c>
      <c r="AW1017" s="167" t="s">
        <v>5</v>
      </c>
      <c r="AX1017" s="167" t="s">
        <v>66</v>
      </c>
      <c r="AY1017" s="168" t="s">
        <v>123</v>
      </c>
    </row>
    <row r="1018" spans="2:51" s="167" customFormat="1" ht="12">
      <c r="B1018" s="166"/>
      <c r="D1018" s="96" t="s">
        <v>132</v>
      </c>
      <c r="E1018" s="168" t="s">
        <v>1</v>
      </c>
      <c r="F1018" s="169" t="s">
        <v>1594</v>
      </c>
      <c r="H1018" s="168" t="s">
        <v>1</v>
      </c>
      <c r="L1018" s="166"/>
      <c r="M1018" s="170"/>
      <c r="N1018" s="171"/>
      <c r="O1018" s="171"/>
      <c r="P1018" s="171"/>
      <c r="Q1018" s="171"/>
      <c r="R1018" s="171"/>
      <c r="S1018" s="171"/>
      <c r="T1018" s="172"/>
      <c r="AT1018" s="168" t="s">
        <v>132</v>
      </c>
      <c r="AU1018" s="168" t="s">
        <v>74</v>
      </c>
      <c r="AV1018" s="167" t="s">
        <v>72</v>
      </c>
      <c r="AW1018" s="167" t="s">
        <v>5</v>
      </c>
      <c r="AX1018" s="167" t="s">
        <v>66</v>
      </c>
      <c r="AY1018" s="168" t="s">
        <v>123</v>
      </c>
    </row>
    <row r="1019" spans="2:51" s="95" customFormat="1" ht="12">
      <c r="B1019" s="94"/>
      <c r="D1019" s="96" t="s">
        <v>132</v>
      </c>
      <c r="E1019" s="97" t="s">
        <v>1</v>
      </c>
      <c r="F1019" s="98" t="s">
        <v>74</v>
      </c>
      <c r="H1019" s="99">
        <v>2</v>
      </c>
      <c r="L1019" s="94"/>
      <c r="M1019" s="100"/>
      <c r="N1019" s="101"/>
      <c r="O1019" s="101"/>
      <c r="P1019" s="101"/>
      <c r="Q1019" s="101"/>
      <c r="R1019" s="101"/>
      <c r="S1019" s="101"/>
      <c r="T1019" s="102"/>
      <c r="AT1019" s="97" t="s">
        <v>132</v>
      </c>
      <c r="AU1019" s="97" t="s">
        <v>74</v>
      </c>
      <c r="AV1019" s="95" t="s">
        <v>74</v>
      </c>
      <c r="AW1019" s="95" t="s">
        <v>5</v>
      </c>
      <c r="AX1019" s="95" t="s">
        <v>66</v>
      </c>
      <c r="AY1019" s="97" t="s">
        <v>123</v>
      </c>
    </row>
    <row r="1020" spans="2:51" s="167" customFormat="1" ht="12">
      <c r="B1020" s="166"/>
      <c r="D1020" s="96" t="s">
        <v>132</v>
      </c>
      <c r="E1020" s="168" t="s">
        <v>1</v>
      </c>
      <c r="F1020" s="169" t="s">
        <v>1591</v>
      </c>
      <c r="H1020" s="168" t="s">
        <v>1</v>
      </c>
      <c r="L1020" s="166"/>
      <c r="M1020" s="170"/>
      <c r="N1020" s="171"/>
      <c r="O1020" s="171"/>
      <c r="P1020" s="171"/>
      <c r="Q1020" s="171"/>
      <c r="R1020" s="171"/>
      <c r="S1020" s="171"/>
      <c r="T1020" s="172"/>
      <c r="AT1020" s="168" t="s">
        <v>132</v>
      </c>
      <c r="AU1020" s="168" t="s">
        <v>74</v>
      </c>
      <c r="AV1020" s="167" t="s">
        <v>72</v>
      </c>
      <c r="AW1020" s="167" t="s">
        <v>5</v>
      </c>
      <c r="AX1020" s="167" t="s">
        <v>66</v>
      </c>
      <c r="AY1020" s="168" t="s">
        <v>123</v>
      </c>
    </row>
    <row r="1021" spans="2:51" s="167" customFormat="1" ht="12">
      <c r="B1021" s="166"/>
      <c r="D1021" s="96" t="s">
        <v>132</v>
      </c>
      <c r="E1021" s="168" t="s">
        <v>1</v>
      </c>
      <c r="F1021" s="169" t="s">
        <v>1595</v>
      </c>
      <c r="H1021" s="168" t="s">
        <v>1</v>
      </c>
      <c r="L1021" s="166"/>
      <c r="M1021" s="170"/>
      <c r="N1021" s="171"/>
      <c r="O1021" s="171"/>
      <c r="P1021" s="171"/>
      <c r="Q1021" s="171"/>
      <c r="R1021" s="171"/>
      <c r="S1021" s="171"/>
      <c r="T1021" s="172"/>
      <c r="AT1021" s="168" t="s">
        <v>132</v>
      </c>
      <c r="AU1021" s="168" t="s">
        <v>74</v>
      </c>
      <c r="AV1021" s="167" t="s">
        <v>72</v>
      </c>
      <c r="AW1021" s="167" t="s">
        <v>5</v>
      </c>
      <c r="AX1021" s="167" t="s">
        <v>66</v>
      </c>
      <c r="AY1021" s="168" t="s">
        <v>123</v>
      </c>
    </row>
    <row r="1022" spans="2:51" s="95" customFormat="1" ht="12">
      <c r="B1022" s="94"/>
      <c r="D1022" s="96" t="s">
        <v>132</v>
      </c>
      <c r="E1022" s="97" t="s">
        <v>1</v>
      </c>
      <c r="F1022" s="98" t="s">
        <v>72</v>
      </c>
      <c r="H1022" s="99">
        <v>1</v>
      </c>
      <c r="L1022" s="94"/>
      <c r="M1022" s="100"/>
      <c r="N1022" s="101"/>
      <c r="O1022" s="101"/>
      <c r="P1022" s="101"/>
      <c r="Q1022" s="101"/>
      <c r="R1022" s="101"/>
      <c r="S1022" s="101"/>
      <c r="T1022" s="102"/>
      <c r="AT1022" s="97" t="s">
        <v>132</v>
      </c>
      <c r="AU1022" s="97" t="s">
        <v>74</v>
      </c>
      <c r="AV1022" s="95" t="s">
        <v>74</v>
      </c>
      <c r="AW1022" s="95" t="s">
        <v>5</v>
      </c>
      <c r="AX1022" s="95" t="s">
        <v>66</v>
      </c>
      <c r="AY1022" s="97" t="s">
        <v>123</v>
      </c>
    </row>
    <row r="1023" spans="2:51" s="182" customFormat="1" ht="12">
      <c r="B1023" s="181"/>
      <c r="D1023" s="96" t="s">
        <v>132</v>
      </c>
      <c r="E1023" s="183" t="s">
        <v>1</v>
      </c>
      <c r="F1023" s="184" t="s">
        <v>470</v>
      </c>
      <c r="H1023" s="185">
        <v>7</v>
      </c>
      <c r="L1023" s="181"/>
      <c r="M1023" s="186"/>
      <c r="N1023" s="187"/>
      <c r="O1023" s="187"/>
      <c r="P1023" s="187"/>
      <c r="Q1023" s="187"/>
      <c r="R1023" s="187"/>
      <c r="S1023" s="187"/>
      <c r="T1023" s="188"/>
      <c r="AT1023" s="183" t="s">
        <v>132</v>
      </c>
      <c r="AU1023" s="183" t="s">
        <v>74</v>
      </c>
      <c r="AV1023" s="182" t="s">
        <v>130</v>
      </c>
      <c r="AW1023" s="182" t="s">
        <v>5</v>
      </c>
      <c r="AX1023" s="182" t="s">
        <v>72</v>
      </c>
      <c r="AY1023" s="183" t="s">
        <v>123</v>
      </c>
    </row>
    <row r="1024" spans="2:65" s="117" customFormat="1" ht="16.5" customHeight="1">
      <c r="B1024" s="8"/>
      <c r="C1024" s="103" t="s">
        <v>860</v>
      </c>
      <c r="D1024" s="103" t="s">
        <v>189</v>
      </c>
      <c r="E1024" s="104" t="s">
        <v>890</v>
      </c>
      <c r="F1024" s="105" t="s">
        <v>1596</v>
      </c>
      <c r="G1024" s="106" t="s">
        <v>175</v>
      </c>
      <c r="H1024" s="107">
        <v>1</v>
      </c>
      <c r="I1024" s="143"/>
      <c r="J1024" s="108">
        <f>ROUND(I1024*H1024,2)</f>
        <v>0</v>
      </c>
      <c r="K1024" s="105" t="s">
        <v>1</v>
      </c>
      <c r="L1024" s="157"/>
      <c r="M1024" s="109" t="s">
        <v>1</v>
      </c>
      <c r="N1024" s="189" t="s">
        <v>35</v>
      </c>
      <c r="O1024" s="92">
        <v>0</v>
      </c>
      <c r="P1024" s="92">
        <f>O1024*H1024</f>
        <v>0</v>
      </c>
      <c r="Q1024" s="92">
        <v>0.7</v>
      </c>
      <c r="R1024" s="92">
        <f>Q1024*H1024</f>
        <v>0.7</v>
      </c>
      <c r="S1024" s="92">
        <v>0</v>
      </c>
      <c r="T1024" s="164">
        <f>S1024*H1024</f>
        <v>0</v>
      </c>
      <c r="AR1024" s="120" t="s">
        <v>159</v>
      </c>
      <c r="AT1024" s="120" t="s">
        <v>189</v>
      </c>
      <c r="AU1024" s="120" t="s">
        <v>74</v>
      </c>
      <c r="AY1024" s="120" t="s">
        <v>123</v>
      </c>
      <c r="BE1024" s="156">
        <f>IF(N1024="základní",J1024,0)</f>
        <v>0</v>
      </c>
      <c r="BF1024" s="156">
        <f>IF(N1024="snížená",J1024,0)</f>
        <v>0</v>
      </c>
      <c r="BG1024" s="156">
        <f>IF(N1024="zákl. přenesená",J1024,0)</f>
        <v>0</v>
      </c>
      <c r="BH1024" s="156">
        <f>IF(N1024="sníž. přenesená",J1024,0)</f>
        <v>0</v>
      </c>
      <c r="BI1024" s="156">
        <f>IF(N1024="nulová",J1024,0)</f>
        <v>0</v>
      </c>
      <c r="BJ1024" s="120" t="s">
        <v>72</v>
      </c>
      <c r="BK1024" s="156">
        <f>ROUND(I1024*H1024,2)</f>
        <v>0</v>
      </c>
      <c r="BL1024" s="120" t="s">
        <v>130</v>
      </c>
      <c r="BM1024" s="120" t="s">
        <v>1597</v>
      </c>
    </row>
    <row r="1025" spans="2:47" s="117" customFormat="1" ht="12">
      <c r="B1025" s="8"/>
      <c r="D1025" s="96" t="s">
        <v>399</v>
      </c>
      <c r="F1025" s="165" t="s">
        <v>1596</v>
      </c>
      <c r="L1025" s="8"/>
      <c r="M1025" s="114"/>
      <c r="N1025" s="21"/>
      <c r="O1025" s="21"/>
      <c r="P1025" s="21"/>
      <c r="Q1025" s="21"/>
      <c r="R1025" s="21"/>
      <c r="S1025" s="21"/>
      <c r="T1025" s="22"/>
      <c r="AT1025" s="120" t="s">
        <v>399</v>
      </c>
      <c r="AU1025" s="120" t="s">
        <v>74</v>
      </c>
    </row>
    <row r="1026" spans="2:51" s="167" customFormat="1" ht="12">
      <c r="B1026" s="166"/>
      <c r="D1026" s="96" t="s">
        <v>132</v>
      </c>
      <c r="E1026" s="168" t="s">
        <v>1</v>
      </c>
      <c r="F1026" s="169" t="s">
        <v>401</v>
      </c>
      <c r="H1026" s="168" t="s">
        <v>1</v>
      </c>
      <c r="L1026" s="166"/>
      <c r="M1026" s="170"/>
      <c r="N1026" s="171"/>
      <c r="O1026" s="171"/>
      <c r="P1026" s="171"/>
      <c r="Q1026" s="171"/>
      <c r="R1026" s="171"/>
      <c r="S1026" s="171"/>
      <c r="T1026" s="172"/>
      <c r="AT1026" s="168" t="s">
        <v>132</v>
      </c>
      <c r="AU1026" s="168" t="s">
        <v>74</v>
      </c>
      <c r="AV1026" s="167" t="s">
        <v>72</v>
      </c>
      <c r="AW1026" s="167" t="s">
        <v>5</v>
      </c>
      <c r="AX1026" s="167" t="s">
        <v>66</v>
      </c>
      <c r="AY1026" s="168" t="s">
        <v>123</v>
      </c>
    </row>
    <row r="1027" spans="2:51" s="167" customFormat="1" ht="12">
      <c r="B1027" s="166"/>
      <c r="D1027" s="96" t="s">
        <v>132</v>
      </c>
      <c r="E1027" s="168" t="s">
        <v>1</v>
      </c>
      <c r="F1027" s="169" t="s">
        <v>1427</v>
      </c>
      <c r="H1027" s="168" t="s">
        <v>1</v>
      </c>
      <c r="L1027" s="166"/>
      <c r="M1027" s="170"/>
      <c r="N1027" s="171"/>
      <c r="O1027" s="171"/>
      <c r="P1027" s="171"/>
      <c r="Q1027" s="171"/>
      <c r="R1027" s="171"/>
      <c r="S1027" s="171"/>
      <c r="T1027" s="172"/>
      <c r="AT1027" s="168" t="s">
        <v>132</v>
      </c>
      <c r="AU1027" s="168" t="s">
        <v>74</v>
      </c>
      <c r="AV1027" s="167" t="s">
        <v>72</v>
      </c>
      <c r="AW1027" s="167" t="s">
        <v>5</v>
      </c>
      <c r="AX1027" s="167" t="s">
        <v>66</v>
      </c>
      <c r="AY1027" s="168" t="s">
        <v>123</v>
      </c>
    </row>
    <row r="1028" spans="2:51" s="167" customFormat="1" ht="12">
      <c r="B1028" s="166"/>
      <c r="D1028" s="96" t="s">
        <v>132</v>
      </c>
      <c r="E1028" s="168" t="s">
        <v>1</v>
      </c>
      <c r="F1028" s="169" t="s">
        <v>1428</v>
      </c>
      <c r="H1028" s="168" t="s">
        <v>1</v>
      </c>
      <c r="L1028" s="166"/>
      <c r="M1028" s="170"/>
      <c r="N1028" s="171"/>
      <c r="O1028" s="171"/>
      <c r="P1028" s="171"/>
      <c r="Q1028" s="171"/>
      <c r="R1028" s="171"/>
      <c r="S1028" s="171"/>
      <c r="T1028" s="172"/>
      <c r="AT1028" s="168" t="s">
        <v>132</v>
      </c>
      <c r="AU1028" s="168" t="s">
        <v>74</v>
      </c>
      <c r="AV1028" s="167" t="s">
        <v>72</v>
      </c>
      <c r="AW1028" s="167" t="s">
        <v>5</v>
      </c>
      <c r="AX1028" s="167" t="s">
        <v>66</v>
      </c>
      <c r="AY1028" s="168" t="s">
        <v>123</v>
      </c>
    </row>
    <row r="1029" spans="2:51" s="167" customFormat="1" ht="12">
      <c r="B1029" s="166"/>
      <c r="D1029" s="96" t="s">
        <v>132</v>
      </c>
      <c r="E1029" s="168" t="s">
        <v>1</v>
      </c>
      <c r="F1029" s="169" t="s">
        <v>864</v>
      </c>
      <c r="H1029" s="168" t="s">
        <v>1</v>
      </c>
      <c r="L1029" s="166"/>
      <c r="M1029" s="170"/>
      <c r="N1029" s="171"/>
      <c r="O1029" s="171"/>
      <c r="P1029" s="171"/>
      <c r="Q1029" s="171"/>
      <c r="R1029" s="171"/>
      <c r="S1029" s="171"/>
      <c r="T1029" s="172"/>
      <c r="AT1029" s="168" t="s">
        <v>132</v>
      </c>
      <c r="AU1029" s="168" t="s">
        <v>74</v>
      </c>
      <c r="AV1029" s="167" t="s">
        <v>72</v>
      </c>
      <c r="AW1029" s="167" t="s">
        <v>5</v>
      </c>
      <c r="AX1029" s="167" t="s">
        <v>66</v>
      </c>
      <c r="AY1029" s="168" t="s">
        <v>123</v>
      </c>
    </row>
    <row r="1030" spans="2:51" s="167" customFormat="1" ht="12">
      <c r="B1030" s="166"/>
      <c r="D1030" s="96" t="s">
        <v>132</v>
      </c>
      <c r="E1030" s="168" t="s">
        <v>1</v>
      </c>
      <c r="F1030" s="169" t="s">
        <v>1589</v>
      </c>
      <c r="H1030" s="168" t="s">
        <v>1</v>
      </c>
      <c r="L1030" s="166"/>
      <c r="M1030" s="170"/>
      <c r="N1030" s="171"/>
      <c r="O1030" s="171"/>
      <c r="P1030" s="171"/>
      <c r="Q1030" s="171"/>
      <c r="R1030" s="171"/>
      <c r="S1030" s="171"/>
      <c r="T1030" s="172"/>
      <c r="AT1030" s="168" t="s">
        <v>132</v>
      </c>
      <c r="AU1030" s="168" t="s">
        <v>74</v>
      </c>
      <c r="AV1030" s="167" t="s">
        <v>72</v>
      </c>
      <c r="AW1030" s="167" t="s">
        <v>5</v>
      </c>
      <c r="AX1030" s="167" t="s">
        <v>66</v>
      </c>
      <c r="AY1030" s="168" t="s">
        <v>123</v>
      </c>
    </row>
    <row r="1031" spans="2:51" s="167" customFormat="1" ht="12">
      <c r="B1031" s="166"/>
      <c r="D1031" s="96" t="s">
        <v>132</v>
      </c>
      <c r="E1031" s="168" t="s">
        <v>1</v>
      </c>
      <c r="F1031" s="169" t="s">
        <v>1590</v>
      </c>
      <c r="H1031" s="168" t="s">
        <v>1</v>
      </c>
      <c r="L1031" s="166"/>
      <c r="M1031" s="170"/>
      <c r="N1031" s="171"/>
      <c r="O1031" s="171"/>
      <c r="P1031" s="171"/>
      <c r="Q1031" s="171"/>
      <c r="R1031" s="171"/>
      <c r="S1031" s="171"/>
      <c r="T1031" s="172"/>
      <c r="AT1031" s="168" t="s">
        <v>132</v>
      </c>
      <c r="AU1031" s="168" t="s">
        <v>74</v>
      </c>
      <c r="AV1031" s="167" t="s">
        <v>72</v>
      </c>
      <c r="AW1031" s="167" t="s">
        <v>5</v>
      </c>
      <c r="AX1031" s="167" t="s">
        <v>66</v>
      </c>
      <c r="AY1031" s="168" t="s">
        <v>123</v>
      </c>
    </row>
    <row r="1032" spans="2:51" s="167" customFormat="1" ht="12">
      <c r="B1032" s="166"/>
      <c r="D1032" s="96" t="s">
        <v>132</v>
      </c>
      <c r="E1032" s="168" t="s">
        <v>1</v>
      </c>
      <c r="F1032" s="169" t="s">
        <v>866</v>
      </c>
      <c r="H1032" s="168" t="s">
        <v>1</v>
      </c>
      <c r="L1032" s="166"/>
      <c r="M1032" s="170"/>
      <c r="N1032" s="171"/>
      <c r="O1032" s="171"/>
      <c r="P1032" s="171"/>
      <c r="Q1032" s="171"/>
      <c r="R1032" s="171"/>
      <c r="S1032" s="171"/>
      <c r="T1032" s="172"/>
      <c r="AT1032" s="168" t="s">
        <v>132</v>
      </c>
      <c r="AU1032" s="168" t="s">
        <v>74</v>
      </c>
      <c r="AV1032" s="167" t="s">
        <v>72</v>
      </c>
      <c r="AW1032" s="167" t="s">
        <v>5</v>
      </c>
      <c r="AX1032" s="167" t="s">
        <v>66</v>
      </c>
      <c r="AY1032" s="168" t="s">
        <v>123</v>
      </c>
    </row>
    <row r="1033" spans="2:51" s="95" customFormat="1" ht="12">
      <c r="B1033" s="94"/>
      <c r="D1033" s="96" t="s">
        <v>132</v>
      </c>
      <c r="E1033" s="97" t="s">
        <v>1</v>
      </c>
      <c r="F1033" s="98" t="s">
        <v>72</v>
      </c>
      <c r="H1033" s="99">
        <v>1</v>
      </c>
      <c r="L1033" s="94"/>
      <c r="M1033" s="100"/>
      <c r="N1033" s="101"/>
      <c r="O1033" s="101"/>
      <c r="P1033" s="101"/>
      <c r="Q1033" s="101"/>
      <c r="R1033" s="101"/>
      <c r="S1033" s="101"/>
      <c r="T1033" s="102"/>
      <c r="AT1033" s="97" t="s">
        <v>132</v>
      </c>
      <c r="AU1033" s="97" t="s">
        <v>74</v>
      </c>
      <c r="AV1033" s="95" t="s">
        <v>74</v>
      </c>
      <c r="AW1033" s="95" t="s">
        <v>5</v>
      </c>
      <c r="AX1033" s="95" t="s">
        <v>66</v>
      </c>
      <c r="AY1033" s="97" t="s">
        <v>123</v>
      </c>
    </row>
    <row r="1034" spans="2:51" s="182" customFormat="1" ht="12">
      <c r="B1034" s="181"/>
      <c r="D1034" s="96" t="s">
        <v>132</v>
      </c>
      <c r="E1034" s="183" t="s">
        <v>1</v>
      </c>
      <c r="F1034" s="184" t="s">
        <v>470</v>
      </c>
      <c r="H1034" s="185">
        <v>1</v>
      </c>
      <c r="L1034" s="181"/>
      <c r="M1034" s="186"/>
      <c r="N1034" s="187"/>
      <c r="O1034" s="187"/>
      <c r="P1034" s="187"/>
      <c r="Q1034" s="187"/>
      <c r="R1034" s="187"/>
      <c r="S1034" s="187"/>
      <c r="T1034" s="188"/>
      <c r="AT1034" s="183" t="s">
        <v>132</v>
      </c>
      <c r="AU1034" s="183" t="s">
        <v>74</v>
      </c>
      <c r="AV1034" s="182" t="s">
        <v>130</v>
      </c>
      <c r="AW1034" s="182" t="s">
        <v>5</v>
      </c>
      <c r="AX1034" s="182" t="s">
        <v>72</v>
      </c>
      <c r="AY1034" s="183" t="s">
        <v>123</v>
      </c>
    </row>
    <row r="1035" spans="2:65" s="117" customFormat="1" ht="16.5" customHeight="1">
      <c r="B1035" s="8"/>
      <c r="C1035" s="103" t="s">
        <v>876</v>
      </c>
      <c r="D1035" s="103" t="s">
        <v>189</v>
      </c>
      <c r="E1035" s="104" t="s">
        <v>882</v>
      </c>
      <c r="F1035" s="105" t="s">
        <v>883</v>
      </c>
      <c r="G1035" s="106" t="s">
        <v>175</v>
      </c>
      <c r="H1035" s="107">
        <v>1</v>
      </c>
      <c r="I1035" s="143"/>
      <c r="J1035" s="108">
        <f>ROUND(I1035*H1035,2)</f>
        <v>0</v>
      </c>
      <c r="K1035" s="105" t="s">
        <v>397</v>
      </c>
      <c r="L1035" s="157"/>
      <c r="M1035" s="109" t="s">
        <v>1</v>
      </c>
      <c r="N1035" s="189" t="s">
        <v>35</v>
      </c>
      <c r="O1035" s="92">
        <v>0</v>
      </c>
      <c r="P1035" s="92">
        <f>O1035*H1035</f>
        <v>0</v>
      </c>
      <c r="Q1035" s="92">
        <v>0.262</v>
      </c>
      <c r="R1035" s="92">
        <f>Q1035*H1035</f>
        <v>0.262</v>
      </c>
      <c r="S1035" s="92">
        <v>0</v>
      </c>
      <c r="T1035" s="164">
        <f>S1035*H1035</f>
        <v>0</v>
      </c>
      <c r="AR1035" s="120" t="s">
        <v>159</v>
      </c>
      <c r="AT1035" s="120" t="s">
        <v>189</v>
      </c>
      <c r="AU1035" s="120" t="s">
        <v>74</v>
      </c>
      <c r="AY1035" s="120" t="s">
        <v>123</v>
      </c>
      <c r="BE1035" s="156">
        <f>IF(N1035="základní",J1035,0)</f>
        <v>0</v>
      </c>
      <c r="BF1035" s="156">
        <f>IF(N1035="snížená",J1035,0)</f>
        <v>0</v>
      </c>
      <c r="BG1035" s="156">
        <f>IF(N1035="zákl. přenesená",J1035,0)</f>
        <v>0</v>
      </c>
      <c r="BH1035" s="156">
        <f>IF(N1035="sníž. přenesená",J1035,0)</f>
        <v>0</v>
      </c>
      <c r="BI1035" s="156">
        <f>IF(N1035="nulová",J1035,0)</f>
        <v>0</v>
      </c>
      <c r="BJ1035" s="120" t="s">
        <v>72</v>
      </c>
      <c r="BK1035" s="156">
        <f>ROUND(I1035*H1035,2)</f>
        <v>0</v>
      </c>
      <c r="BL1035" s="120" t="s">
        <v>130</v>
      </c>
      <c r="BM1035" s="120" t="s">
        <v>1598</v>
      </c>
    </row>
    <row r="1036" spans="2:47" s="117" customFormat="1" ht="12">
      <c r="B1036" s="8"/>
      <c r="D1036" s="96" t="s">
        <v>399</v>
      </c>
      <c r="F1036" s="165" t="s">
        <v>883</v>
      </c>
      <c r="L1036" s="8"/>
      <c r="M1036" s="114"/>
      <c r="N1036" s="21"/>
      <c r="O1036" s="21"/>
      <c r="P1036" s="21"/>
      <c r="Q1036" s="21"/>
      <c r="R1036" s="21"/>
      <c r="S1036" s="21"/>
      <c r="T1036" s="22"/>
      <c r="AT1036" s="120" t="s">
        <v>399</v>
      </c>
      <c r="AU1036" s="120" t="s">
        <v>74</v>
      </c>
    </row>
    <row r="1037" spans="2:51" s="167" customFormat="1" ht="12">
      <c r="B1037" s="166"/>
      <c r="D1037" s="96" t="s">
        <v>132</v>
      </c>
      <c r="E1037" s="168" t="s">
        <v>1</v>
      </c>
      <c r="F1037" s="169" t="s">
        <v>401</v>
      </c>
      <c r="H1037" s="168" t="s">
        <v>1</v>
      </c>
      <c r="L1037" s="166"/>
      <c r="M1037" s="170"/>
      <c r="N1037" s="171"/>
      <c r="O1037" s="171"/>
      <c r="P1037" s="171"/>
      <c r="Q1037" s="171"/>
      <c r="R1037" s="171"/>
      <c r="S1037" s="171"/>
      <c r="T1037" s="172"/>
      <c r="AT1037" s="168" t="s">
        <v>132</v>
      </c>
      <c r="AU1037" s="168" t="s">
        <v>74</v>
      </c>
      <c r="AV1037" s="167" t="s">
        <v>72</v>
      </c>
      <c r="AW1037" s="167" t="s">
        <v>5</v>
      </c>
      <c r="AX1037" s="167" t="s">
        <v>66</v>
      </c>
      <c r="AY1037" s="168" t="s">
        <v>123</v>
      </c>
    </row>
    <row r="1038" spans="2:51" s="167" customFormat="1" ht="12">
      <c r="B1038" s="166"/>
      <c r="D1038" s="96" t="s">
        <v>132</v>
      </c>
      <c r="E1038" s="168" t="s">
        <v>1</v>
      </c>
      <c r="F1038" s="169" t="s">
        <v>1427</v>
      </c>
      <c r="H1038" s="168" t="s">
        <v>1</v>
      </c>
      <c r="L1038" s="166"/>
      <c r="M1038" s="170"/>
      <c r="N1038" s="171"/>
      <c r="O1038" s="171"/>
      <c r="P1038" s="171"/>
      <c r="Q1038" s="171"/>
      <c r="R1038" s="171"/>
      <c r="S1038" s="171"/>
      <c r="T1038" s="172"/>
      <c r="AT1038" s="168" t="s">
        <v>132</v>
      </c>
      <c r="AU1038" s="168" t="s">
        <v>74</v>
      </c>
      <c r="AV1038" s="167" t="s">
        <v>72</v>
      </c>
      <c r="AW1038" s="167" t="s">
        <v>5</v>
      </c>
      <c r="AX1038" s="167" t="s">
        <v>66</v>
      </c>
      <c r="AY1038" s="168" t="s">
        <v>123</v>
      </c>
    </row>
    <row r="1039" spans="2:51" s="167" customFormat="1" ht="12">
      <c r="B1039" s="166"/>
      <c r="D1039" s="96" t="s">
        <v>132</v>
      </c>
      <c r="E1039" s="168" t="s">
        <v>1</v>
      </c>
      <c r="F1039" s="169" t="s">
        <v>1428</v>
      </c>
      <c r="H1039" s="168" t="s">
        <v>1</v>
      </c>
      <c r="L1039" s="166"/>
      <c r="M1039" s="170"/>
      <c r="N1039" s="171"/>
      <c r="O1039" s="171"/>
      <c r="P1039" s="171"/>
      <c r="Q1039" s="171"/>
      <c r="R1039" s="171"/>
      <c r="S1039" s="171"/>
      <c r="T1039" s="172"/>
      <c r="AT1039" s="168" t="s">
        <v>132</v>
      </c>
      <c r="AU1039" s="168" t="s">
        <v>74</v>
      </c>
      <c r="AV1039" s="167" t="s">
        <v>72</v>
      </c>
      <c r="AW1039" s="167" t="s">
        <v>5</v>
      </c>
      <c r="AX1039" s="167" t="s">
        <v>66</v>
      </c>
      <c r="AY1039" s="168" t="s">
        <v>123</v>
      </c>
    </row>
    <row r="1040" spans="2:51" s="167" customFormat="1" ht="12">
      <c r="B1040" s="166"/>
      <c r="D1040" s="96" t="s">
        <v>132</v>
      </c>
      <c r="E1040" s="168" t="s">
        <v>1</v>
      </c>
      <c r="F1040" s="169" t="s">
        <v>614</v>
      </c>
      <c r="H1040" s="168" t="s">
        <v>1</v>
      </c>
      <c r="L1040" s="166"/>
      <c r="M1040" s="170"/>
      <c r="N1040" s="171"/>
      <c r="O1040" s="171"/>
      <c r="P1040" s="171"/>
      <c r="Q1040" s="171"/>
      <c r="R1040" s="171"/>
      <c r="S1040" s="171"/>
      <c r="T1040" s="172"/>
      <c r="AT1040" s="168" t="s">
        <v>132</v>
      </c>
      <c r="AU1040" s="168" t="s">
        <v>74</v>
      </c>
      <c r="AV1040" s="167" t="s">
        <v>72</v>
      </c>
      <c r="AW1040" s="167" t="s">
        <v>5</v>
      </c>
      <c r="AX1040" s="167" t="s">
        <v>66</v>
      </c>
      <c r="AY1040" s="168" t="s">
        <v>123</v>
      </c>
    </row>
    <row r="1041" spans="2:51" s="167" customFormat="1" ht="12">
      <c r="B1041" s="166"/>
      <c r="D1041" s="96" t="s">
        <v>132</v>
      </c>
      <c r="E1041" s="168" t="s">
        <v>1</v>
      </c>
      <c r="F1041" s="169" t="s">
        <v>1591</v>
      </c>
      <c r="H1041" s="168" t="s">
        <v>1</v>
      </c>
      <c r="L1041" s="166"/>
      <c r="M1041" s="170"/>
      <c r="N1041" s="171"/>
      <c r="O1041" s="171"/>
      <c r="P1041" s="171"/>
      <c r="Q1041" s="171"/>
      <c r="R1041" s="171"/>
      <c r="S1041" s="171"/>
      <c r="T1041" s="172"/>
      <c r="AT1041" s="168" t="s">
        <v>132</v>
      </c>
      <c r="AU1041" s="168" t="s">
        <v>74</v>
      </c>
      <c r="AV1041" s="167" t="s">
        <v>72</v>
      </c>
      <c r="AW1041" s="167" t="s">
        <v>5</v>
      </c>
      <c r="AX1041" s="167" t="s">
        <v>66</v>
      </c>
      <c r="AY1041" s="168" t="s">
        <v>123</v>
      </c>
    </row>
    <row r="1042" spans="2:51" s="167" customFormat="1" ht="12">
      <c r="B1042" s="166"/>
      <c r="D1042" s="96" t="s">
        <v>132</v>
      </c>
      <c r="E1042" s="168" t="s">
        <v>1</v>
      </c>
      <c r="F1042" s="169" t="s">
        <v>1590</v>
      </c>
      <c r="H1042" s="168" t="s">
        <v>1</v>
      </c>
      <c r="L1042" s="166"/>
      <c r="M1042" s="170"/>
      <c r="N1042" s="171"/>
      <c r="O1042" s="171"/>
      <c r="P1042" s="171"/>
      <c r="Q1042" s="171"/>
      <c r="R1042" s="171"/>
      <c r="S1042" s="171"/>
      <c r="T1042" s="172"/>
      <c r="AT1042" s="168" t="s">
        <v>132</v>
      </c>
      <c r="AU1042" s="168" t="s">
        <v>74</v>
      </c>
      <c r="AV1042" s="167" t="s">
        <v>72</v>
      </c>
      <c r="AW1042" s="167" t="s">
        <v>5</v>
      </c>
      <c r="AX1042" s="167" t="s">
        <v>66</v>
      </c>
      <c r="AY1042" s="168" t="s">
        <v>123</v>
      </c>
    </row>
    <row r="1043" spans="2:51" s="167" customFormat="1" ht="12">
      <c r="B1043" s="166"/>
      <c r="D1043" s="96" t="s">
        <v>132</v>
      </c>
      <c r="E1043" s="168" t="s">
        <v>1</v>
      </c>
      <c r="F1043" s="169" t="s">
        <v>866</v>
      </c>
      <c r="H1043" s="168" t="s">
        <v>1</v>
      </c>
      <c r="L1043" s="166"/>
      <c r="M1043" s="170"/>
      <c r="N1043" s="171"/>
      <c r="O1043" s="171"/>
      <c r="P1043" s="171"/>
      <c r="Q1043" s="171"/>
      <c r="R1043" s="171"/>
      <c r="S1043" s="171"/>
      <c r="T1043" s="172"/>
      <c r="AT1043" s="168" t="s">
        <v>132</v>
      </c>
      <c r="AU1043" s="168" t="s">
        <v>74</v>
      </c>
      <c r="AV1043" s="167" t="s">
        <v>72</v>
      </c>
      <c r="AW1043" s="167" t="s">
        <v>5</v>
      </c>
      <c r="AX1043" s="167" t="s">
        <v>66</v>
      </c>
      <c r="AY1043" s="168" t="s">
        <v>123</v>
      </c>
    </row>
    <row r="1044" spans="2:51" s="95" customFormat="1" ht="12">
      <c r="B1044" s="94"/>
      <c r="D1044" s="96" t="s">
        <v>132</v>
      </c>
      <c r="E1044" s="97" t="s">
        <v>1</v>
      </c>
      <c r="F1044" s="98" t="s">
        <v>72</v>
      </c>
      <c r="H1044" s="99">
        <v>1</v>
      </c>
      <c r="L1044" s="94"/>
      <c r="M1044" s="100"/>
      <c r="N1044" s="101"/>
      <c r="O1044" s="101"/>
      <c r="P1044" s="101"/>
      <c r="Q1044" s="101"/>
      <c r="R1044" s="101"/>
      <c r="S1044" s="101"/>
      <c r="T1044" s="102"/>
      <c r="AT1044" s="97" t="s">
        <v>132</v>
      </c>
      <c r="AU1044" s="97" t="s">
        <v>74</v>
      </c>
      <c r="AV1044" s="95" t="s">
        <v>74</v>
      </c>
      <c r="AW1044" s="95" t="s">
        <v>5</v>
      </c>
      <c r="AX1044" s="95" t="s">
        <v>66</v>
      </c>
      <c r="AY1044" s="97" t="s">
        <v>123</v>
      </c>
    </row>
    <row r="1045" spans="2:51" s="182" customFormat="1" ht="12">
      <c r="B1045" s="181"/>
      <c r="D1045" s="96" t="s">
        <v>132</v>
      </c>
      <c r="E1045" s="183" t="s">
        <v>1</v>
      </c>
      <c r="F1045" s="184" t="s">
        <v>470</v>
      </c>
      <c r="H1045" s="185">
        <v>1</v>
      </c>
      <c r="L1045" s="181"/>
      <c r="M1045" s="186"/>
      <c r="N1045" s="187"/>
      <c r="O1045" s="187"/>
      <c r="P1045" s="187"/>
      <c r="Q1045" s="187"/>
      <c r="R1045" s="187"/>
      <c r="S1045" s="187"/>
      <c r="T1045" s="188"/>
      <c r="AT1045" s="183" t="s">
        <v>132</v>
      </c>
      <c r="AU1045" s="183" t="s">
        <v>74</v>
      </c>
      <c r="AV1045" s="182" t="s">
        <v>130</v>
      </c>
      <c r="AW1045" s="182" t="s">
        <v>5</v>
      </c>
      <c r="AX1045" s="182" t="s">
        <v>72</v>
      </c>
      <c r="AY1045" s="183" t="s">
        <v>123</v>
      </c>
    </row>
    <row r="1046" spans="2:65" s="117" customFormat="1" ht="16.5" customHeight="1">
      <c r="B1046" s="8"/>
      <c r="C1046" s="103" t="s">
        <v>881</v>
      </c>
      <c r="D1046" s="103" t="s">
        <v>189</v>
      </c>
      <c r="E1046" s="104" t="s">
        <v>894</v>
      </c>
      <c r="F1046" s="105" t="s">
        <v>895</v>
      </c>
      <c r="G1046" s="106" t="s">
        <v>175</v>
      </c>
      <c r="H1046" s="107">
        <v>1</v>
      </c>
      <c r="I1046" s="143"/>
      <c r="J1046" s="108">
        <f>ROUND(I1046*H1046,2)</f>
        <v>0</v>
      </c>
      <c r="K1046" s="105" t="s">
        <v>397</v>
      </c>
      <c r="L1046" s="157"/>
      <c r="M1046" s="109" t="s">
        <v>1</v>
      </c>
      <c r="N1046" s="189" t="s">
        <v>35</v>
      </c>
      <c r="O1046" s="92">
        <v>0</v>
      </c>
      <c r="P1046" s="92">
        <f>O1046*H1046</f>
        <v>0</v>
      </c>
      <c r="Q1046" s="92">
        <v>0.051</v>
      </c>
      <c r="R1046" s="92">
        <f>Q1046*H1046</f>
        <v>0.051</v>
      </c>
      <c r="S1046" s="92">
        <v>0</v>
      </c>
      <c r="T1046" s="164">
        <f>S1046*H1046</f>
        <v>0</v>
      </c>
      <c r="AR1046" s="120" t="s">
        <v>159</v>
      </c>
      <c r="AT1046" s="120" t="s">
        <v>189</v>
      </c>
      <c r="AU1046" s="120" t="s">
        <v>74</v>
      </c>
      <c r="AY1046" s="120" t="s">
        <v>123</v>
      </c>
      <c r="BE1046" s="156">
        <f>IF(N1046="základní",J1046,0)</f>
        <v>0</v>
      </c>
      <c r="BF1046" s="156">
        <f>IF(N1046="snížená",J1046,0)</f>
        <v>0</v>
      </c>
      <c r="BG1046" s="156">
        <f>IF(N1046="zákl. přenesená",J1046,0)</f>
        <v>0</v>
      </c>
      <c r="BH1046" s="156">
        <f>IF(N1046="sníž. přenesená",J1046,0)</f>
        <v>0</v>
      </c>
      <c r="BI1046" s="156">
        <f>IF(N1046="nulová",J1046,0)</f>
        <v>0</v>
      </c>
      <c r="BJ1046" s="120" t="s">
        <v>72</v>
      </c>
      <c r="BK1046" s="156">
        <f>ROUND(I1046*H1046,2)</f>
        <v>0</v>
      </c>
      <c r="BL1046" s="120" t="s">
        <v>130</v>
      </c>
      <c r="BM1046" s="120" t="s">
        <v>1599</v>
      </c>
    </row>
    <row r="1047" spans="2:47" s="117" customFormat="1" ht="12">
      <c r="B1047" s="8"/>
      <c r="D1047" s="96" t="s">
        <v>399</v>
      </c>
      <c r="F1047" s="165" t="s">
        <v>895</v>
      </c>
      <c r="L1047" s="8"/>
      <c r="M1047" s="114"/>
      <c r="N1047" s="21"/>
      <c r="O1047" s="21"/>
      <c r="P1047" s="21"/>
      <c r="Q1047" s="21"/>
      <c r="R1047" s="21"/>
      <c r="S1047" s="21"/>
      <c r="T1047" s="22"/>
      <c r="AT1047" s="120" t="s">
        <v>399</v>
      </c>
      <c r="AU1047" s="120" t="s">
        <v>74</v>
      </c>
    </row>
    <row r="1048" spans="2:51" s="167" customFormat="1" ht="12">
      <c r="B1048" s="166"/>
      <c r="D1048" s="96" t="s">
        <v>132</v>
      </c>
      <c r="E1048" s="168" t="s">
        <v>1</v>
      </c>
      <c r="F1048" s="169" t="s">
        <v>401</v>
      </c>
      <c r="H1048" s="168" t="s">
        <v>1</v>
      </c>
      <c r="L1048" s="166"/>
      <c r="M1048" s="170"/>
      <c r="N1048" s="171"/>
      <c r="O1048" s="171"/>
      <c r="P1048" s="171"/>
      <c r="Q1048" s="171"/>
      <c r="R1048" s="171"/>
      <c r="S1048" s="171"/>
      <c r="T1048" s="172"/>
      <c r="AT1048" s="168" t="s">
        <v>132</v>
      </c>
      <c r="AU1048" s="168" t="s">
        <v>74</v>
      </c>
      <c r="AV1048" s="167" t="s">
        <v>72</v>
      </c>
      <c r="AW1048" s="167" t="s">
        <v>5</v>
      </c>
      <c r="AX1048" s="167" t="s">
        <v>66</v>
      </c>
      <c r="AY1048" s="168" t="s">
        <v>123</v>
      </c>
    </row>
    <row r="1049" spans="2:51" s="167" customFormat="1" ht="12">
      <c r="B1049" s="166"/>
      <c r="D1049" s="96" t="s">
        <v>132</v>
      </c>
      <c r="E1049" s="168" t="s">
        <v>1</v>
      </c>
      <c r="F1049" s="169" t="s">
        <v>1427</v>
      </c>
      <c r="H1049" s="168" t="s">
        <v>1</v>
      </c>
      <c r="L1049" s="166"/>
      <c r="M1049" s="170"/>
      <c r="N1049" s="171"/>
      <c r="O1049" s="171"/>
      <c r="P1049" s="171"/>
      <c r="Q1049" s="171"/>
      <c r="R1049" s="171"/>
      <c r="S1049" s="171"/>
      <c r="T1049" s="172"/>
      <c r="AT1049" s="168" t="s">
        <v>132</v>
      </c>
      <c r="AU1049" s="168" t="s">
        <v>74</v>
      </c>
      <c r="AV1049" s="167" t="s">
        <v>72</v>
      </c>
      <c r="AW1049" s="167" t="s">
        <v>5</v>
      </c>
      <c r="AX1049" s="167" t="s">
        <v>66</v>
      </c>
      <c r="AY1049" s="168" t="s">
        <v>123</v>
      </c>
    </row>
    <row r="1050" spans="2:51" s="167" customFormat="1" ht="12">
      <c r="B1050" s="166"/>
      <c r="D1050" s="96" t="s">
        <v>132</v>
      </c>
      <c r="E1050" s="168" t="s">
        <v>1</v>
      </c>
      <c r="F1050" s="169" t="s">
        <v>1428</v>
      </c>
      <c r="H1050" s="168" t="s">
        <v>1</v>
      </c>
      <c r="L1050" s="166"/>
      <c r="M1050" s="170"/>
      <c r="N1050" s="171"/>
      <c r="O1050" s="171"/>
      <c r="P1050" s="171"/>
      <c r="Q1050" s="171"/>
      <c r="R1050" s="171"/>
      <c r="S1050" s="171"/>
      <c r="T1050" s="172"/>
      <c r="AT1050" s="168" t="s">
        <v>132</v>
      </c>
      <c r="AU1050" s="168" t="s">
        <v>74</v>
      </c>
      <c r="AV1050" s="167" t="s">
        <v>72</v>
      </c>
      <c r="AW1050" s="167" t="s">
        <v>5</v>
      </c>
      <c r="AX1050" s="167" t="s">
        <v>66</v>
      </c>
      <c r="AY1050" s="168" t="s">
        <v>123</v>
      </c>
    </row>
    <row r="1051" spans="2:51" s="167" customFormat="1" ht="12">
      <c r="B1051" s="166"/>
      <c r="D1051" s="96" t="s">
        <v>132</v>
      </c>
      <c r="E1051" s="168" t="s">
        <v>1</v>
      </c>
      <c r="F1051" s="169" t="s">
        <v>864</v>
      </c>
      <c r="H1051" s="168" t="s">
        <v>1</v>
      </c>
      <c r="L1051" s="166"/>
      <c r="M1051" s="170"/>
      <c r="N1051" s="171"/>
      <c r="O1051" s="171"/>
      <c r="P1051" s="171"/>
      <c r="Q1051" s="171"/>
      <c r="R1051" s="171"/>
      <c r="S1051" s="171"/>
      <c r="T1051" s="172"/>
      <c r="AT1051" s="168" t="s">
        <v>132</v>
      </c>
      <c r="AU1051" s="168" t="s">
        <v>74</v>
      </c>
      <c r="AV1051" s="167" t="s">
        <v>72</v>
      </c>
      <c r="AW1051" s="167" t="s">
        <v>5</v>
      </c>
      <c r="AX1051" s="167" t="s">
        <v>66</v>
      </c>
      <c r="AY1051" s="168" t="s">
        <v>123</v>
      </c>
    </row>
    <row r="1052" spans="2:51" s="167" customFormat="1" ht="12">
      <c r="B1052" s="166"/>
      <c r="D1052" s="96" t="s">
        <v>132</v>
      </c>
      <c r="E1052" s="168" t="s">
        <v>1</v>
      </c>
      <c r="F1052" s="169" t="s">
        <v>1589</v>
      </c>
      <c r="H1052" s="168" t="s">
        <v>1</v>
      </c>
      <c r="L1052" s="166"/>
      <c r="M1052" s="170"/>
      <c r="N1052" s="171"/>
      <c r="O1052" s="171"/>
      <c r="P1052" s="171"/>
      <c r="Q1052" s="171"/>
      <c r="R1052" s="171"/>
      <c r="S1052" s="171"/>
      <c r="T1052" s="172"/>
      <c r="AT1052" s="168" t="s">
        <v>132</v>
      </c>
      <c r="AU1052" s="168" t="s">
        <v>74</v>
      </c>
      <c r="AV1052" s="167" t="s">
        <v>72</v>
      </c>
      <c r="AW1052" s="167" t="s">
        <v>5</v>
      </c>
      <c r="AX1052" s="167" t="s">
        <v>66</v>
      </c>
      <c r="AY1052" s="168" t="s">
        <v>123</v>
      </c>
    </row>
    <row r="1053" spans="2:51" s="167" customFormat="1" ht="12">
      <c r="B1053" s="166"/>
      <c r="D1053" s="96" t="s">
        <v>132</v>
      </c>
      <c r="E1053" s="168" t="s">
        <v>1</v>
      </c>
      <c r="F1053" s="169" t="s">
        <v>871</v>
      </c>
      <c r="H1053" s="168" t="s">
        <v>1</v>
      </c>
      <c r="L1053" s="166"/>
      <c r="M1053" s="170"/>
      <c r="N1053" s="171"/>
      <c r="O1053" s="171"/>
      <c r="P1053" s="171"/>
      <c r="Q1053" s="171"/>
      <c r="R1053" s="171"/>
      <c r="S1053" s="171"/>
      <c r="T1053" s="172"/>
      <c r="AT1053" s="168" t="s">
        <v>132</v>
      </c>
      <c r="AU1053" s="168" t="s">
        <v>74</v>
      </c>
      <c r="AV1053" s="167" t="s">
        <v>72</v>
      </c>
      <c r="AW1053" s="167" t="s">
        <v>5</v>
      </c>
      <c r="AX1053" s="167" t="s">
        <v>66</v>
      </c>
      <c r="AY1053" s="168" t="s">
        <v>123</v>
      </c>
    </row>
    <row r="1054" spans="2:51" s="95" customFormat="1" ht="12">
      <c r="B1054" s="94"/>
      <c r="D1054" s="96" t="s">
        <v>132</v>
      </c>
      <c r="E1054" s="97" t="s">
        <v>1</v>
      </c>
      <c r="F1054" s="98" t="s">
        <v>72</v>
      </c>
      <c r="H1054" s="99">
        <v>1</v>
      </c>
      <c r="L1054" s="94"/>
      <c r="M1054" s="100"/>
      <c r="N1054" s="101"/>
      <c r="O1054" s="101"/>
      <c r="P1054" s="101"/>
      <c r="Q1054" s="101"/>
      <c r="R1054" s="101"/>
      <c r="S1054" s="101"/>
      <c r="T1054" s="102"/>
      <c r="AT1054" s="97" t="s">
        <v>132</v>
      </c>
      <c r="AU1054" s="97" t="s">
        <v>74</v>
      </c>
      <c r="AV1054" s="95" t="s">
        <v>74</v>
      </c>
      <c r="AW1054" s="95" t="s">
        <v>5</v>
      </c>
      <c r="AX1054" s="95" t="s">
        <v>66</v>
      </c>
      <c r="AY1054" s="97" t="s">
        <v>123</v>
      </c>
    </row>
    <row r="1055" spans="2:51" s="182" customFormat="1" ht="12">
      <c r="B1055" s="181"/>
      <c r="D1055" s="96" t="s">
        <v>132</v>
      </c>
      <c r="E1055" s="183" t="s">
        <v>1</v>
      </c>
      <c r="F1055" s="184" t="s">
        <v>470</v>
      </c>
      <c r="H1055" s="185">
        <v>1</v>
      </c>
      <c r="L1055" s="181"/>
      <c r="M1055" s="186"/>
      <c r="N1055" s="187"/>
      <c r="O1055" s="187"/>
      <c r="P1055" s="187"/>
      <c r="Q1055" s="187"/>
      <c r="R1055" s="187"/>
      <c r="S1055" s="187"/>
      <c r="T1055" s="188"/>
      <c r="AT1055" s="183" t="s">
        <v>132</v>
      </c>
      <c r="AU1055" s="183" t="s">
        <v>74</v>
      </c>
      <c r="AV1055" s="182" t="s">
        <v>130</v>
      </c>
      <c r="AW1055" s="182" t="s">
        <v>5</v>
      </c>
      <c r="AX1055" s="182" t="s">
        <v>72</v>
      </c>
      <c r="AY1055" s="183" t="s">
        <v>123</v>
      </c>
    </row>
    <row r="1056" spans="2:65" s="117" customFormat="1" ht="16.5" customHeight="1">
      <c r="B1056" s="8"/>
      <c r="C1056" s="103" t="s">
        <v>885</v>
      </c>
      <c r="D1056" s="103" t="s">
        <v>189</v>
      </c>
      <c r="E1056" s="104" t="s">
        <v>1600</v>
      </c>
      <c r="F1056" s="105" t="s">
        <v>1601</v>
      </c>
      <c r="G1056" s="106" t="s">
        <v>175</v>
      </c>
      <c r="H1056" s="107">
        <v>1</v>
      </c>
      <c r="I1056" s="143"/>
      <c r="J1056" s="108">
        <f>ROUND(I1056*H1056,2)</f>
        <v>0</v>
      </c>
      <c r="K1056" s="105" t="s">
        <v>397</v>
      </c>
      <c r="L1056" s="157"/>
      <c r="M1056" s="109" t="s">
        <v>1</v>
      </c>
      <c r="N1056" s="189" t="s">
        <v>35</v>
      </c>
      <c r="O1056" s="92">
        <v>0</v>
      </c>
      <c r="P1056" s="92">
        <f>O1056*H1056</f>
        <v>0</v>
      </c>
      <c r="Q1056" s="92">
        <v>0.053</v>
      </c>
      <c r="R1056" s="92">
        <f>Q1056*H1056</f>
        <v>0.053</v>
      </c>
      <c r="S1056" s="92">
        <v>0</v>
      </c>
      <c r="T1056" s="164">
        <f>S1056*H1056</f>
        <v>0</v>
      </c>
      <c r="AR1056" s="120" t="s">
        <v>159</v>
      </c>
      <c r="AT1056" s="120" t="s">
        <v>189</v>
      </c>
      <c r="AU1056" s="120" t="s">
        <v>74</v>
      </c>
      <c r="AY1056" s="120" t="s">
        <v>123</v>
      </c>
      <c r="BE1056" s="156">
        <f>IF(N1056="základní",J1056,0)</f>
        <v>0</v>
      </c>
      <c r="BF1056" s="156">
        <f>IF(N1056="snížená",J1056,0)</f>
        <v>0</v>
      </c>
      <c r="BG1056" s="156">
        <f>IF(N1056="zákl. přenesená",J1056,0)</f>
        <v>0</v>
      </c>
      <c r="BH1056" s="156">
        <f>IF(N1056="sníž. přenesená",J1056,0)</f>
        <v>0</v>
      </c>
      <c r="BI1056" s="156">
        <f>IF(N1056="nulová",J1056,0)</f>
        <v>0</v>
      </c>
      <c r="BJ1056" s="120" t="s">
        <v>72</v>
      </c>
      <c r="BK1056" s="156">
        <f>ROUND(I1056*H1056,2)</f>
        <v>0</v>
      </c>
      <c r="BL1056" s="120" t="s">
        <v>130</v>
      </c>
      <c r="BM1056" s="120" t="s">
        <v>1602</v>
      </c>
    </row>
    <row r="1057" spans="2:47" s="117" customFormat="1" ht="12">
      <c r="B1057" s="8"/>
      <c r="D1057" s="96" t="s">
        <v>399</v>
      </c>
      <c r="F1057" s="165" t="s">
        <v>1601</v>
      </c>
      <c r="L1057" s="8"/>
      <c r="M1057" s="114"/>
      <c r="N1057" s="21"/>
      <c r="O1057" s="21"/>
      <c r="P1057" s="21"/>
      <c r="Q1057" s="21"/>
      <c r="R1057" s="21"/>
      <c r="S1057" s="21"/>
      <c r="T1057" s="22"/>
      <c r="AT1057" s="120" t="s">
        <v>399</v>
      </c>
      <c r="AU1057" s="120" t="s">
        <v>74</v>
      </c>
    </row>
    <row r="1058" spans="2:51" s="167" customFormat="1" ht="12">
      <c r="B1058" s="166"/>
      <c r="D1058" s="96" t="s">
        <v>132</v>
      </c>
      <c r="E1058" s="168" t="s">
        <v>1</v>
      </c>
      <c r="F1058" s="169" t="s">
        <v>401</v>
      </c>
      <c r="H1058" s="168" t="s">
        <v>1</v>
      </c>
      <c r="L1058" s="166"/>
      <c r="M1058" s="170"/>
      <c r="N1058" s="171"/>
      <c r="O1058" s="171"/>
      <c r="P1058" s="171"/>
      <c r="Q1058" s="171"/>
      <c r="R1058" s="171"/>
      <c r="S1058" s="171"/>
      <c r="T1058" s="172"/>
      <c r="AT1058" s="168" t="s">
        <v>132</v>
      </c>
      <c r="AU1058" s="168" t="s">
        <v>74</v>
      </c>
      <c r="AV1058" s="167" t="s">
        <v>72</v>
      </c>
      <c r="AW1058" s="167" t="s">
        <v>5</v>
      </c>
      <c r="AX1058" s="167" t="s">
        <v>66</v>
      </c>
      <c r="AY1058" s="168" t="s">
        <v>123</v>
      </c>
    </row>
    <row r="1059" spans="2:51" s="167" customFormat="1" ht="12">
      <c r="B1059" s="166"/>
      <c r="D1059" s="96" t="s">
        <v>132</v>
      </c>
      <c r="E1059" s="168" t="s">
        <v>1</v>
      </c>
      <c r="F1059" s="169" t="s">
        <v>1427</v>
      </c>
      <c r="H1059" s="168" t="s">
        <v>1</v>
      </c>
      <c r="L1059" s="166"/>
      <c r="M1059" s="170"/>
      <c r="N1059" s="171"/>
      <c r="O1059" s="171"/>
      <c r="P1059" s="171"/>
      <c r="Q1059" s="171"/>
      <c r="R1059" s="171"/>
      <c r="S1059" s="171"/>
      <c r="T1059" s="172"/>
      <c r="AT1059" s="168" t="s">
        <v>132</v>
      </c>
      <c r="AU1059" s="168" t="s">
        <v>74</v>
      </c>
      <c r="AV1059" s="167" t="s">
        <v>72</v>
      </c>
      <c r="AW1059" s="167" t="s">
        <v>5</v>
      </c>
      <c r="AX1059" s="167" t="s">
        <v>66</v>
      </c>
      <c r="AY1059" s="168" t="s">
        <v>123</v>
      </c>
    </row>
    <row r="1060" spans="2:51" s="167" customFormat="1" ht="12">
      <c r="B1060" s="166"/>
      <c r="D1060" s="96" t="s">
        <v>132</v>
      </c>
      <c r="E1060" s="168" t="s">
        <v>1</v>
      </c>
      <c r="F1060" s="169" t="s">
        <v>1428</v>
      </c>
      <c r="H1060" s="168" t="s">
        <v>1</v>
      </c>
      <c r="L1060" s="166"/>
      <c r="M1060" s="170"/>
      <c r="N1060" s="171"/>
      <c r="O1060" s="171"/>
      <c r="P1060" s="171"/>
      <c r="Q1060" s="171"/>
      <c r="R1060" s="171"/>
      <c r="S1060" s="171"/>
      <c r="T1060" s="172"/>
      <c r="AT1060" s="168" t="s">
        <v>132</v>
      </c>
      <c r="AU1060" s="168" t="s">
        <v>74</v>
      </c>
      <c r="AV1060" s="167" t="s">
        <v>72</v>
      </c>
      <c r="AW1060" s="167" t="s">
        <v>5</v>
      </c>
      <c r="AX1060" s="167" t="s">
        <v>66</v>
      </c>
      <c r="AY1060" s="168" t="s">
        <v>123</v>
      </c>
    </row>
    <row r="1061" spans="2:51" s="167" customFormat="1" ht="12">
      <c r="B1061" s="166"/>
      <c r="D1061" s="96" t="s">
        <v>132</v>
      </c>
      <c r="E1061" s="168" t="s">
        <v>1</v>
      </c>
      <c r="F1061" s="169" t="s">
        <v>614</v>
      </c>
      <c r="H1061" s="168" t="s">
        <v>1</v>
      </c>
      <c r="L1061" s="166"/>
      <c r="M1061" s="170"/>
      <c r="N1061" s="171"/>
      <c r="O1061" s="171"/>
      <c r="P1061" s="171"/>
      <c r="Q1061" s="171"/>
      <c r="R1061" s="171"/>
      <c r="S1061" s="171"/>
      <c r="T1061" s="172"/>
      <c r="AT1061" s="168" t="s">
        <v>132</v>
      </c>
      <c r="AU1061" s="168" t="s">
        <v>74</v>
      </c>
      <c r="AV1061" s="167" t="s">
        <v>72</v>
      </c>
      <c r="AW1061" s="167" t="s">
        <v>5</v>
      </c>
      <c r="AX1061" s="167" t="s">
        <v>66</v>
      </c>
      <c r="AY1061" s="168" t="s">
        <v>123</v>
      </c>
    </row>
    <row r="1062" spans="2:51" s="167" customFormat="1" ht="12">
      <c r="B1062" s="166"/>
      <c r="D1062" s="96" t="s">
        <v>132</v>
      </c>
      <c r="E1062" s="168" t="s">
        <v>1</v>
      </c>
      <c r="F1062" s="169" t="s">
        <v>1592</v>
      </c>
      <c r="H1062" s="168" t="s">
        <v>1</v>
      </c>
      <c r="L1062" s="166"/>
      <c r="M1062" s="170"/>
      <c r="N1062" s="171"/>
      <c r="O1062" s="171"/>
      <c r="P1062" s="171"/>
      <c r="Q1062" s="171"/>
      <c r="R1062" s="171"/>
      <c r="S1062" s="171"/>
      <c r="T1062" s="172"/>
      <c r="AT1062" s="168" t="s">
        <v>132</v>
      </c>
      <c r="AU1062" s="168" t="s">
        <v>74</v>
      </c>
      <c r="AV1062" s="167" t="s">
        <v>72</v>
      </c>
      <c r="AW1062" s="167" t="s">
        <v>5</v>
      </c>
      <c r="AX1062" s="167" t="s">
        <v>66</v>
      </c>
      <c r="AY1062" s="168" t="s">
        <v>123</v>
      </c>
    </row>
    <row r="1063" spans="2:51" s="167" customFormat="1" ht="12">
      <c r="B1063" s="166"/>
      <c r="D1063" s="96" t="s">
        <v>132</v>
      </c>
      <c r="E1063" s="168" t="s">
        <v>1</v>
      </c>
      <c r="F1063" s="169" t="s">
        <v>1593</v>
      </c>
      <c r="H1063" s="168" t="s">
        <v>1</v>
      </c>
      <c r="L1063" s="166"/>
      <c r="M1063" s="170"/>
      <c r="N1063" s="171"/>
      <c r="O1063" s="171"/>
      <c r="P1063" s="171"/>
      <c r="Q1063" s="171"/>
      <c r="R1063" s="171"/>
      <c r="S1063" s="171"/>
      <c r="T1063" s="172"/>
      <c r="AT1063" s="168" t="s">
        <v>132</v>
      </c>
      <c r="AU1063" s="168" t="s">
        <v>74</v>
      </c>
      <c r="AV1063" s="167" t="s">
        <v>72</v>
      </c>
      <c r="AW1063" s="167" t="s">
        <v>5</v>
      </c>
      <c r="AX1063" s="167" t="s">
        <v>66</v>
      </c>
      <c r="AY1063" s="168" t="s">
        <v>123</v>
      </c>
    </row>
    <row r="1064" spans="2:51" s="95" customFormat="1" ht="12">
      <c r="B1064" s="94"/>
      <c r="D1064" s="96" t="s">
        <v>132</v>
      </c>
      <c r="E1064" s="97" t="s">
        <v>1</v>
      </c>
      <c r="F1064" s="98" t="s">
        <v>72</v>
      </c>
      <c r="H1064" s="99">
        <v>1</v>
      </c>
      <c r="L1064" s="94"/>
      <c r="M1064" s="100"/>
      <c r="N1064" s="101"/>
      <c r="O1064" s="101"/>
      <c r="P1064" s="101"/>
      <c r="Q1064" s="101"/>
      <c r="R1064" s="101"/>
      <c r="S1064" s="101"/>
      <c r="T1064" s="102"/>
      <c r="AT1064" s="97" t="s">
        <v>132</v>
      </c>
      <c r="AU1064" s="97" t="s">
        <v>74</v>
      </c>
      <c r="AV1064" s="95" t="s">
        <v>74</v>
      </c>
      <c r="AW1064" s="95" t="s">
        <v>5</v>
      </c>
      <c r="AX1064" s="95" t="s">
        <v>66</v>
      </c>
      <c r="AY1064" s="97" t="s">
        <v>123</v>
      </c>
    </row>
    <row r="1065" spans="2:51" s="182" customFormat="1" ht="12">
      <c r="B1065" s="181"/>
      <c r="D1065" s="96" t="s">
        <v>132</v>
      </c>
      <c r="E1065" s="183" t="s">
        <v>1</v>
      </c>
      <c r="F1065" s="184" t="s">
        <v>470</v>
      </c>
      <c r="H1065" s="185">
        <v>1</v>
      </c>
      <c r="L1065" s="181"/>
      <c r="M1065" s="186"/>
      <c r="N1065" s="187"/>
      <c r="O1065" s="187"/>
      <c r="P1065" s="187"/>
      <c r="Q1065" s="187"/>
      <c r="R1065" s="187"/>
      <c r="S1065" s="187"/>
      <c r="T1065" s="188"/>
      <c r="AT1065" s="183" t="s">
        <v>132</v>
      </c>
      <c r="AU1065" s="183" t="s">
        <v>74</v>
      </c>
      <c r="AV1065" s="182" t="s">
        <v>130</v>
      </c>
      <c r="AW1065" s="182" t="s">
        <v>5</v>
      </c>
      <c r="AX1065" s="182" t="s">
        <v>72</v>
      </c>
      <c r="AY1065" s="183" t="s">
        <v>123</v>
      </c>
    </row>
    <row r="1066" spans="2:65" s="117" customFormat="1" ht="16.5" customHeight="1">
      <c r="B1066" s="8"/>
      <c r="C1066" s="103" t="s">
        <v>889</v>
      </c>
      <c r="D1066" s="103" t="s">
        <v>189</v>
      </c>
      <c r="E1066" s="104" t="s">
        <v>1603</v>
      </c>
      <c r="F1066" s="105" t="s">
        <v>1604</v>
      </c>
      <c r="G1066" s="106" t="s">
        <v>175</v>
      </c>
      <c r="H1066" s="107">
        <v>3</v>
      </c>
      <c r="I1066" s="143"/>
      <c r="J1066" s="108">
        <f>ROUND(I1066*H1066,2)</f>
        <v>0</v>
      </c>
      <c r="K1066" s="105" t="s">
        <v>397</v>
      </c>
      <c r="L1066" s="157"/>
      <c r="M1066" s="109" t="s">
        <v>1</v>
      </c>
      <c r="N1066" s="189" t="s">
        <v>35</v>
      </c>
      <c r="O1066" s="92">
        <v>0</v>
      </c>
      <c r="P1066" s="92">
        <f>O1066*H1066</f>
        <v>0</v>
      </c>
      <c r="Q1066" s="92">
        <v>0.041</v>
      </c>
      <c r="R1066" s="92">
        <f>Q1066*H1066</f>
        <v>0.123</v>
      </c>
      <c r="S1066" s="92">
        <v>0</v>
      </c>
      <c r="T1066" s="164">
        <f>S1066*H1066</f>
        <v>0</v>
      </c>
      <c r="AR1066" s="120" t="s">
        <v>159</v>
      </c>
      <c r="AT1066" s="120" t="s">
        <v>189</v>
      </c>
      <c r="AU1066" s="120" t="s">
        <v>74</v>
      </c>
      <c r="AY1066" s="120" t="s">
        <v>123</v>
      </c>
      <c r="BE1066" s="156">
        <f>IF(N1066="základní",J1066,0)</f>
        <v>0</v>
      </c>
      <c r="BF1066" s="156">
        <f>IF(N1066="snížená",J1066,0)</f>
        <v>0</v>
      </c>
      <c r="BG1066" s="156">
        <f>IF(N1066="zákl. přenesená",J1066,0)</f>
        <v>0</v>
      </c>
      <c r="BH1066" s="156">
        <f>IF(N1066="sníž. přenesená",J1066,0)</f>
        <v>0</v>
      </c>
      <c r="BI1066" s="156">
        <f>IF(N1066="nulová",J1066,0)</f>
        <v>0</v>
      </c>
      <c r="BJ1066" s="120" t="s">
        <v>72</v>
      </c>
      <c r="BK1066" s="156">
        <f>ROUND(I1066*H1066,2)</f>
        <v>0</v>
      </c>
      <c r="BL1066" s="120" t="s">
        <v>130</v>
      </c>
      <c r="BM1066" s="120" t="s">
        <v>1605</v>
      </c>
    </row>
    <row r="1067" spans="2:47" s="117" customFormat="1" ht="12">
      <c r="B1067" s="8"/>
      <c r="D1067" s="96" t="s">
        <v>399</v>
      </c>
      <c r="F1067" s="165" t="s">
        <v>1604</v>
      </c>
      <c r="L1067" s="8"/>
      <c r="M1067" s="114"/>
      <c r="N1067" s="21"/>
      <c r="O1067" s="21"/>
      <c r="P1067" s="21"/>
      <c r="Q1067" s="21"/>
      <c r="R1067" s="21"/>
      <c r="S1067" s="21"/>
      <c r="T1067" s="22"/>
      <c r="AT1067" s="120" t="s">
        <v>399</v>
      </c>
      <c r="AU1067" s="120" t="s">
        <v>74</v>
      </c>
    </row>
    <row r="1068" spans="2:51" s="167" customFormat="1" ht="12">
      <c r="B1068" s="166"/>
      <c r="D1068" s="96" t="s">
        <v>132</v>
      </c>
      <c r="E1068" s="168" t="s">
        <v>1</v>
      </c>
      <c r="F1068" s="169" t="s">
        <v>401</v>
      </c>
      <c r="H1068" s="168" t="s">
        <v>1</v>
      </c>
      <c r="L1068" s="166"/>
      <c r="M1068" s="170"/>
      <c r="N1068" s="171"/>
      <c r="O1068" s="171"/>
      <c r="P1068" s="171"/>
      <c r="Q1068" s="171"/>
      <c r="R1068" s="171"/>
      <c r="S1068" s="171"/>
      <c r="T1068" s="172"/>
      <c r="AT1068" s="168" t="s">
        <v>132</v>
      </c>
      <c r="AU1068" s="168" t="s">
        <v>74</v>
      </c>
      <c r="AV1068" s="167" t="s">
        <v>72</v>
      </c>
      <c r="AW1068" s="167" t="s">
        <v>5</v>
      </c>
      <c r="AX1068" s="167" t="s">
        <v>66</v>
      </c>
      <c r="AY1068" s="168" t="s">
        <v>123</v>
      </c>
    </row>
    <row r="1069" spans="2:51" s="167" customFormat="1" ht="12">
      <c r="B1069" s="166"/>
      <c r="D1069" s="96" t="s">
        <v>132</v>
      </c>
      <c r="E1069" s="168" t="s">
        <v>1</v>
      </c>
      <c r="F1069" s="169" t="s">
        <v>1427</v>
      </c>
      <c r="H1069" s="168" t="s">
        <v>1</v>
      </c>
      <c r="L1069" s="166"/>
      <c r="M1069" s="170"/>
      <c r="N1069" s="171"/>
      <c r="O1069" s="171"/>
      <c r="P1069" s="171"/>
      <c r="Q1069" s="171"/>
      <c r="R1069" s="171"/>
      <c r="S1069" s="171"/>
      <c r="T1069" s="172"/>
      <c r="AT1069" s="168" t="s">
        <v>132</v>
      </c>
      <c r="AU1069" s="168" t="s">
        <v>74</v>
      </c>
      <c r="AV1069" s="167" t="s">
        <v>72</v>
      </c>
      <c r="AW1069" s="167" t="s">
        <v>5</v>
      </c>
      <c r="AX1069" s="167" t="s">
        <v>66</v>
      </c>
      <c r="AY1069" s="168" t="s">
        <v>123</v>
      </c>
    </row>
    <row r="1070" spans="2:51" s="167" customFormat="1" ht="12">
      <c r="B1070" s="166"/>
      <c r="D1070" s="96" t="s">
        <v>132</v>
      </c>
      <c r="E1070" s="168" t="s">
        <v>1</v>
      </c>
      <c r="F1070" s="169" t="s">
        <v>1428</v>
      </c>
      <c r="H1070" s="168" t="s">
        <v>1</v>
      </c>
      <c r="L1070" s="166"/>
      <c r="M1070" s="170"/>
      <c r="N1070" s="171"/>
      <c r="O1070" s="171"/>
      <c r="P1070" s="171"/>
      <c r="Q1070" s="171"/>
      <c r="R1070" s="171"/>
      <c r="S1070" s="171"/>
      <c r="T1070" s="172"/>
      <c r="AT1070" s="168" t="s">
        <v>132</v>
      </c>
      <c r="AU1070" s="168" t="s">
        <v>74</v>
      </c>
      <c r="AV1070" s="167" t="s">
        <v>72</v>
      </c>
      <c r="AW1070" s="167" t="s">
        <v>5</v>
      </c>
      <c r="AX1070" s="167" t="s">
        <v>66</v>
      </c>
      <c r="AY1070" s="168" t="s">
        <v>123</v>
      </c>
    </row>
    <row r="1071" spans="2:51" s="167" customFormat="1" ht="12">
      <c r="B1071" s="166"/>
      <c r="D1071" s="96" t="s">
        <v>132</v>
      </c>
      <c r="E1071" s="168" t="s">
        <v>1</v>
      </c>
      <c r="F1071" s="169" t="s">
        <v>614</v>
      </c>
      <c r="H1071" s="168" t="s">
        <v>1</v>
      </c>
      <c r="L1071" s="166"/>
      <c r="M1071" s="170"/>
      <c r="N1071" s="171"/>
      <c r="O1071" s="171"/>
      <c r="P1071" s="171"/>
      <c r="Q1071" s="171"/>
      <c r="R1071" s="171"/>
      <c r="S1071" s="171"/>
      <c r="T1071" s="172"/>
      <c r="AT1071" s="168" t="s">
        <v>132</v>
      </c>
      <c r="AU1071" s="168" t="s">
        <v>74</v>
      </c>
      <c r="AV1071" s="167" t="s">
        <v>72</v>
      </c>
      <c r="AW1071" s="167" t="s">
        <v>5</v>
      </c>
      <c r="AX1071" s="167" t="s">
        <v>66</v>
      </c>
      <c r="AY1071" s="168" t="s">
        <v>123</v>
      </c>
    </row>
    <row r="1072" spans="2:51" s="167" customFormat="1" ht="12">
      <c r="B1072" s="166"/>
      <c r="D1072" s="96" t="s">
        <v>132</v>
      </c>
      <c r="E1072" s="168" t="s">
        <v>1</v>
      </c>
      <c r="F1072" s="169" t="s">
        <v>1592</v>
      </c>
      <c r="H1072" s="168" t="s">
        <v>1</v>
      </c>
      <c r="L1072" s="166"/>
      <c r="M1072" s="170"/>
      <c r="N1072" s="171"/>
      <c r="O1072" s="171"/>
      <c r="P1072" s="171"/>
      <c r="Q1072" s="171"/>
      <c r="R1072" s="171"/>
      <c r="S1072" s="171"/>
      <c r="T1072" s="172"/>
      <c r="AT1072" s="168" t="s">
        <v>132</v>
      </c>
      <c r="AU1072" s="168" t="s">
        <v>74</v>
      </c>
      <c r="AV1072" s="167" t="s">
        <v>72</v>
      </c>
      <c r="AW1072" s="167" t="s">
        <v>5</v>
      </c>
      <c r="AX1072" s="167" t="s">
        <v>66</v>
      </c>
      <c r="AY1072" s="168" t="s">
        <v>123</v>
      </c>
    </row>
    <row r="1073" spans="2:51" s="167" customFormat="1" ht="12">
      <c r="B1073" s="166"/>
      <c r="D1073" s="96" t="s">
        <v>132</v>
      </c>
      <c r="E1073" s="168" t="s">
        <v>1</v>
      </c>
      <c r="F1073" s="169" t="s">
        <v>1594</v>
      </c>
      <c r="H1073" s="168" t="s">
        <v>1</v>
      </c>
      <c r="L1073" s="166"/>
      <c r="M1073" s="170"/>
      <c r="N1073" s="171"/>
      <c r="O1073" s="171"/>
      <c r="P1073" s="171"/>
      <c r="Q1073" s="171"/>
      <c r="R1073" s="171"/>
      <c r="S1073" s="171"/>
      <c r="T1073" s="172"/>
      <c r="AT1073" s="168" t="s">
        <v>132</v>
      </c>
      <c r="AU1073" s="168" t="s">
        <v>74</v>
      </c>
      <c r="AV1073" s="167" t="s">
        <v>72</v>
      </c>
      <c r="AW1073" s="167" t="s">
        <v>5</v>
      </c>
      <c r="AX1073" s="167" t="s">
        <v>66</v>
      </c>
      <c r="AY1073" s="168" t="s">
        <v>123</v>
      </c>
    </row>
    <row r="1074" spans="2:51" s="95" customFormat="1" ht="12">
      <c r="B1074" s="94"/>
      <c r="D1074" s="96" t="s">
        <v>132</v>
      </c>
      <c r="E1074" s="97" t="s">
        <v>1</v>
      </c>
      <c r="F1074" s="98" t="s">
        <v>74</v>
      </c>
      <c r="H1074" s="99">
        <v>2</v>
      </c>
      <c r="L1074" s="94"/>
      <c r="M1074" s="100"/>
      <c r="N1074" s="101"/>
      <c r="O1074" s="101"/>
      <c r="P1074" s="101"/>
      <c r="Q1074" s="101"/>
      <c r="R1074" s="101"/>
      <c r="S1074" s="101"/>
      <c r="T1074" s="102"/>
      <c r="AT1074" s="97" t="s">
        <v>132</v>
      </c>
      <c r="AU1074" s="97" t="s">
        <v>74</v>
      </c>
      <c r="AV1074" s="95" t="s">
        <v>74</v>
      </c>
      <c r="AW1074" s="95" t="s">
        <v>5</v>
      </c>
      <c r="AX1074" s="95" t="s">
        <v>66</v>
      </c>
      <c r="AY1074" s="97" t="s">
        <v>123</v>
      </c>
    </row>
    <row r="1075" spans="2:51" s="167" customFormat="1" ht="12">
      <c r="B1075" s="166"/>
      <c r="D1075" s="96" t="s">
        <v>132</v>
      </c>
      <c r="E1075" s="168" t="s">
        <v>1</v>
      </c>
      <c r="F1075" s="169" t="s">
        <v>1591</v>
      </c>
      <c r="H1075" s="168" t="s">
        <v>1</v>
      </c>
      <c r="L1075" s="166"/>
      <c r="M1075" s="170"/>
      <c r="N1075" s="171"/>
      <c r="O1075" s="171"/>
      <c r="P1075" s="171"/>
      <c r="Q1075" s="171"/>
      <c r="R1075" s="171"/>
      <c r="S1075" s="171"/>
      <c r="T1075" s="172"/>
      <c r="AT1075" s="168" t="s">
        <v>132</v>
      </c>
      <c r="AU1075" s="168" t="s">
        <v>74</v>
      </c>
      <c r="AV1075" s="167" t="s">
        <v>72</v>
      </c>
      <c r="AW1075" s="167" t="s">
        <v>5</v>
      </c>
      <c r="AX1075" s="167" t="s">
        <v>66</v>
      </c>
      <c r="AY1075" s="168" t="s">
        <v>123</v>
      </c>
    </row>
    <row r="1076" spans="2:51" s="167" customFormat="1" ht="12">
      <c r="B1076" s="166"/>
      <c r="D1076" s="96" t="s">
        <v>132</v>
      </c>
      <c r="E1076" s="168" t="s">
        <v>1</v>
      </c>
      <c r="F1076" s="169" t="s">
        <v>1595</v>
      </c>
      <c r="H1076" s="168" t="s">
        <v>1</v>
      </c>
      <c r="L1076" s="166"/>
      <c r="M1076" s="170"/>
      <c r="N1076" s="171"/>
      <c r="O1076" s="171"/>
      <c r="P1076" s="171"/>
      <c r="Q1076" s="171"/>
      <c r="R1076" s="171"/>
      <c r="S1076" s="171"/>
      <c r="T1076" s="172"/>
      <c r="AT1076" s="168" t="s">
        <v>132</v>
      </c>
      <c r="AU1076" s="168" t="s">
        <v>74</v>
      </c>
      <c r="AV1076" s="167" t="s">
        <v>72</v>
      </c>
      <c r="AW1076" s="167" t="s">
        <v>5</v>
      </c>
      <c r="AX1076" s="167" t="s">
        <v>66</v>
      </c>
      <c r="AY1076" s="168" t="s">
        <v>123</v>
      </c>
    </row>
    <row r="1077" spans="2:51" s="95" customFormat="1" ht="12">
      <c r="B1077" s="94"/>
      <c r="D1077" s="96" t="s">
        <v>132</v>
      </c>
      <c r="E1077" s="97" t="s">
        <v>1</v>
      </c>
      <c r="F1077" s="98" t="s">
        <v>72</v>
      </c>
      <c r="H1077" s="99">
        <v>1</v>
      </c>
      <c r="L1077" s="94"/>
      <c r="M1077" s="100"/>
      <c r="N1077" s="101"/>
      <c r="O1077" s="101"/>
      <c r="P1077" s="101"/>
      <c r="Q1077" s="101"/>
      <c r="R1077" s="101"/>
      <c r="S1077" s="101"/>
      <c r="T1077" s="102"/>
      <c r="AT1077" s="97" t="s">
        <v>132</v>
      </c>
      <c r="AU1077" s="97" t="s">
        <v>74</v>
      </c>
      <c r="AV1077" s="95" t="s">
        <v>74</v>
      </c>
      <c r="AW1077" s="95" t="s">
        <v>5</v>
      </c>
      <c r="AX1077" s="95" t="s">
        <v>66</v>
      </c>
      <c r="AY1077" s="97" t="s">
        <v>123</v>
      </c>
    </row>
    <row r="1078" spans="2:51" s="182" customFormat="1" ht="12">
      <c r="B1078" s="181"/>
      <c r="D1078" s="96" t="s">
        <v>132</v>
      </c>
      <c r="E1078" s="183" t="s">
        <v>1</v>
      </c>
      <c r="F1078" s="184" t="s">
        <v>470</v>
      </c>
      <c r="H1078" s="185">
        <v>3</v>
      </c>
      <c r="L1078" s="181"/>
      <c r="M1078" s="186"/>
      <c r="N1078" s="187"/>
      <c r="O1078" s="187"/>
      <c r="P1078" s="187"/>
      <c r="Q1078" s="187"/>
      <c r="R1078" s="187"/>
      <c r="S1078" s="187"/>
      <c r="T1078" s="188"/>
      <c r="AT1078" s="183" t="s">
        <v>132</v>
      </c>
      <c r="AU1078" s="183" t="s">
        <v>74</v>
      </c>
      <c r="AV1078" s="182" t="s">
        <v>130</v>
      </c>
      <c r="AW1078" s="182" t="s">
        <v>5</v>
      </c>
      <c r="AX1078" s="182" t="s">
        <v>72</v>
      </c>
      <c r="AY1078" s="183" t="s">
        <v>123</v>
      </c>
    </row>
    <row r="1079" spans="2:65" s="117" customFormat="1" ht="16.5" customHeight="1">
      <c r="B1079" s="8"/>
      <c r="C1079" s="84" t="s">
        <v>893</v>
      </c>
      <c r="D1079" s="84" t="s">
        <v>125</v>
      </c>
      <c r="E1079" s="85" t="s">
        <v>907</v>
      </c>
      <c r="F1079" s="86" t="s">
        <v>908</v>
      </c>
      <c r="G1079" s="87" t="s">
        <v>175</v>
      </c>
      <c r="H1079" s="88">
        <v>3</v>
      </c>
      <c r="I1079" s="142"/>
      <c r="J1079" s="89">
        <f>ROUND(I1079*H1079,2)</f>
        <v>0</v>
      </c>
      <c r="K1079" s="86" t="s">
        <v>397</v>
      </c>
      <c r="L1079" s="8"/>
      <c r="M1079" s="115" t="s">
        <v>1</v>
      </c>
      <c r="N1079" s="90" t="s">
        <v>35</v>
      </c>
      <c r="O1079" s="92">
        <v>1.664</v>
      </c>
      <c r="P1079" s="92">
        <f>O1079*H1079</f>
        <v>4.992</v>
      </c>
      <c r="Q1079" s="92">
        <v>0.01147</v>
      </c>
      <c r="R1079" s="92">
        <f>Q1079*H1079</f>
        <v>0.034409999999999996</v>
      </c>
      <c r="S1079" s="92">
        <v>0</v>
      </c>
      <c r="T1079" s="164">
        <f>S1079*H1079</f>
        <v>0</v>
      </c>
      <c r="AR1079" s="120" t="s">
        <v>130</v>
      </c>
      <c r="AT1079" s="120" t="s">
        <v>125</v>
      </c>
      <c r="AU1079" s="120" t="s">
        <v>74</v>
      </c>
      <c r="AY1079" s="120" t="s">
        <v>123</v>
      </c>
      <c r="BE1079" s="156">
        <f>IF(N1079="základní",J1079,0)</f>
        <v>0</v>
      </c>
      <c r="BF1079" s="156">
        <f>IF(N1079="snížená",J1079,0)</f>
        <v>0</v>
      </c>
      <c r="BG1079" s="156">
        <f>IF(N1079="zákl. přenesená",J1079,0)</f>
        <v>0</v>
      </c>
      <c r="BH1079" s="156">
        <f>IF(N1079="sníž. přenesená",J1079,0)</f>
        <v>0</v>
      </c>
      <c r="BI1079" s="156">
        <f>IF(N1079="nulová",J1079,0)</f>
        <v>0</v>
      </c>
      <c r="BJ1079" s="120" t="s">
        <v>72</v>
      </c>
      <c r="BK1079" s="156">
        <f>ROUND(I1079*H1079,2)</f>
        <v>0</v>
      </c>
      <c r="BL1079" s="120" t="s">
        <v>130</v>
      </c>
      <c r="BM1079" s="120" t="s">
        <v>1606</v>
      </c>
    </row>
    <row r="1080" spans="2:47" s="117" customFormat="1" ht="12">
      <c r="B1080" s="8"/>
      <c r="D1080" s="96" t="s">
        <v>399</v>
      </c>
      <c r="F1080" s="165" t="s">
        <v>908</v>
      </c>
      <c r="L1080" s="8"/>
      <c r="M1080" s="114"/>
      <c r="N1080" s="21"/>
      <c r="O1080" s="21"/>
      <c r="P1080" s="21"/>
      <c r="Q1080" s="21"/>
      <c r="R1080" s="21"/>
      <c r="S1080" s="21"/>
      <c r="T1080" s="22"/>
      <c r="AT1080" s="120" t="s">
        <v>399</v>
      </c>
      <c r="AU1080" s="120" t="s">
        <v>74</v>
      </c>
    </row>
    <row r="1081" spans="2:51" s="167" customFormat="1" ht="12">
      <c r="B1081" s="166"/>
      <c r="D1081" s="96" t="s">
        <v>132</v>
      </c>
      <c r="E1081" s="168" t="s">
        <v>1</v>
      </c>
      <c r="F1081" s="169" t="s">
        <v>401</v>
      </c>
      <c r="H1081" s="168" t="s">
        <v>1</v>
      </c>
      <c r="L1081" s="166"/>
      <c r="M1081" s="170"/>
      <c r="N1081" s="171"/>
      <c r="O1081" s="171"/>
      <c r="P1081" s="171"/>
      <c r="Q1081" s="171"/>
      <c r="R1081" s="171"/>
      <c r="S1081" s="171"/>
      <c r="T1081" s="172"/>
      <c r="AT1081" s="168" t="s">
        <v>132</v>
      </c>
      <c r="AU1081" s="168" t="s">
        <v>74</v>
      </c>
      <c r="AV1081" s="167" t="s">
        <v>72</v>
      </c>
      <c r="AW1081" s="167" t="s">
        <v>5</v>
      </c>
      <c r="AX1081" s="167" t="s">
        <v>66</v>
      </c>
      <c r="AY1081" s="168" t="s">
        <v>123</v>
      </c>
    </row>
    <row r="1082" spans="2:51" s="167" customFormat="1" ht="12">
      <c r="B1082" s="166"/>
      <c r="D1082" s="96" t="s">
        <v>132</v>
      </c>
      <c r="E1082" s="168" t="s">
        <v>1</v>
      </c>
      <c r="F1082" s="169" t="s">
        <v>1427</v>
      </c>
      <c r="H1082" s="168" t="s">
        <v>1</v>
      </c>
      <c r="L1082" s="166"/>
      <c r="M1082" s="170"/>
      <c r="N1082" s="171"/>
      <c r="O1082" s="171"/>
      <c r="P1082" s="171"/>
      <c r="Q1082" s="171"/>
      <c r="R1082" s="171"/>
      <c r="S1082" s="171"/>
      <c r="T1082" s="172"/>
      <c r="AT1082" s="168" t="s">
        <v>132</v>
      </c>
      <c r="AU1082" s="168" t="s">
        <v>74</v>
      </c>
      <c r="AV1082" s="167" t="s">
        <v>72</v>
      </c>
      <c r="AW1082" s="167" t="s">
        <v>5</v>
      </c>
      <c r="AX1082" s="167" t="s">
        <v>66</v>
      </c>
      <c r="AY1082" s="168" t="s">
        <v>123</v>
      </c>
    </row>
    <row r="1083" spans="2:51" s="167" customFormat="1" ht="12">
      <c r="B1083" s="166"/>
      <c r="D1083" s="96" t="s">
        <v>132</v>
      </c>
      <c r="E1083" s="168" t="s">
        <v>1</v>
      </c>
      <c r="F1083" s="169" t="s">
        <v>1428</v>
      </c>
      <c r="H1083" s="168" t="s">
        <v>1</v>
      </c>
      <c r="L1083" s="166"/>
      <c r="M1083" s="170"/>
      <c r="N1083" s="171"/>
      <c r="O1083" s="171"/>
      <c r="P1083" s="171"/>
      <c r="Q1083" s="171"/>
      <c r="R1083" s="171"/>
      <c r="S1083" s="171"/>
      <c r="T1083" s="172"/>
      <c r="AT1083" s="168" t="s">
        <v>132</v>
      </c>
      <c r="AU1083" s="168" t="s">
        <v>74</v>
      </c>
      <c r="AV1083" s="167" t="s">
        <v>72</v>
      </c>
      <c r="AW1083" s="167" t="s">
        <v>5</v>
      </c>
      <c r="AX1083" s="167" t="s">
        <v>66</v>
      </c>
      <c r="AY1083" s="168" t="s">
        <v>123</v>
      </c>
    </row>
    <row r="1084" spans="2:51" s="167" customFormat="1" ht="12">
      <c r="B1084" s="166"/>
      <c r="D1084" s="96" t="s">
        <v>132</v>
      </c>
      <c r="E1084" s="168" t="s">
        <v>1</v>
      </c>
      <c r="F1084" s="169" t="s">
        <v>614</v>
      </c>
      <c r="H1084" s="168" t="s">
        <v>1</v>
      </c>
      <c r="L1084" s="166"/>
      <c r="M1084" s="170"/>
      <c r="N1084" s="171"/>
      <c r="O1084" s="171"/>
      <c r="P1084" s="171"/>
      <c r="Q1084" s="171"/>
      <c r="R1084" s="171"/>
      <c r="S1084" s="171"/>
      <c r="T1084" s="172"/>
      <c r="AT1084" s="168" t="s">
        <v>132</v>
      </c>
      <c r="AU1084" s="168" t="s">
        <v>74</v>
      </c>
      <c r="AV1084" s="167" t="s">
        <v>72</v>
      </c>
      <c r="AW1084" s="167" t="s">
        <v>5</v>
      </c>
      <c r="AX1084" s="167" t="s">
        <v>66</v>
      </c>
      <c r="AY1084" s="168" t="s">
        <v>123</v>
      </c>
    </row>
    <row r="1085" spans="2:51" s="167" customFormat="1" ht="12">
      <c r="B1085" s="166"/>
      <c r="D1085" s="96" t="s">
        <v>132</v>
      </c>
      <c r="E1085" s="168" t="s">
        <v>1</v>
      </c>
      <c r="F1085" s="169" t="s">
        <v>1592</v>
      </c>
      <c r="H1085" s="168" t="s">
        <v>1</v>
      </c>
      <c r="L1085" s="166"/>
      <c r="M1085" s="170"/>
      <c r="N1085" s="171"/>
      <c r="O1085" s="171"/>
      <c r="P1085" s="171"/>
      <c r="Q1085" s="171"/>
      <c r="R1085" s="171"/>
      <c r="S1085" s="171"/>
      <c r="T1085" s="172"/>
      <c r="AT1085" s="168" t="s">
        <v>132</v>
      </c>
      <c r="AU1085" s="168" t="s">
        <v>74</v>
      </c>
      <c r="AV1085" s="167" t="s">
        <v>72</v>
      </c>
      <c r="AW1085" s="167" t="s">
        <v>5</v>
      </c>
      <c r="AX1085" s="167" t="s">
        <v>66</v>
      </c>
      <c r="AY1085" s="168" t="s">
        <v>123</v>
      </c>
    </row>
    <row r="1086" spans="2:51" s="167" customFormat="1" ht="12">
      <c r="B1086" s="166"/>
      <c r="D1086" s="96" t="s">
        <v>132</v>
      </c>
      <c r="E1086" s="168" t="s">
        <v>1</v>
      </c>
      <c r="F1086" s="169" t="s">
        <v>911</v>
      </c>
      <c r="H1086" s="168" t="s">
        <v>1</v>
      </c>
      <c r="L1086" s="166"/>
      <c r="M1086" s="170"/>
      <c r="N1086" s="171"/>
      <c r="O1086" s="171"/>
      <c r="P1086" s="171"/>
      <c r="Q1086" s="171"/>
      <c r="R1086" s="171"/>
      <c r="S1086" s="171"/>
      <c r="T1086" s="172"/>
      <c r="AT1086" s="168" t="s">
        <v>132</v>
      </c>
      <c r="AU1086" s="168" t="s">
        <v>74</v>
      </c>
      <c r="AV1086" s="167" t="s">
        <v>72</v>
      </c>
      <c r="AW1086" s="167" t="s">
        <v>5</v>
      </c>
      <c r="AX1086" s="167" t="s">
        <v>66</v>
      </c>
      <c r="AY1086" s="168" t="s">
        <v>123</v>
      </c>
    </row>
    <row r="1087" spans="2:51" s="167" customFormat="1" ht="12">
      <c r="B1087" s="166"/>
      <c r="D1087" s="96" t="s">
        <v>132</v>
      </c>
      <c r="E1087" s="168" t="s">
        <v>1</v>
      </c>
      <c r="F1087" s="169" t="s">
        <v>866</v>
      </c>
      <c r="H1087" s="168" t="s">
        <v>1</v>
      </c>
      <c r="L1087" s="166"/>
      <c r="M1087" s="170"/>
      <c r="N1087" s="171"/>
      <c r="O1087" s="171"/>
      <c r="P1087" s="171"/>
      <c r="Q1087" s="171"/>
      <c r="R1087" s="171"/>
      <c r="S1087" s="171"/>
      <c r="T1087" s="172"/>
      <c r="AT1087" s="168" t="s">
        <v>132</v>
      </c>
      <c r="AU1087" s="168" t="s">
        <v>74</v>
      </c>
      <c r="AV1087" s="167" t="s">
        <v>72</v>
      </c>
      <c r="AW1087" s="167" t="s">
        <v>5</v>
      </c>
      <c r="AX1087" s="167" t="s">
        <v>66</v>
      </c>
      <c r="AY1087" s="168" t="s">
        <v>123</v>
      </c>
    </row>
    <row r="1088" spans="2:51" s="95" customFormat="1" ht="12">
      <c r="B1088" s="94"/>
      <c r="D1088" s="96" t="s">
        <v>132</v>
      </c>
      <c r="E1088" s="97" t="s">
        <v>1</v>
      </c>
      <c r="F1088" s="98" t="s">
        <v>72</v>
      </c>
      <c r="H1088" s="99">
        <v>1</v>
      </c>
      <c r="L1088" s="94"/>
      <c r="M1088" s="100"/>
      <c r="N1088" s="101"/>
      <c r="O1088" s="101"/>
      <c r="P1088" s="101"/>
      <c r="Q1088" s="101"/>
      <c r="R1088" s="101"/>
      <c r="S1088" s="101"/>
      <c r="T1088" s="102"/>
      <c r="AT1088" s="97" t="s">
        <v>132</v>
      </c>
      <c r="AU1088" s="97" t="s">
        <v>74</v>
      </c>
      <c r="AV1088" s="95" t="s">
        <v>74</v>
      </c>
      <c r="AW1088" s="95" t="s">
        <v>5</v>
      </c>
      <c r="AX1088" s="95" t="s">
        <v>66</v>
      </c>
      <c r="AY1088" s="97" t="s">
        <v>123</v>
      </c>
    </row>
    <row r="1089" spans="2:51" s="167" customFormat="1" ht="12">
      <c r="B1089" s="166"/>
      <c r="D1089" s="96" t="s">
        <v>132</v>
      </c>
      <c r="E1089" s="168" t="s">
        <v>1</v>
      </c>
      <c r="F1089" s="169" t="s">
        <v>1591</v>
      </c>
      <c r="H1089" s="168" t="s">
        <v>1</v>
      </c>
      <c r="L1089" s="166"/>
      <c r="M1089" s="170"/>
      <c r="N1089" s="171"/>
      <c r="O1089" s="171"/>
      <c r="P1089" s="171"/>
      <c r="Q1089" s="171"/>
      <c r="R1089" s="171"/>
      <c r="S1089" s="171"/>
      <c r="T1089" s="172"/>
      <c r="AT1089" s="168" t="s">
        <v>132</v>
      </c>
      <c r="AU1089" s="168" t="s">
        <v>74</v>
      </c>
      <c r="AV1089" s="167" t="s">
        <v>72</v>
      </c>
      <c r="AW1089" s="167" t="s">
        <v>5</v>
      </c>
      <c r="AX1089" s="167" t="s">
        <v>66</v>
      </c>
      <c r="AY1089" s="168" t="s">
        <v>123</v>
      </c>
    </row>
    <row r="1090" spans="2:51" s="167" customFormat="1" ht="12">
      <c r="B1090" s="166"/>
      <c r="D1090" s="96" t="s">
        <v>132</v>
      </c>
      <c r="E1090" s="168" t="s">
        <v>1</v>
      </c>
      <c r="F1090" s="169" t="s">
        <v>911</v>
      </c>
      <c r="H1090" s="168" t="s">
        <v>1</v>
      </c>
      <c r="L1090" s="166"/>
      <c r="M1090" s="170"/>
      <c r="N1090" s="171"/>
      <c r="O1090" s="171"/>
      <c r="P1090" s="171"/>
      <c r="Q1090" s="171"/>
      <c r="R1090" s="171"/>
      <c r="S1090" s="171"/>
      <c r="T1090" s="172"/>
      <c r="AT1090" s="168" t="s">
        <v>132</v>
      </c>
      <c r="AU1090" s="168" t="s">
        <v>74</v>
      </c>
      <c r="AV1090" s="167" t="s">
        <v>72</v>
      </c>
      <c r="AW1090" s="167" t="s">
        <v>5</v>
      </c>
      <c r="AX1090" s="167" t="s">
        <v>66</v>
      </c>
      <c r="AY1090" s="168" t="s">
        <v>123</v>
      </c>
    </row>
    <row r="1091" spans="2:51" s="167" customFormat="1" ht="12">
      <c r="B1091" s="166"/>
      <c r="D1091" s="96" t="s">
        <v>132</v>
      </c>
      <c r="E1091" s="168" t="s">
        <v>1</v>
      </c>
      <c r="F1091" s="169" t="s">
        <v>866</v>
      </c>
      <c r="H1091" s="168" t="s">
        <v>1</v>
      </c>
      <c r="L1091" s="166"/>
      <c r="M1091" s="170"/>
      <c r="N1091" s="171"/>
      <c r="O1091" s="171"/>
      <c r="P1091" s="171"/>
      <c r="Q1091" s="171"/>
      <c r="R1091" s="171"/>
      <c r="S1091" s="171"/>
      <c r="T1091" s="172"/>
      <c r="AT1091" s="168" t="s">
        <v>132</v>
      </c>
      <c r="AU1091" s="168" t="s">
        <v>74</v>
      </c>
      <c r="AV1091" s="167" t="s">
        <v>72</v>
      </c>
      <c r="AW1091" s="167" t="s">
        <v>5</v>
      </c>
      <c r="AX1091" s="167" t="s">
        <v>66</v>
      </c>
      <c r="AY1091" s="168" t="s">
        <v>123</v>
      </c>
    </row>
    <row r="1092" spans="2:51" s="95" customFormat="1" ht="12">
      <c r="B1092" s="94"/>
      <c r="D1092" s="96" t="s">
        <v>132</v>
      </c>
      <c r="E1092" s="97" t="s">
        <v>1</v>
      </c>
      <c r="F1092" s="98" t="s">
        <v>72</v>
      </c>
      <c r="H1092" s="99">
        <v>1</v>
      </c>
      <c r="L1092" s="94"/>
      <c r="M1092" s="100"/>
      <c r="N1092" s="101"/>
      <c r="O1092" s="101"/>
      <c r="P1092" s="101"/>
      <c r="Q1092" s="101"/>
      <c r="R1092" s="101"/>
      <c r="S1092" s="101"/>
      <c r="T1092" s="102"/>
      <c r="AT1092" s="97" t="s">
        <v>132</v>
      </c>
      <c r="AU1092" s="97" t="s">
        <v>74</v>
      </c>
      <c r="AV1092" s="95" t="s">
        <v>74</v>
      </c>
      <c r="AW1092" s="95" t="s">
        <v>5</v>
      </c>
      <c r="AX1092" s="95" t="s">
        <v>66</v>
      </c>
      <c r="AY1092" s="97" t="s">
        <v>123</v>
      </c>
    </row>
    <row r="1093" spans="2:51" s="167" customFormat="1" ht="12">
      <c r="B1093" s="166"/>
      <c r="D1093" s="96" t="s">
        <v>132</v>
      </c>
      <c r="E1093" s="168" t="s">
        <v>1</v>
      </c>
      <c r="F1093" s="169" t="s">
        <v>864</v>
      </c>
      <c r="H1093" s="168" t="s">
        <v>1</v>
      </c>
      <c r="L1093" s="166"/>
      <c r="M1093" s="170"/>
      <c r="N1093" s="171"/>
      <c r="O1093" s="171"/>
      <c r="P1093" s="171"/>
      <c r="Q1093" s="171"/>
      <c r="R1093" s="171"/>
      <c r="S1093" s="171"/>
      <c r="T1093" s="172"/>
      <c r="AT1093" s="168" t="s">
        <v>132</v>
      </c>
      <c r="AU1093" s="168" t="s">
        <v>74</v>
      </c>
      <c r="AV1093" s="167" t="s">
        <v>72</v>
      </c>
      <c r="AW1093" s="167" t="s">
        <v>5</v>
      </c>
      <c r="AX1093" s="167" t="s">
        <v>66</v>
      </c>
      <c r="AY1093" s="168" t="s">
        <v>123</v>
      </c>
    </row>
    <row r="1094" spans="2:51" s="167" customFormat="1" ht="12">
      <c r="B1094" s="166"/>
      <c r="D1094" s="96" t="s">
        <v>132</v>
      </c>
      <c r="E1094" s="168" t="s">
        <v>1</v>
      </c>
      <c r="F1094" s="169" t="s">
        <v>1589</v>
      </c>
      <c r="H1094" s="168" t="s">
        <v>1</v>
      </c>
      <c r="L1094" s="166"/>
      <c r="M1094" s="170"/>
      <c r="N1094" s="171"/>
      <c r="O1094" s="171"/>
      <c r="P1094" s="171"/>
      <c r="Q1094" s="171"/>
      <c r="R1094" s="171"/>
      <c r="S1094" s="171"/>
      <c r="T1094" s="172"/>
      <c r="AT1094" s="168" t="s">
        <v>132</v>
      </c>
      <c r="AU1094" s="168" t="s">
        <v>74</v>
      </c>
      <c r="AV1094" s="167" t="s">
        <v>72</v>
      </c>
      <c r="AW1094" s="167" t="s">
        <v>5</v>
      </c>
      <c r="AX1094" s="167" t="s">
        <v>66</v>
      </c>
      <c r="AY1094" s="168" t="s">
        <v>123</v>
      </c>
    </row>
    <row r="1095" spans="2:51" s="167" customFormat="1" ht="12">
      <c r="B1095" s="166"/>
      <c r="D1095" s="96" t="s">
        <v>132</v>
      </c>
      <c r="E1095" s="168" t="s">
        <v>1</v>
      </c>
      <c r="F1095" s="169" t="s">
        <v>910</v>
      </c>
      <c r="H1095" s="168" t="s">
        <v>1</v>
      </c>
      <c r="L1095" s="166"/>
      <c r="M1095" s="170"/>
      <c r="N1095" s="171"/>
      <c r="O1095" s="171"/>
      <c r="P1095" s="171"/>
      <c r="Q1095" s="171"/>
      <c r="R1095" s="171"/>
      <c r="S1095" s="171"/>
      <c r="T1095" s="172"/>
      <c r="AT1095" s="168" t="s">
        <v>132</v>
      </c>
      <c r="AU1095" s="168" t="s">
        <v>74</v>
      </c>
      <c r="AV1095" s="167" t="s">
        <v>72</v>
      </c>
      <c r="AW1095" s="167" t="s">
        <v>5</v>
      </c>
      <c r="AX1095" s="167" t="s">
        <v>66</v>
      </c>
      <c r="AY1095" s="168" t="s">
        <v>123</v>
      </c>
    </row>
    <row r="1096" spans="2:51" s="167" customFormat="1" ht="12">
      <c r="B1096" s="166"/>
      <c r="D1096" s="96" t="s">
        <v>132</v>
      </c>
      <c r="E1096" s="168" t="s">
        <v>1</v>
      </c>
      <c r="F1096" s="169" t="s">
        <v>866</v>
      </c>
      <c r="H1096" s="168" t="s">
        <v>1</v>
      </c>
      <c r="L1096" s="166"/>
      <c r="M1096" s="170"/>
      <c r="N1096" s="171"/>
      <c r="O1096" s="171"/>
      <c r="P1096" s="171"/>
      <c r="Q1096" s="171"/>
      <c r="R1096" s="171"/>
      <c r="S1096" s="171"/>
      <c r="T1096" s="172"/>
      <c r="AT1096" s="168" t="s">
        <v>132</v>
      </c>
      <c r="AU1096" s="168" t="s">
        <v>74</v>
      </c>
      <c r="AV1096" s="167" t="s">
        <v>72</v>
      </c>
      <c r="AW1096" s="167" t="s">
        <v>5</v>
      </c>
      <c r="AX1096" s="167" t="s">
        <v>66</v>
      </c>
      <c r="AY1096" s="168" t="s">
        <v>123</v>
      </c>
    </row>
    <row r="1097" spans="2:51" s="95" customFormat="1" ht="12">
      <c r="B1097" s="94"/>
      <c r="D1097" s="96" t="s">
        <v>132</v>
      </c>
      <c r="E1097" s="97" t="s">
        <v>1</v>
      </c>
      <c r="F1097" s="98" t="s">
        <v>72</v>
      </c>
      <c r="H1097" s="99">
        <v>1</v>
      </c>
      <c r="L1097" s="94"/>
      <c r="M1097" s="100"/>
      <c r="N1097" s="101"/>
      <c r="O1097" s="101"/>
      <c r="P1097" s="101"/>
      <c r="Q1097" s="101"/>
      <c r="R1097" s="101"/>
      <c r="S1097" s="101"/>
      <c r="T1097" s="102"/>
      <c r="AT1097" s="97" t="s">
        <v>132</v>
      </c>
      <c r="AU1097" s="97" t="s">
        <v>74</v>
      </c>
      <c r="AV1097" s="95" t="s">
        <v>74</v>
      </c>
      <c r="AW1097" s="95" t="s">
        <v>5</v>
      </c>
      <c r="AX1097" s="95" t="s">
        <v>66</v>
      </c>
      <c r="AY1097" s="97" t="s">
        <v>123</v>
      </c>
    </row>
    <row r="1098" spans="2:51" s="182" customFormat="1" ht="12">
      <c r="B1098" s="181"/>
      <c r="D1098" s="96" t="s">
        <v>132</v>
      </c>
      <c r="E1098" s="183" t="s">
        <v>1</v>
      </c>
      <c r="F1098" s="184" t="s">
        <v>470</v>
      </c>
      <c r="H1098" s="185">
        <v>3</v>
      </c>
      <c r="L1098" s="181"/>
      <c r="M1098" s="186"/>
      <c r="N1098" s="187"/>
      <c r="O1098" s="187"/>
      <c r="P1098" s="187"/>
      <c r="Q1098" s="187"/>
      <c r="R1098" s="187"/>
      <c r="S1098" s="187"/>
      <c r="T1098" s="188"/>
      <c r="AT1098" s="183" t="s">
        <v>132</v>
      </c>
      <c r="AU1098" s="183" t="s">
        <v>74</v>
      </c>
      <c r="AV1098" s="182" t="s">
        <v>130</v>
      </c>
      <c r="AW1098" s="182" t="s">
        <v>5</v>
      </c>
      <c r="AX1098" s="182" t="s">
        <v>72</v>
      </c>
      <c r="AY1098" s="183" t="s">
        <v>123</v>
      </c>
    </row>
    <row r="1099" spans="2:65" s="117" customFormat="1" ht="16.5" customHeight="1">
      <c r="B1099" s="8"/>
      <c r="C1099" s="103" t="s">
        <v>898</v>
      </c>
      <c r="D1099" s="103" t="s">
        <v>189</v>
      </c>
      <c r="E1099" s="104" t="s">
        <v>1607</v>
      </c>
      <c r="F1099" s="105" t="s">
        <v>1608</v>
      </c>
      <c r="G1099" s="106" t="s">
        <v>175</v>
      </c>
      <c r="H1099" s="107">
        <v>2</v>
      </c>
      <c r="I1099" s="143"/>
      <c r="J1099" s="108">
        <f>ROUND(I1099*H1099,2)</f>
        <v>0</v>
      </c>
      <c r="K1099" s="105" t="s">
        <v>397</v>
      </c>
      <c r="L1099" s="157"/>
      <c r="M1099" s="109" t="s">
        <v>1</v>
      </c>
      <c r="N1099" s="189" t="s">
        <v>35</v>
      </c>
      <c r="O1099" s="92">
        <v>0</v>
      </c>
      <c r="P1099" s="92">
        <f>O1099*H1099</f>
        <v>0</v>
      </c>
      <c r="Q1099" s="92">
        <v>0.548</v>
      </c>
      <c r="R1099" s="92">
        <f>Q1099*H1099</f>
        <v>1.096</v>
      </c>
      <c r="S1099" s="92">
        <v>0</v>
      </c>
      <c r="T1099" s="164">
        <f>S1099*H1099</f>
        <v>0</v>
      </c>
      <c r="AR1099" s="120" t="s">
        <v>159</v>
      </c>
      <c r="AT1099" s="120" t="s">
        <v>189</v>
      </c>
      <c r="AU1099" s="120" t="s">
        <v>74</v>
      </c>
      <c r="AY1099" s="120" t="s">
        <v>123</v>
      </c>
      <c r="BE1099" s="156">
        <f>IF(N1099="základní",J1099,0)</f>
        <v>0</v>
      </c>
      <c r="BF1099" s="156">
        <f>IF(N1099="snížená",J1099,0)</f>
        <v>0</v>
      </c>
      <c r="BG1099" s="156">
        <f>IF(N1099="zákl. přenesená",J1099,0)</f>
        <v>0</v>
      </c>
      <c r="BH1099" s="156">
        <f>IF(N1099="sníž. přenesená",J1099,0)</f>
        <v>0</v>
      </c>
      <c r="BI1099" s="156">
        <f>IF(N1099="nulová",J1099,0)</f>
        <v>0</v>
      </c>
      <c r="BJ1099" s="120" t="s">
        <v>72</v>
      </c>
      <c r="BK1099" s="156">
        <f>ROUND(I1099*H1099,2)</f>
        <v>0</v>
      </c>
      <c r="BL1099" s="120" t="s">
        <v>130</v>
      </c>
      <c r="BM1099" s="120" t="s">
        <v>1609</v>
      </c>
    </row>
    <row r="1100" spans="2:47" s="117" customFormat="1" ht="12">
      <c r="B1100" s="8"/>
      <c r="D1100" s="96" t="s">
        <v>399</v>
      </c>
      <c r="F1100" s="165" t="s">
        <v>1608</v>
      </c>
      <c r="L1100" s="8"/>
      <c r="M1100" s="114"/>
      <c r="N1100" s="21"/>
      <c r="O1100" s="21"/>
      <c r="P1100" s="21"/>
      <c r="Q1100" s="21"/>
      <c r="R1100" s="21"/>
      <c r="S1100" s="21"/>
      <c r="T1100" s="22"/>
      <c r="AT1100" s="120" t="s">
        <v>399</v>
      </c>
      <c r="AU1100" s="120" t="s">
        <v>74</v>
      </c>
    </row>
    <row r="1101" spans="2:51" s="167" customFormat="1" ht="12">
      <c r="B1101" s="166"/>
      <c r="D1101" s="96" t="s">
        <v>132</v>
      </c>
      <c r="E1101" s="168" t="s">
        <v>1</v>
      </c>
      <c r="F1101" s="169" t="s">
        <v>401</v>
      </c>
      <c r="H1101" s="168" t="s">
        <v>1</v>
      </c>
      <c r="L1101" s="166"/>
      <c r="M1101" s="170"/>
      <c r="N1101" s="171"/>
      <c r="O1101" s="171"/>
      <c r="P1101" s="171"/>
      <c r="Q1101" s="171"/>
      <c r="R1101" s="171"/>
      <c r="S1101" s="171"/>
      <c r="T1101" s="172"/>
      <c r="AT1101" s="168" t="s">
        <v>132</v>
      </c>
      <c r="AU1101" s="168" t="s">
        <v>74</v>
      </c>
      <c r="AV1101" s="167" t="s">
        <v>72</v>
      </c>
      <c r="AW1101" s="167" t="s">
        <v>5</v>
      </c>
      <c r="AX1101" s="167" t="s">
        <v>66</v>
      </c>
      <c r="AY1101" s="168" t="s">
        <v>123</v>
      </c>
    </row>
    <row r="1102" spans="2:51" s="167" customFormat="1" ht="12">
      <c r="B1102" s="166"/>
      <c r="D1102" s="96" t="s">
        <v>132</v>
      </c>
      <c r="E1102" s="168" t="s">
        <v>1</v>
      </c>
      <c r="F1102" s="169" t="s">
        <v>1427</v>
      </c>
      <c r="H1102" s="168" t="s">
        <v>1</v>
      </c>
      <c r="L1102" s="166"/>
      <c r="M1102" s="170"/>
      <c r="N1102" s="171"/>
      <c r="O1102" s="171"/>
      <c r="P1102" s="171"/>
      <c r="Q1102" s="171"/>
      <c r="R1102" s="171"/>
      <c r="S1102" s="171"/>
      <c r="T1102" s="172"/>
      <c r="AT1102" s="168" t="s">
        <v>132</v>
      </c>
      <c r="AU1102" s="168" t="s">
        <v>74</v>
      </c>
      <c r="AV1102" s="167" t="s">
        <v>72</v>
      </c>
      <c r="AW1102" s="167" t="s">
        <v>5</v>
      </c>
      <c r="AX1102" s="167" t="s">
        <v>66</v>
      </c>
      <c r="AY1102" s="168" t="s">
        <v>123</v>
      </c>
    </row>
    <row r="1103" spans="2:51" s="167" customFormat="1" ht="12">
      <c r="B1103" s="166"/>
      <c r="D1103" s="96" t="s">
        <v>132</v>
      </c>
      <c r="E1103" s="168" t="s">
        <v>1</v>
      </c>
      <c r="F1103" s="169" t="s">
        <v>1428</v>
      </c>
      <c r="H1103" s="168" t="s">
        <v>1</v>
      </c>
      <c r="L1103" s="166"/>
      <c r="M1103" s="170"/>
      <c r="N1103" s="171"/>
      <c r="O1103" s="171"/>
      <c r="P1103" s="171"/>
      <c r="Q1103" s="171"/>
      <c r="R1103" s="171"/>
      <c r="S1103" s="171"/>
      <c r="T1103" s="172"/>
      <c r="AT1103" s="168" t="s">
        <v>132</v>
      </c>
      <c r="AU1103" s="168" t="s">
        <v>74</v>
      </c>
      <c r="AV1103" s="167" t="s">
        <v>72</v>
      </c>
      <c r="AW1103" s="167" t="s">
        <v>5</v>
      </c>
      <c r="AX1103" s="167" t="s">
        <v>66</v>
      </c>
      <c r="AY1103" s="168" t="s">
        <v>123</v>
      </c>
    </row>
    <row r="1104" spans="2:51" s="167" customFormat="1" ht="12">
      <c r="B1104" s="166"/>
      <c r="D1104" s="96" t="s">
        <v>132</v>
      </c>
      <c r="E1104" s="168" t="s">
        <v>1</v>
      </c>
      <c r="F1104" s="169" t="s">
        <v>614</v>
      </c>
      <c r="H1104" s="168" t="s">
        <v>1</v>
      </c>
      <c r="L1104" s="166"/>
      <c r="M1104" s="170"/>
      <c r="N1104" s="171"/>
      <c r="O1104" s="171"/>
      <c r="P1104" s="171"/>
      <c r="Q1104" s="171"/>
      <c r="R1104" s="171"/>
      <c r="S1104" s="171"/>
      <c r="T1104" s="172"/>
      <c r="AT1104" s="168" t="s">
        <v>132</v>
      </c>
      <c r="AU1104" s="168" t="s">
        <v>74</v>
      </c>
      <c r="AV1104" s="167" t="s">
        <v>72</v>
      </c>
      <c r="AW1104" s="167" t="s">
        <v>5</v>
      </c>
      <c r="AX1104" s="167" t="s">
        <v>66</v>
      </c>
      <c r="AY1104" s="168" t="s">
        <v>123</v>
      </c>
    </row>
    <row r="1105" spans="2:51" s="167" customFormat="1" ht="12">
      <c r="B1105" s="166"/>
      <c r="D1105" s="96" t="s">
        <v>132</v>
      </c>
      <c r="E1105" s="168" t="s">
        <v>1</v>
      </c>
      <c r="F1105" s="169" t="s">
        <v>1592</v>
      </c>
      <c r="H1105" s="168" t="s">
        <v>1</v>
      </c>
      <c r="L1105" s="166"/>
      <c r="M1105" s="170"/>
      <c r="N1105" s="171"/>
      <c r="O1105" s="171"/>
      <c r="P1105" s="171"/>
      <c r="Q1105" s="171"/>
      <c r="R1105" s="171"/>
      <c r="S1105" s="171"/>
      <c r="T1105" s="172"/>
      <c r="AT1105" s="168" t="s">
        <v>132</v>
      </c>
      <c r="AU1105" s="168" t="s">
        <v>74</v>
      </c>
      <c r="AV1105" s="167" t="s">
        <v>72</v>
      </c>
      <c r="AW1105" s="167" t="s">
        <v>5</v>
      </c>
      <c r="AX1105" s="167" t="s">
        <v>66</v>
      </c>
      <c r="AY1105" s="168" t="s">
        <v>123</v>
      </c>
    </row>
    <row r="1106" spans="2:51" s="167" customFormat="1" ht="12">
      <c r="B1106" s="166"/>
      <c r="D1106" s="96" t="s">
        <v>132</v>
      </c>
      <c r="E1106" s="168" t="s">
        <v>1</v>
      </c>
      <c r="F1106" s="169" t="s">
        <v>911</v>
      </c>
      <c r="H1106" s="168" t="s">
        <v>1</v>
      </c>
      <c r="L1106" s="166"/>
      <c r="M1106" s="170"/>
      <c r="N1106" s="171"/>
      <c r="O1106" s="171"/>
      <c r="P1106" s="171"/>
      <c r="Q1106" s="171"/>
      <c r="R1106" s="171"/>
      <c r="S1106" s="171"/>
      <c r="T1106" s="172"/>
      <c r="AT1106" s="168" t="s">
        <v>132</v>
      </c>
      <c r="AU1106" s="168" t="s">
        <v>74</v>
      </c>
      <c r="AV1106" s="167" t="s">
        <v>72</v>
      </c>
      <c r="AW1106" s="167" t="s">
        <v>5</v>
      </c>
      <c r="AX1106" s="167" t="s">
        <v>66</v>
      </c>
      <c r="AY1106" s="168" t="s">
        <v>123</v>
      </c>
    </row>
    <row r="1107" spans="2:51" s="167" customFormat="1" ht="12">
      <c r="B1107" s="166"/>
      <c r="D1107" s="96" t="s">
        <v>132</v>
      </c>
      <c r="E1107" s="168" t="s">
        <v>1</v>
      </c>
      <c r="F1107" s="169" t="s">
        <v>866</v>
      </c>
      <c r="H1107" s="168" t="s">
        <v>1</v>
      </c>
      <c r="L1107" s="166"/>
      <c r="M1107" s="170"/>
      <c r="N1107" s="171"/>
      <c r="O1107" s="171"/>
      <c r="P1107" s="171"/>
      <c r="Q1107" s="171"/>
      <c r="R1107" s="171"/>
      <c r="S1107" s="171"/>
      <c r="T1107" s="172"/>
      <c r="AT1107" s="168" t="s">
        <v>132</v>
      </c>
      <c r="AU1107" s="168" t="s">
        <v>74</v>
      </c>
      <c r="AV1107" s="167" t="s">
        <v>72</v>
      </c>
      <c r="AW1107" s="167" t="s">
        <v>5</v>
      </c>
      <c r="AX1107" s="167" t="s">
        <v>66</v>
      </c>
      <c r="AY1107" s="168" t="s">
        <v>123</v>
      </c>
    </row>
    <row r="1108" spans="2:51" s="95" customFormat="1" ht="12">
      <c r="B1108" s="94"/>
      <c r="D1108" s="96" t="s">
        <v>132</v>
      </c>
      <c r="E1108" s="97" t="s">
        <v>1</v>
      </c>
      <c r="F1108" s="98" t="s">
        <v>72</v>
      </c>
      <c r="H1108" s="99">
        <v>1</v>
      </c>
      <c r="L1108" s="94"/>
      <c r="M1108" s="100"/>
      <c r="N1108" s="101"/>
      <c r="O1108" s="101"/>
      <c r="P1108" s="101"/>
      <c r="Q1108" s="101"/>
      <c r="R1108" s="101"/>
      <c r="S1108" s="101"/>
      <c r="T1108" s="102"/>
      <c r="AT1108" s="97" t="s">
        <v>132</v>
      </c>
      <c r="AU1108" s="97" t="s">
        <v>74</v>
      </c>
      <c r="AV1108" s="95" t="s">
        <v>74</v>
      </c>
      <c r="AW1108" s="95" t="s">
        <v>5</v>
      </c>
      <c r="AX1108" s="95" t="s">
        <v>66</v>
      </c>
      <c r="AY1108" s="97" t="s">
        <v>123</v>
      </c>
    </row>
    <row r="1109" spans="2:51" s="167" customFormat="1" ht="12">
      <c r="B1109" s="166"/>
      <c r="D1109" s="96" t="s">
        <v>132</v>
      </c>
      <c r="E1109" s="168" t="s">
        <v>1</v>
      </c>
      <c r="F1109" s="169" t="s">
        <v>1591</v>
      </c>
      <c r="H1109" s="168" t="s">
        <v>1</v>
      </c>
      <c r="L1109" s="166"/>
      <c r="M1109" s="170"/>
      <c r="N1109" s="171"/>
      <c r="O1109" s="171"/>
      <c r="P1109" s="171"/>
      <c r="Q1109" s="171"/>
      <c r="R1109" s="171"/>
      <c r="S1109" s="171"/>
      <c r="T1109" s="172"/>
      <c r="AT1109" s="168" t="s">
        <v>132</v>
      </c>
      <c r="AU1109" s="168" t="s">
        <v>74</v>
      </c>
      <c r="AV1109" s="167" t="s">
        <v>72</v>
      </c>
      <c r="AW1109" s="167" t="s">
        <v>5</v>
      </c>
      <c r="AX1109" s="167" t="s">
        <v>66</v>
      </c>
      <c r="AY1109" s="168" t="s">
        <v>123</v>
      </c>
    </row>
    <row r="1110" spans="2:51" s="167" customFormat="1" ht="12">
      <c r="B1110" s="166"/>
      <c r="D1110" s="96" t="s">
        <v>132</v>
      </c>
      <c r="E1110" s="168" t="s">
        <v>1</v>
      </c>
      <c r="F1110" s="169" t="s">
        <v>911</v>
      </c>
      <c r="H1110" s="168" t="s">
        <v>1</v>
      </c>
      <c r="L1110" s="166"/>
      <c r="M1110" s="170"/>
      <c r="N1110" s="171"/>
      <c r="O1110" s="171"/>
      <c r="P1110" s="171"/>
      <c r="Q1110" s="171"/>
      <c r="R1110" s="171"/>
      <c r="S1110" s="171"/>
      <c r="T1110" s="172"/>
      <c r="AT1110" s="168" t="s">
        <v>132</v>
      </c>
      <c r="AU1110" s="168" t="s">
        <v>74</v>
      </c>
      <c r="AV1110" s="167" t="s">
        <v>72</v>
      </c>
      <c r="AW1110" s="167" t="s">
        <v>5</v>
      </c>
      <c r="AX1110" s="167" t="s">
        <v>66</v>
      </c>
      <c r="AY1110" s="168" t="s">
        <v>123</v>
      </c>
    </row>
    <row r="1111" spans="2:51" s="167" customFormat="1" ht="12">
      <c r="B1111" s="166"/>
      <c r="D1111" s="96" t="s">
        <v>132</v>
      </c>
      <c r="E1111" s="168" t="s">
        <v>1</v>
      </c>
      <c r="F1111" s="169" t="s">
        <v>866</v>
      </c>
      <c r="H1111" s="168" t="s">
        <v>1</v>
      </c>
      <c r="L1111" s="166"/>
      <c r="M1111" s="170"/>
      <c r="N1111" s="171"/>
      <c r="O1111" s="171"/>
      <c r="P1111" s="171"/>
      <c r="Q1111" s="171"/>
      <c r="R1111" s="171"/>
      <c r="S1111" s="171"/>
      <c r="T1111" s="172"/>
      <c r="AT1111" s="168" t="s">
        <v>132</v>
      </c>
      <c r="AU1111" s="168" t="s">
        <v>74</v>
      </c>
      <c r="AV1111" s="167" t="s">
        <v>72</v>
      </c>
      <c r="AW1111" s="167" t="s">
        <v>5</v>
      </c>
      <c r="AX1111" s="167" t="s">
        <v>66</v>
      </c>
      <c r="AY1111" s="168" t="s">
        <v>123</v>
      </c>
    </row>
    <row r="1112" spans="2:51" s="95" customFormat="1" ht="12">
      <c r="B1112" s="94"/>
      <c r="D1112" s="96" t="s">
        <v>132</v>
      </c>
      <c r="E1112" s="97" t="s">
        <v>1</v>
      </c>
      <c r="F1112" s="98" t="s">
        <v>72</v>
      </c>
      <c r="H1112" s="99">
        <v>1</v>
      </c>
      <c r="L1112" s="94"/>
      <c r="M1112" s="100"/>
      <c r="N1112" s="101"/>
      <c r="O1112" s="101"/>
      <c r="P1112" s="101"/>
      <c r="Q1112" s="101"/>
      <c r="R1112" s="101"/>
      <c r="S1112" s="101"/>
      <c r="T1112" s="102"/>
      <c r="AT1112" s="97" t="s">
        <v>132</v>
      </c>
      <c r="AU1112" s="97" t="s">
        <v>74</v>
      </c>
      <c r="AV1112" s="95" t="s">
        <v>74</v>
      </c>
      <c r="AW1112" s="95" t="s">
        <v>5</v>
      </c>
      <c r="AX1112" s="95" t="s">
        <v>66</v>
      </c>
      <c r="AY1112" s="97" t="s">
        <v>123</v>
      </c>
    </row>
    <row r="1113" spans="2:51" s="182" customFormat="1" ht="12">
      <c r="B1113" s="181"/>
      <c r="D1113" s="96" t="s">
        <v>132</v>
      </c>
      <c r="E1113" s="183" t="s">
        <v>1</v>
      </c>
      <c r="F1113" s="184" t="s">
        <v>470</v>
      </c>
      <c r="H1113" s="185">
        <v>2</v>
      </c>
      <c r="L1113" s="181"/>
      <c r="M1113" s="186"/>
      <c r="N1113" s="187"/>
      <c r="O1113" s="187"/>
      <c r="P1113" s="187"/>
      <c r="Q1113" s="187"/>
      <c r="R1113" s="187"/>
      <c r="S1113" s="187"/>
      <c r="T1113" s="188"/>
      <c r="AT1113" s="183" t="s">
        <v>132</v>
      </c>
      <c r="AU1113" s="183" t="s">
        <v>74</v>
      </c>
      <c r="AV1113" s="182" t="s">
        <v>130</v>
      </c>
      <c r="AW1113" s="182" t="s">
        <v>5</v>
      </c>
      <c r="AX1113" s="182" t="s">
        <v>72</v>
      </c>
      <c r="AY1113" s="183" t="s">
        <v>123</v>
      </c>
    </row>
    <row r="1114" spans="2:65" s="117" customFormat="1" ht="16.5" customHeight="1">
      <c r="B1114" s="8"/>
      <c r="C1114" s="103" t="s">
        <v>902</v>
      </c>
      <c r="D1114" s="103" t="s">
        <v>189</v>
      </c>
      <c r="E1114" s="104" t="s">
        <v>1610</v>
      </c>
      <c r="F1114" s="105" t="s">
        <v>915</v>
      </c>
      <c r="G1114" s="106" t="s">
        <v>175</v>
      </c>
      <c r="H1114" s="107">
        <v>1</v>
      </c>
      <c r="I1114" s="143"/>
      <c r="J1114" s="108">
        <f>ROUND(I1114*H1114,2)</f>
        <v>0</v>
      </c>
      <c r="K1114" s="105" t="s">
        <v>1</v>
      </c>
      <c r="L1114" s="157"/>
      <c r="M1114" s="109" t="s">
        <v>1</v>
      </c>
      <c r="N1114" s="189" t="s">
        <v>35</v>
      </c>
      <c r="O1114" s="92">
        <v>0</v>
      </c>
      <c r="P1114" s="92">
        <f>O1114*H1114</f>
        <v>0</v>
      </c>
      <c r="Q1114" s="92">
        <v>0.5</v>
      </c>
      <c r="R1114" s="92">
        <f>Q1114*H1114</f>
        <v>0.5</v>
      </c>
      <c r="S1114" s="92">
        <v>0</v>
      </c>
      <c r="T1114" s="164">
        <f>S1114*H1114</f>
        <v>0</v>
      </c>
      <c r="AR1114" s="120" t="s">
        <v>159</v>
      </c>
      <c r="AT1114" s="120" t="s">
        <v>189</v>
      </c>
      <c r="AU1114" s="120" t="s">
        <v>74</v>
      </c>
      <c r="AY1114" s="120" t="s">
        <v>123</v>
      </c>
      <c r="BE1114" s="156">
        <f>IF(N1114="základní",J1114,0)</f>
        <v>0</v>
      </c>
      <c r="BF1114" s="156">
        <f>IF(N1114="snížená",J1114,0)</f>
        <v>0</v>
      </c>
      <c r="BG1114" s="156">
        <f>IF(N1114="zákl. přenesená",J1114,0)</f>
        <v>0</v>
      </c>
      <c r="BH1114" s="156">
        <f>IF(N1114="sníž. přenesená",J1114,0)</f>
        <v>0</v>
      </c>
      <c r="BI1114" s="156">
        <f>IF(N1114="nulová",J1114,0)</f>
        <v>0</v>
      </c>
      <c r="BJ1114" s="120" t="s">
        <v>72</v>
      </c>
      <c r="BK1114" s="156">
        <f>ROUND(I1114*H1114,2)</f>
        <v>0</v>
      </c>
      <c r="BL1114" s="120" t="s">
        <v>130</v>
      </c>
      <c r="BM1114" s="120" t="s">
        <v>1611</v>
      </c>
    </row>
    <row r="1115" spans="2:47" s="117" customFormat="1" ht="12">
      <c r="B1115" s="8"/>
      <c r="D1115" s="96" t="s">
        <v>399</v>
      </c>
      <c r="F1115" s="165" t="s">
        <v>915</v>
      </c>
      <c r="L1115" s="8"/>
      <c r="M1115" s="114"/>
      <c r="N1115" s="21"/>
      <c r="O1115" s="21"/>
      <c r="P1115" s="21"/>
      <c r="Q1115" s="21"/>
      <c r="R1115" s="21"/>
      <c r="S1115" s="21"/>
      <c r="T1115" s="22"/>
      <c r="AT1115" s="120" t="s">
        <v>399</v>
      </c>
      <c r="AU1115" s="120" t="s">
        <v>74</v>
      </c>
    </row>
    <row r="1116" spans="2:51" s="167" customFormat="1" ht="12">
      <c r="B1116" s="166"/>
      <c r="D1116" s="96" t="s">
        <v>132</v>
      </c>
      <c r="E1116" s="168" t="s">
        <v>1</v>
      </c>
      <c r="F1116" s="169" t="s">
        <v>401</v>
      </c>
      <c r="H1116" s="168" t="s">
        <v>1</v>
      </c>
      <c r="L1116" s="166"/>
      <c r="M1116" s="170"/>
      <c r="N1116" s="171"/>
      <c r="O1116" s="171"/>
      <c r="P1116" s="171"/>
      <c r="Q1116" s="171"/>
      <c r="R1116" s="171"/>
      <c r="S1116" s="171"/>
      <c r="T1116" s="172"/>
      <c r="AT1116" s="168" t="s">
        <v>132</v>
      </c>
      <c r="AU1116" s="168" t="s">
        <v>74</v>
      </c>
      <c r="AV1116" s="167" t="s">
        <v>72</v>
      </c>
      <c r="AW1116" s="167" t="s">
        <v>5</v>
      </c>
      <c r="AX1116" s="167" t="s">
        <v>66</v>
      </c>
      <c r="AY1116" s="168" t="s">
        <v>123</v>
      </c>
    </row>
    <row r="1117" spans="2:51" s="167" customFormat="1" ht="12">
      <c r="B1117" s="166"/>
      <c r="D1117" s="96" t="s">
        <v>132</v>
      </c>
      <c r="E1117" s="168" t="s">
        <v>1</v>
      </c>
      <c r="F1117" s="169" t="s">
        <v>1427</v>
      </c>
      <c r="H1117" s="168" t="s">
        <v>1</v>
      </c>
      <c r="L1117" s="166"/>
      <c r="M1117" s="170"/>
      <c r="N1117" s="171"/>
      <c r="O1117" s="171"/>
      <c r="P1117" s="171"/>
      <c r="Q1117" s="171"/>
      <c r="R1117" s="171"/>
      <c r="S1117" s="171"/>
      <c r="T1117" s="172"/>
      <c r="AT1117" s="168" t="s">
        <v>132</v>
      </c>
      <c r="AU1117" s="168" t="s">
        <v>74</v>
      </c>
      <c r="AV1117" s="167" t="s">
        <v>72</v>
      </c>
      <c r="AW1117" s="167" t="s">
        <v>5</v>
      </c>
      <c r="AX1117" s="167" t="s">
        <v>66</v>
      </c>
      <c r="AY1117" s="168" t="s">
        <v>123</v>
      </c>
    </row>
    <row r="1118" spans="2:51" s="167" customFormat="1" ht="12">
      <c r="B1118" s="166"/>
      <c r="D1118" s="96" t="s">
        <v>132</v>
      </c>
      <c r="E1118" s="168" t="s">
        <v>1</v>
      </c>
      <c r="F1118" s="169" t="s">
        <v>1428</v>
      </c>
      <c r="H1118" s="168" t="s">
        <v>1</v>
      </c>
      <c r="L1118" s="166"/>
      <c r="M1118" s="170"/>
      <c r="N1118" s="171"/>
      <c r="O1118" s="171"/>
      <c r="P1118" s="171"/>
      <c r="Q1118" s="171"/>
      <c r="R1118" s="171"/>
      <c r="S1118" s="171"/>
      <c r="T1118" s="172"/>
      <c r="AT1118" s="168" t="s">
        <v>132</v>
      </c>
      <c r="AU1118" s="168" t="s">
        <v>74</v>
      </c>
      <c r="AV1118" s="167" t="s">
        <v>72</v>
      </c>
      <c r="AW1118" s="167" t="s">
        <v>5</v>
      </c>
      <c r="AX1118" s="167" t="s">
        <v>66</v>
      </c>
      <c r="AY1118" s="168" t="s">
        <v>123</v>
      </c>
    </row>
    <row r="1119" spans="2:51" s="167" customFormat="1" ht="12">
      <c r="B1119" s="166"/>
      <c r="D1119" s="96" t="s">
        <v>132</v>
      </c>
      <c r="E1119" s="168" t="s">
        <v>1</v>
      </c>
      <c r="F1119" s="169" t="s">
        <v>864</v>
      </c>
      <c r="H1119" s="168" t="s">
        <v>1</v>
      </c>
      <c r="L1119" s="166"/>
      <c r="M1119" s="170"/>
      <c r="N1119" s="171"/>
      <c r="O1119" s="171"/>
      <c r="P1119" s="171"/>
      <c r="Q1119" s="171"/>
      <c r="R1119" s="171"/>
      <c r="S1119" s="171"/>
      <c r="T1119" s="172"/>
      <c r="AT1119" s="168" t="s">
        <v>132</v>
      </c>
      <c r="AU1119" s="168" t="s">
        <v>74</v>
      </c>
      <c r="AV1119" s="167" t="s">
        <v>72</v>
      </c>
      <c r="AW1119" s="167" t="s">
        <v>5</v>
      </c>
      <c r="AX1119" s="167" t="s">
        <v>66</v>
      </c>
      <c r="AY1119" s="168" t="s">
        <v>123</v>
      </c>
    </row>
    <row r="1120" spans="2:51" s="167" customFormat="1" ht="12">
      <c r="B1120" s="166"/>
      <c r="D1120" s="96" t="s">
        <v>132</v>
      </c>
      <c r="E1120" s="168" t="s">
        <v>1</v>
      </c>
      <c r="F1120" s="169" t="s">
        <v>1589</v>
      </c>
      <c r="H1120" s="168" t="s">
        <v>1</v>
      </c>
      <c r="L1120" s="166"/>
      <c r="M1120" s="170"/>
      <c r="N1120" s="171"/>
      <c r="O1120" s="171"/>
      <c r="P1120" s="171"/>
      <c r="Q1120" s="171"/>
      <c r="R1120" s="171"/>
      <c r="S1120" s="171"/>
      <c r="T1120" s="172"/>
      <c r="AT1120" s="168" t="s">
        <v>132</v>
      </c>
      <c r="AU1120" s="168" t="s">
        <v>74</v>
      </c>
      <c r="AV1120" s="167" t="s">
        <v>72</v>
      </c>
      <c r="AW1120" s="167" t="s">
        <v>5</v>
      </c>
      <c r="AX1120" s="167" t="s">
        <v>66</v>
      </c>
      <c r="AY1120" s="168" t="s">
        <v>123</v>
      </c>
    </row>
    <row r="1121" spans="2:51" s="167" customFormat="1" ht="12">
      <c r="B1121" s="166"/>
      <c r="D1121" s="96" t="s">
        <v>132</v>
      </c>
      <c r="E1121" s="168" t="s">
        <v>1</v>
      </c>
      <c r="F1121" s="169" t="s">
        <v>910</v>
      </c>
      <c r="H1121" s="168" t="s">
        <v>1</v>
      </c>
      <c r="L1121" s="166"/>
      <c r="M1121" s="170"/>
      <c r="N1121" s="171"/>
      <c r="O1121" s="171"/>
      <c r="P1121" s="171"/>
      <c r="Q1121" s="171"/>
      <c r="R1121" s="171"/>
      <c r="S1121" s="171"/>
      <c r="T1121" s="172"/>
      <c r="AT1121" s="168" t="s">
        <v>132</v>
      </c>
      <c r="AU1121" s="168" t="s">
        <v>74</v>
      </c>
      <c r="AV1121" s="167" t="s">
        <v>72</v>
      </c>
      <c r="AW1121" s="167" t="s">
        <v>5</v>
      </c>
      <c r="AX1121" s="167" t="s">
        <v>66</v>
      </c>
      <c r="AY1121" s="168" t="s">
        <v>123</v>
      </c>
    </row>
    <row r="1122" spans="2:51" s="167" customFormat="1" ht="12">
      <c r="B1122" s="166"/>
      <c r="D1122" s="96" t="s">
        <v>132</v>
      </c>
      <c r="E1122" s="168" t="s">
        <v>1</v>
      </c>
      <c r="F1122" s="169" t="s">
        <v>866</v>
      </c>
      <c r="H1122" s="168" t="s">
        <v>1</v>
      </c>
      <c r="L1122" s="166"/>
      <c r="M1122" s="170"/>
      <c r="N1122" s="171"/>
      <c r="O1122" s="171"/>
      <c r="P1122" s="171"/>
      <c r="Q1122" s="171"/>
      <c r="R1122" s="171"/>
      <c r="S1122" s="171"/>
      <c r="T1122" s="172"/>
      <c r="AT1122" s="168" t="s">
        <v>132</v>
      </c>
      <c r="AU1122" s="168" t="s">
        <v>74</v>
      </c>
      <c r="AV1122" s="167" t="s">
        <v>72</v>
      </c>
      <c r="AW1122" s="167" t="s">
        <v>5</v>
      </c>
      <c r="AX1122" s="167" t="s">
        <v>66</v>
      </c>
      <c r="AY1122" s="168" t="s">
        <v>123</v>
      </c>
    </row>
    <row r="1123" spans="2:51" s="95" customFormat="1" ht="12">
      <c r="B1123" s="94"/>
      <c r="D1123" s="96" t="s">
        <v>132</v>
      </c>
      <c r="E1123" s="97" t="s">
        <v>1</v>
      </c>
      <c r="F1123" s="98" t="s">
        <v>72</v>
      </c>
      <c r="H1123" s="99">
        <v>1</v>
      </c>
      <c r="L1123" s="94"/>
      <c r="M1123" s="100"/>
      <c r="N1123" s="101"/>
      <c r="O1123" s="101"/>
      <c r="P1123" s="101"/>
      <c r="Q1123" s="101"/>
      <c r="R1123" s="101"/>
      <c r="S1123" s="101"/>
      <c r="T1123" s="102"/>
      <c r="AT1123" s="97" t="s">
        <v>132</v>
      </c>
      <c r="AU1123" s="97" t="s">
        <v>74</v>
      </c>
      <c r="AV1123" s="95" t="s">
        <v>74</v>
      </c>
      <c r="AW1123" s="95" t="s">
        <v>5</v>
      </c>
      <c r="AX1123" s="95" t="s">
        <v>66</v>
      </c>
      <c r="AY1123" s="97" t="s">
        <v>123</v>
      </c>
    </row>
    <row r="1124" spans="2:51" s="182" customFormat="1" ht="12">
      <c r="B1124" s="181"/>
      <c r="D1124" s="96" t="s">
        <v>132</v>
      </c>
      <c r="E1124" s="183" t="s">
        <v>1</v>
      </c>
      <c r="F1124" s="184" t="s">
        <v>470</v>
      </c>
      <c r="H1124" s="185">
        <v>1</v>
      </c>
      <c r="L1124" s="181"/>
      <c r="M1124" s="186"/>
      <c r="N1124" s="187"/>
      <c r="O1124" s="187"/>
      <c r="P1124" s="187"/>
      <c r="Q1124" s="187"/>
      <c r="R1124" s="187"/>
      <c r="S1124" s="187"/>
      <c r="T1124" s="188"/>
      <c r="AT1124" s="183" t="s">
        <v>132</v>
      </c>
      <c r="AU1124" s="183" t="s">
        <v>74</v>
      </c>
      <c r="AV1124" s="182" t="s">
        <v>130</v>
      </c>
      <c r="AW1124" s="182" t="s">
        <v>5</v>
      </c>
      <c r="AX1124" s="182" t="s">
        <v>72</v>
      </c>
      <c r="AY1124" s="183" t="s">
        <v>123</v>
      </c>
    </row>
    <row r="1125" spans="2:65" s="117" customFormat="1" ht="16.5" customHeight="1">
      <c r="B1125" s="8"/>
      <c r="C1125" s="84" t="s">
        <v>906</v>
      </c>
      <c r="D1125" s="84" t="s">
        <v>125</v>
      </c>
      <c r="E1125" s="85" t="s">
        <v>927</v>
      </c>
      <c r="F1125" s="86" t="s">
        <v>928</v>
      </c>
      <c r="G1125" s="87" t="s">
        <v>175</v>
      </c>
      <c r="H1125" s="88">
        <v>3</v>
      </c>
      <c r="I1125" s="142"/>
      <c r="J1125" s="89">
        <f>ROUND(I1125*H1125,2)</f>
        <v>0</v>
      </c>
      <c r="K1125" s="86" t="s">
        <v>397</v>
      </c>
      <c r="L1125" s="8"/>
      <c r="M1125" s="115" t="s">
        <v>1</v>
      </c>
      <c r="N1125" s="90" t="s">
        <v>35</v>
      </c>
      <c r="O1125" s="92">
        <v>2.08</v>
      </c>
      <c r="P1125" s="92">
        <f>O1125*H1125</f>
        <v>6.24</v>
      </c>
      <c r="Q1125" s="92">
        <v>0.02753</v>
      </c>
      <c r="R1125" s="92">
        <f>Q1125*H1125</f>
        <v>0.08259</v>
      </c>
      <c r="S1125" s="92">
        <v>0</v>
      </c>
      <c r="T1125" s="164">
        <f>S1125*H1125</f>
        <v>0</v>
      </c>
      <c r="AR1125" s="120" t="s">
        <v>130</v>
      </c>
      <c r="AT1125" s="120" t="s">
        <v>125</v>
      </c>
      <c r="AU1125" s="120" t="s">
        <v>74</v>
      </c>
      <c r="AY1125" s="120" t="s">
        <v>123</v>
      </c>
      <c r="BE1125" s="156">
        <f>IF(N1125="základní",J1125,0)</f>
        <v>0</v>
      </c>
      <c r="BF1125" s="156">
        <f>IF(N1125="snížená",J1125,0)</f>
        <v>0</v>
      </c>
      <c r="BG1125" s="156">
        <f>IF(N1125="zákl. přenesená",J1125,0)</f>
        <v>0</v>
      </c>
      <c r="BH1125" s="156">
        <f>IF(N1125="sníž. přenesená",J1125,0)</f>
        <v>0</v>
      </c>
      <c r="BI1125" s="156">
        <f>IF(N1125="nulová",J1125,0)</f>
        <v>0</v>
      </c>
      <c r="BJ1125" s="120" t="s">
        <v>72</v>
      </c>
      <c r="BK1125" s="156">
        <f>ROUND(I1125*H1125,2)</f>
        <v>0</v>
      </c>
      <c r="BL1125" s="120" t="s">
        <v>130</v>
      </c>
      <c r="BM1125" s="120" t="s">
        <v>1612</v>
      </c>
    </row>
    <row r="1126" spans="2:47" s="117" customFormat="1" ht="12">
      <c r="B1126" s="8"/>
      <c r="D1126" s="96" t="s">
        <v>399</v>
      </c>
      <c r="F1126" s="165" t="s">
        <v>928</v>
      </c>
      <c r="L1126" s="8"/>
      <c r="M1126" s="114"/>
      <c r="N1126" s="21"/>
      <c r="O1126" s="21"/>
      <c r="P1126" s="21"/>
      <c r="Q1126" s="21"/>
      <c r="R1126" s="21"/>
      <c r="S1126" s="21"/>
      <c r="T1126" s="22"/>
      <c r="AT1126" s="120" t="s">
        <v>399</v>
      </c>
      <c r="AU1126" s="120" t="s">
        <v>74</v>
      </c>
    </row>
    <row r="1127" spans="2:51" s="167" customFormat="1" ht="12">
      <c r="B1127" s="166"/>
      <c r="D1127" s="96" t="s">
        <v>132</v>
      </c>
      <c r="E1127" s="168" t="s">
        <v>1</v>
      </c>
      <c r="F1127" s="169" t="s">
        <v>401</v>
      </c>
      <c r="H1127" s="168" t="s">
        <v>1</v>
      </c>
      <c r="L1127" s="166"/>
      <c r="M1127" s="170"/>
      <c r="N1127" s="171"/>
      <c r="O1127" s="171"/>
      <c r="P1127" s="171"/>
      <c r="Q1127" s="171"/>
      <c r="R1127" s="171"/>
      <c r="S1127" s="171"/>
      <c r="T1127" s="172"/>
      <c r="AT1127" s="168" t="s">
        <v>132</v>
      </c>
      <c r="AU1127" s="168" t="s">
        <v>74</v>
      </c>
      <c r="AV1127" s="167" t="s">
        <v>72</v>
      </c>
      <c r="AW1127" s="167" t="s">
        <v>5</v>
      </c>
      <c r="AX1127" s="167" t="s">
        <v>66</v>
      </c>
      <c r="AY1127" s="168" t="s">
        <v>123</v>
      </c>
    </row>
    <row r="1128" spans="2:51" s="167" customFormat="1" ht="12">
      <c r="B1128" s="166"/>
      <c r="D1128" s="96" t="s">
        <v>132</v>
      </c>
      <c r="E1128" s="168" t="s">
        <v>1</v>
      </c>
      <c r="F1128" s="169" t="s">
        <v>1427</v>
      </c>
      <c r="H1128" s="168" t="s">
        <v>1</v>
      </c>
      <c r="L1128" s="166"/>
      <c r="M1128" s="170"/>
      <c r="N1128" s="171"/>
      <c r="O1128" s="171"/>
      <c r="P1128" s="171"/>
      <c r="Q1128" s="171"/>
      <c r="R1128" s="171"/>
      <c r="S1128" s="171"/>
      <c r="T1128" s="172"/>
      <c r="AT1128" s="168" t="s">
        <v>132</v>
      </c>
      <c r="AU1128" s="168" t="s">
        <v>74</v>
      </c>
      <c r="AV1128" s="167" t="s">
        <v>72</v>
      </c>
      <c r="AW1128" s="167" t="s">
        <v>5</v>
      </c>
      <c r="AX1128" s="167" t="s">
        <v>66</v>
      </c>
      <c r="AY1128" s="168" t="s">
        <v>123</v>
      </c>
    </row>
    <row r="1129" spans="2:51" s="167" customFormat="1" ht="12">
      <c r="B1129" s="166"/>
      <c r="D1129" s="96" t="s">
        <v>132</v>
      </c>
      <c r="E1129" s="168" t="s">
        <v>1</v>
      </c>
      <c r="F1129" s="169" t="s">
        <v>1428</v>
      </c>
      <c r="H1129" s="168" t="s">
        <v>1</v>
      </c>
      <c r="L1129" s="166"/>
      <c r="M1129" s="170"/>
      <c r="N1129" s="171"/>
      <c r="O1129" s="171"/>
      <c r="P1129" s="171"/>
      <c r="Q1129" s="171"/>
      <c r="R1129" s="171"/>
      <c r="S1129" s="171"/>
      <c r="T1129" s="172"/>
      <c r="AT1129" s="168" t="s">
        <v>132</v>
      </c>
      <c r="AU1129" s="168" t="s">
        <v>74</v>
      </c>
      <c r="AV1129" s="167" t="s">
        <v>72</v>
      </c>
      <c r="AW1129" s="167" t="s">
        <v>5</v>
      </c>
      <c r="AX1129" s="167" t="s">
        <v>66</v>
      </c>
      <c r="AY1129" s="168" t="s">
        <v>123</v>
      </c>
    </row>
    <row r="1130" spans="2:51" s="167" customFormat="1" ht="12">
      <c r="B1130" s="166"/>
      <c r="D1130" s="96" t="s">
        <v>132</v>
      </c>
      <c r="E1130" s="168" t="s">
        <v>1</v>
      </c>
      <c r="F1130" s="169" t="s">
        <v>614</v>
      </c>
      <c r="H1130" s="168" t="s">
        <v>1</v>
      </c>
      <c r="L1130" s="166"/>
      <c r="M1130" s="170"/>
      <c r="N1130" s="171"/>
      <c r="O1130" s="171"/>
      <c r="P1130" s="171"/>
      <c r="Q1130" s="171"/>
      <c r="R1130" s="171"/>
      <c r="S1130" s="171"/>
      <c r="T1130" s="172"/>
      <c r="AT1130" s="168" t="s">
        <v>132</v>
      </c>
      <c r="AU1130" s="168" t="s">
        <v>74</v>
      </c>
      <c r="AV1130" s="167" t="s">
        <v>72</v>
      </c>
      <c r="AW1130" s="167" t="s">
        <v>5</v>
      </c>
      <c r="AX1130" s="167" t="s">
        <v>66</v>
      </c>
      <c r="AY1130" s="168" t="s">
        <v>123</v>
      </c>
    </row>
    <row r="1131" spans="2:51" s="167" customFormat="1" ht="12">
      <c r="B1131" s="166"/>
      <c r="D1131" s="96" t="s">
        <v>132</v>
      </c>
      <c r="E1131" s="168" t="s">
        <v>1</v>
      </c>
      <c r="F1131" s="169" t="s">
        <v>1592</v>
      </c>
      <c r="H1131" s="168" t="s">
        <v>1</v>
      </c>
      <c r="L1131" s="166"/>
      <c r="M1131" s="170"/>
      <c r="N1131" s="171"/>
      <c r="O1131" s="171"/>
      <c r="P1131" s="171"/>
      <c r="Q1131" s="171"/>
      <c r="R1131" s="171"/>
      <c r="S1131" s="171"/>
      <c r="T1131" s="172"/>
      <c r="AT1131" s="168" t="s">
        <v>132</v>
      </c>
      <c r="AU1131" s="168" t="s">
        <v>74</v>
      </c>
      <c r="AV1131" s="167" t="s">
        <v>72</v>
      </c>
      <c r="AW1131" s="167" t="s">
        <v>5</v>
      </c>
      <c r="AX1131" s="167" t="s">
        <v>66</v>
      </c>
      <c r="AY1131" s="168" t="s">
        <v>123</v>
      </c>
    </row>
    <row r="1132" spans="2:51" s="167" customFormat="1" ht="12">
      <c r="B1132" s="166"/>
      <c r="D1132" s="96" t="s">
        <v>132</v>
      </c>
      <c r="E1132" s="168" t="s">
        <v>1</v>
      </c>
      <c r="F1132" s="169" t="s">
        <v>1613</v>
      </c>
      <c r="H1132" s="168" t="s">
        <v>1</v>
      </c>
      <c r="L1132" s="166"/>
      <c r="M1132" s="170"/>
      <c r="N1132" s="171"/>
      <c r="O1132" s="171"/>
      <c r="P1132" s="171"/>
      <c r="Q1132" s="171"/>
      <c r="R1132" s="171"/>
      <c r="S1132" s="171"/>
      <c r="T1132" s="172"/>
      <c r="AT1132" s="168" t="s">
        <v>132</v>
      </c>
      <c r="AU1132" s="168" t="s">
        <v>74</v>
      </c>
      <c r="AV1132" s="167" t="s">
        <v>72</v>
      </c>
      <c r="AW1132" s="167" t="s">
        <v>5</v>
      </c>
      <c r="AX1132" s="167" t="s">
        <v>66</v>
      </c>
      <c r="AY1132" s="168" t="s">
        <v>123</v>
      </c>
    </row>
    <row r="1133" spans="2:51" s="167" customFormat="1" ht="12">
      <c r="B1133" s="166"/>
      <c r="D1133" s="96" t="s">
        <v>132</v>
      </c>
      <c r="E1133" s="168" t="s">
        <v>1</v>
      </c>
      <c r="F1133" s="169" t="s">
        <v>866</v>
      </c>
      <c r="H1133" s="168" t="s">
        <v>1</v>
      </c>
      <c r="L1133" s="166"/>
      <c r="M1133" s="170"/>
      <c r="N1133" s="171"/>
      <c r="O1133" s="171"/>
      <c r="P1133" s="171"/>
      <c r="Q1133" s="171"/>
      <c r="R1133" s="171"/>
      <c r="S1133" s="171"/>
      <c r="T1133" s="172"/>
      <c r="AT1133" s="168" t="s">
        <v>132</v>
      </c>
      <c r="AU1133" s="168" t="s">
        <v>74</v>
      </c>
      <c r="AV1133" s="167" t="s">
        <v>72</v>
      </c>
      <c r="AW1133" s="167" t="s">
        <v>5</v>
      </c>
      <c r="AX1133" s="167" t="s">
        <v>66</v>
      </c>
      <c r="AY1133" s="168" t="s">
        <v>123</v>
      </c>
    </row>
    <row r="1134" spans="2:51" s="95" customFormat="1" ht="12">
      <c r="B1134" s="94"/>
      <c r="D1134" s="96" t="s">
        <v>132</v>
      </c>
      <c r="E1134" s="97" t="s">
        <v>1</v>
      </c>
      <c r="F1134" s="98" t="s">
        <v>72</v>
      </c>
      <c r="H1134" s="99">
        <v>1</v>
      </c>
      <c r="L1134" s="94"/>
      <c r="M1134" s="100"/>
      <c r="N1134" s="101"/>
      <c r="O1134" s="101"/>
      <c r="P1134" s="101"/>
      <c r="Q1134" s="101"/>
      <c r="R1134" s="101"/>
      <c r="S1134" s="101"/>
      <c r="T1134" s="102"/>
      <c r="AT1134" s="97" t="s">
        <v>132</v>
      </c>
      <c r="AU1134" s="97" t="s">
        <v>74</v>
      </c>
      <c r="AV1134" s="95" t="s">
        <v>74</v>
      </c>
      <c r="AW1134" s="95" t="s">
        <v>5</v>
      </c>
      <c r="AX1134" s="95" t="s">
        <v>66</v>
      </c>
      <c r="AY1134" s="97" t="s">
        <v>123</v>
      </c>
    </row>
    <row r="1135" spans="2:51" s="167" customFormat="1" ht="12">
      <c r="B1135" s="166"/>
      <c r="D1135" s="96" t="s">
        <v>132</v>
      </c>
      <c r="E1135" s="168" t="s">
        <v>1</v>
      </c>
      <c r="F1135" s="169" t="s">
        <v>1591</v>
      </c>
      <c r="H1135" s="168" t="s">
        <v>1</v>
      </c>
      <c r="L1135" s="166"/>
      <c r="M1135" s="170"/>
      <c r="N1135" s="171"/>
      <c r="O1135" s="171"/>
      <c r="P1135" s="171"/>
      <c r="Q1135" s="171"/>
      <c r="R1135" s="171"/>
      <c r="S1135" s="171"/>
      <c r="T1135" s="172"/>
      <c r="AT1135" s="168" t="s">
        <v>132</v>
      </c>
      <c r="AU1135" s="168" t="s">
        <v>74</v>
      </c>
      <c r="AV1135" s="167" t="s">
        <v>72</v>
      </c>
      <c r="AW1135" s="167" t="s">
        <v>5</v>
      </c>
      <c r="AX1135" s="167" t="s">
        <v>66</v>
      </c>
      <c r="AY1135" s="168" t="s">
        <v>123</v>
      </c>
    </row>
    <row r="1136" spans="2:51" s="167" customFormat="1" ht="12">
      <c r="B1136" s="166"/>
      <c r="D1136" s="96" t="s">
        <v>132</v>
      </c>
      <c r="E1136" s="168" t="s">
        <v>1</v>
      </c>
      <c r="F1136" s="169" t="s">
        <v>1613</v>
      </c>
      <c r="H1136" s="168" t="s">
        <v>1</v>
      </c>
      <c r="L1136" s="166"/>
      <c r="M1136" s="170"/>
      <c r="N1136" s="171"/>
      <c r="O1136" s="171"/>
      <c r="P1136" s="171"/>
      <c r="Q1136" s="171"/>
      <c r="R1136" s="171"/>
      <c r="S1136" s="171"/>
      <c r="T1136" s="172"/>
      <c r="AT1136" s="168" t="s">
        <v>132</v>
      </c>
      <c r="AU1136" s="168" t="s">
        <v>74</v>
      </c>
      <c r="AV1136" s="167" t="s">
        <v>72</v>
      </c>
      <c r="AW1136" s="167" t="s">
        <v>5</v>
      </c>
      <c r="AX1136" s="167" t="s">
        <v>66</v>
      </c>
      <c r="AY1136" s="168" t="s">
        <v>123</v>
      </c>
    </row>
    <row r="1137" spans="2:51" s="167" customFormat="1" ht="12">
      <c r="B1137" s="166"/>
      <c r="D1137" s="96" t="s">
        <v>132</v>
      </c>
      <c r="E1137" s="168" t="s">
        <v>1</v>
      </c>
      <c r="F1137" s="169" t="s">
        <v>866</v>
      </c>
      <c r="H1137" s="168" t="s">
        <v>1</v>
      </c>
      <c r="L1137" s="166"/>
      <c r="M1137" s="170"/>
      <c r="N1137" s="171"/>
      <c r="O1137" s="171"/>
      <c r="P1137" s="171"/>
      <c r="Q1137" s="171"/>
      <c r="R1137" s="171"/>
      <c r="S1137" s="171"/>
      <c r="T1137" s="172"/>
      <c r="AT1137" s="168" t="s">
        <v>132</v>
      </c>
      <c r="AU1137" s="168" t="s">
        <v>74</v>
      </c>
      <c r="AV1137" s="167" t="s">
        <v>72</v>
      </c>
      <c r="AW1137" s="167" t="s">
        <v>5</v>
      </c>
      <c r="AX1137" s="167" t="s">
        <v>66</v>
      </c>
      <c r="AY1137" s="168" t="s">
        <v>123</v>
      </c>
    </row>
    <row r="1138" spans="2:51" s="95" customFormat="1" ht="12">
      <c r="B1138" s="94"/>
      <c r="D1138" s="96" t="s">
        <v>132</v>
      </c>
      <c r="E1138" s="97" t="s">
        <v>1</v>
      </c>
      <c r="F1138" s="98" t="s">
        <v>72</v>
      </c>
      <c r="H1138" s="99">
        <v>1</v>
      </c>
      <c r="L1138" s="94"/>
      <c r="M1138" s="100"/>
      <c r="N1138" s="101"/>
      <c r="O1138" s="101"/>
      <c r="P1138" s="101"/>
      <c r="Q1138" s="101"/>
      <c r="R1138" s="101"/>
      <c r="S1138" s="101"/>
      <c r="T1138" s="102"/>
      <c r="AT1138" s="97" t="s">
        <v>132</v>
      </c>
      <c r="AU1138" s="97" t="s">
        <v>74</v>
      </c>
      <c r="AV1138" s="95" t="s">
        <v>74</v>
      </c>
      <c r="AW1138" s="95" t="s">
        <v>5</v>
      </c>
      <c r="AX1138" s="95" t="s">
        <v>66</v>
      </c>
      <c r="AY1138" s="97" t="s">
        <v>123</v>
      </c>
    </row>
    <row r="1139" spans="2:51" s="167" customFormat="1" ht="12">
      <c r="B1139" s="166"/>
      <c r="D1139" s="96" t="s">
        <v>132</v>
      </c>
      <c r="E1139" s="168" t="s">
        <v>1</v>
      </c>
      <c r="F1139" s="169" t="s">
        <v>864</v>
      </c>
      <c r="H1139" s="168" t="s">
        <v>1</v>
      </c>
      <c r="L1139" s="166"/>
      <c r="M1139" s="170"/>
      <c r="N1139" s="171"/>
      <c r="O1139" s="171"/>
      <c r="P1139" s="171"/>
      <c r="Q1139" s="171"/>
      <c r="R1139" s="171"/>
      <c r="S1139" s="171"/>
      <c r="T1139" s="172"/>
      <c r="AT1139" s="168" t="s">
        <v>132</v>
      </c>
      <c r="AU1139" s="168" t="s">
        <v>74</v>
      </c>
      <c r="AV1139" s="167" t="s">
        <v>72</v>
      </c>
      <c r="AW1139" s="167" t="s">
        <v>5</v>
      </c>
      <c r="AX1139" s="167" t="s">
        <v>66</v>
      </c>
      <c r="AY1139" s="168" t="s">
        <v>123</v>
      </c>
    </row>
    <row r="1140" spans="2:51" s="167" customFormat="1" ht="12">
      <c r="B1140" s="166"/>
      <c r="D1140" s="96" t="s">
        <v>132</v>
      </c>
      <c r="E1140" s="168" t="s">
        <v>1</v>
      </c>
      <c r="F1140" s="169" t="s">
        <v>1589</v>
      </c>
      <c r="H1140" s="168" t="s">
        <v>1</v>
      </c>
      <c r="L1140" s="166"/>
      <c r="M1140" s="170"/>
      <c r="N1140" s="171"/>
      <c r="O1140" s="171"/>
      <c r="P1140" s="171"/>
      <c r="Q1140" s="171"/>
      <c r="R1140" s="171"/>
      <c r="S1140" s="171"/>
      <c r="T1140" s="172"/>
      <c r="AT1140" s="168" t="s">
        <v>132</v>
      </c>
      <c r="AU1140" s="168" t="s">
        <v>74</v>
      </c>
      <c r="AV1140" s="167" t="s">
        <v>72</v>
      </c>
      <c r="AW1140" s="167" t="s">
        <v>5</v>
      </c>
      <c r="AX1140" s="167" t="s">
        <v>66</v>
      </c>
      <c r="AY1140" s="168" t="s">
        <v>123</v>
      </c>
    </row>
    <row r="1141" spans="2:51" s="167" customFormat="1" ht="12">
      <c r="B1141" s="166"/>
      <c r="D1141" s="96" t="s">
        <v>132</v>
      </c>
      <c r="E1141" s="168" t="s">
        <v>1</v>
      </c>
      <c r="F1141" s="169" t="s">
        <v>934</v>
      </c>
      <c r="H1141" s="168" t="s">
        <v>1</v>
      </c>
      <c r="L1141" s="166"/>
      <c r="M1141" s="170"/>
      <c r="N1141" s="171"/>
      <c r="O1141" s="171"/>
      <c r="P1141" s="171"/>
      <c r="Q1141" s="171"/>
      <c r="R1141" s="171"/>
      <c r="S1141" s="171"/>
      <c r="T1141" s="172"/>
      <c r="AT1141" s="168" t="s">
        <v>132</v>
      </c>
      <c r="AU1141" s="168" t="s">
        <v>74</v>
      </c>
      <c r="AV1141" s="167" t="s">
        <v>72</v>
      </c>
      <c r="AW1141" s="167" t="s">
        <v>5</v>
      </c>
      <c r="AX1141" s="167" t="s">
        <v>66</v>
      </c>
      <c r="AY1141" s="168" t="s">
        <v>123</v>
      </c>
    </row>
    <row r="1142" spans="2:51" s="167" customFormat="1" ht="12">
      <c r="B1142" s="166"/>
      <c r="D1142" s="96" t="s">
        <v>132</v>
      </c>
      <c r="E1142" s="168" t="s">
        <v>1</v>
      </c>
      <c r="F1142" s="169" t="s">
        <v>866</v>
      </c>
      <c r="H1142" s="168" t="s">
        <v>1</v>
      </c>
      <c r="L1142" s="166"/>
      <c r="M1142" s="170"/>
      <c r="N1142" s="171"/>
      <c r="O1142" s="171"/>
      <c r="P1142" s="171"/>
      <c r="Q1142" s="171"/>
      <c r="R1142" s="171"/>
      <c r="S1142" s="171"/>
      <c r="T1142" s="172"/>
      <c r="AT1142" s="168" t="s">
        <v>132</v>
      </c>
      <c r="AU1142" s="168" t="s">
        <v>74</v>
      </c>
      <c r="AV1142" s="167" t="s">
        <v>72</v>
      </c>
      <c r="AW1142" s="167" t="s">
        <v>5</v>
      </c>
      <c r="AX1142" s="167" t="s">
        <v>66</v>
      </c>
      <c r="AY1142" s="168" t="s">
        <v>123</v>
      </c>
    </row>
    <row r="1143" spans="2:51" s="95" customFormat="1" ht="12">
      <c r="B1143" s="94"/>
      <c r="D1143" s="96" t="s">
        <v>132</v>
      </c>
      <c r="E1143" s="97" t="s">
        <v>1</v>
      </c>
      <c r="F1143" s="98" t="s">
        <v>72</v>
      </c>
      <c r="H1143" s="99">
        <v>1</v>
      </c>
      <c r="L1143" s="94"/>
      <c r="M1143" s="100"/>
      <c r="N1143" s="101"/>
      <c r="O1143" s="101"/>
      <c r="P1143" s="101"/>
      <c r="Q1143" s="101"/>
      <c r="R1143" s="101"/>
      <c r="S1143" s="101"/>
      <c r="T1143" s="102"/>
      <c r="AT1143" s="97" t="s">
        <v>132</v>
      </c>
      <c r="AU1143" s="97" t="s">
        <v>74</v>
      </c>
      <c r="AV1143" s="95" t="s">
        <v>74</v>
      </c>
      <c r="AW1143" s="95" t="s">
        <v>5</v>
      </c>
      <c r="AX1143" s="95" t="s">
        <v>66</v>
      </c>
      <c r="AY1143" s="97" t="s">
        <v>123</v>
      </c>
    </row>
    <row r="1144" spans="2:51" s="182" customFormat="1" ht="12">
      <c r="B1144" s="181"/>
      <c r="D1144" s="96" t="s">
        <v>132</v>
      </c>
      <c r="E1144" s="183" t="s">
        <v>1</v>
      </c>
      <c r="F1144" s="184" t="s">
        <v>470</v>
      </c>
      <c r="H1144" s="185">
        <v>3</v>
      </c>
      <c r="L1144" s="181"/>
      <c r="M1144" s="186"/>
      <c r="N1144" s="187"/>
      <c r="O1144" s="187"/>
      <c r="P1144" s="187"/>
      <c r="Q1144" s="187"/>
      <c r="R1144" s="187"/>
      <c r="S1144" s="187"/>
      <c r="T1144" s="188"/>
      <c r="AT1144" s="183" t="s">
        <v>132</v>
      </c>
      <c r="AU1144" s="183" t="s">
        <v>74</v>
      </c>
      <c r="AV1144" s="182" t="s">
        <v>130</v>
      </c>
      <c r="AW1144" s="182" t="s">
        <v>5</v>
      </c>
      <c r="AX1144" s="182" t="s">
        <v>72</v>
      </c>
      <c r="AY1144" s="183" t="s">
        <v>123</v>
      </c>
    </row>
    <row r="1145" spans="2:65" s="117" customFormat="1" ht="16.5" customHeight="1">
      <c r="B1145" s="8"/>
      <c r="C1145" s="103" t="s">
        <v>913</v>
      </c>
      <c r="D1145" s="103" t="s">
        <v>189</v>
      </c>
      <c r="E1145" s="104" t="s">
        <v>1614</v>
      </c>
      <c r="F1145" s="105" t="s">
        <v>1615</v>
      </c>
      <c r="G1145" s="106" t="s">
        <v>175</v>
      </c>
      <c r="H1145" s="107">
        <v>2</v>
      </c>
      <c r="I1145" s="143"/>
      <c r="J1145" s="108">
        <f>ROUND(I1145*H1145,2)</f>
        <v>0</v>
      </c>
      <c r="K1145" s="105" t="s">
        <v>397</v>
      </c>
      <c r="L1145" s="157"/>
      <c r="M1145" s="109" t="s">
        <v>1</v>
      </c>
      <c r="N1145" s="189" t="s">
        <v>35</v>
      </c>
      <c r="O1145" s="92">
        <v>0</v>
      </c>
      <c r="P1145" s="92">
        <f>O1145*H1145</f>
        <v>0</v>
      </c>
      <c r="Q1145" s="92">
        <v>1.548</v>
      </c>
      <c r="R1145" s="92">
        <f>Q1145*H1145</f>
        <v>3.096</v>
      </c>
      <c r="S1145" s="92">
        <v>0</v>
      </c>
      <c r="T1145" s="164">
        <f>S1145*H1145</f>
        <v>0</v>
      </c>
      <c r="AR1145" s="120" t="s">
        <v>159</v>
      </c>
      <c r="AT1145" s="120" t="s">
        <v>189</v>
      </c>
      <c r="AU1145" s="120" t="s">
        <v>74</v>
      </c>
      <c r="AY1145" s="120" t="s">
        <v>123</v>
      </c>
      <c r="BE1145" s="156">
        <f>IF(N1145="základní",J1145,0)</f>
        <v>0</v>
      </c>
      <c r="BF1145" s="156">
        <f>IF(N1145="snížená",J1145,0)</f>
        <v>0</v>
      </c>
      <c r="BG1145" s="156">
        <f>IF(N1145="zákl. přenesená",J1145,0)</f>
        <v>0</v>
      </c>
      <c r="BH1145" s="156">
        <f>IF(N1145="sníž. přenesená",J1145,0)</f>
        <v>0</v>
      </c>
      <c r="BI1145" s="156">
        <f>IF(N1145="nulová",J1145,0)</f>
        <v>0</v>
      </c>
      <c r="BJ1145" s="120" t="s">
        <v>72</v>
      </c>
      <c r="BK1145" s="156">
        <f>ROUND(I1145*H1145,2)</f>
        <v>0</v>
      </c>
      <c r="BL1145" s="120" t="s">
        <v>130</v>
      </c>
      <c r="BM1145" s="120" t="s">
        <v>1616</v>
      </c>
    </row>
    <row r="1146" spans="2:47" s="117" customFormat="1" ht="12">
      <c r="B1146" s="8"/>
      <c r="D1146" s="96" t="s">
        <v>399</v>
      </c>
      <c r="F1146" s="165" t="s">
        <v>1615</v>
      </c>
      <c r="L1146" s="8"/>
      <c r="M1146" s="114"/>
      <c r="N1146" s="21"/>
      <c r="O1146" s="21"/>
      <c r="P1146" s="21"/>
      <c r="Q1146" s="21"/>
      <c r="R1146" s="21"/>
      <c r="S1146" s="21"/>
      <c r="T1146" s="22"/>
      <c r="AT1146" s="120" t="s">
        <v>399</v>
      </c>
      <c r="AU1146" s="120" t="s">
        <v>74</v>
      </c>
    </row>
    <row r="1147" spans="2:51" s="167" customFormat="1" ht="12">
      <c r="B1147" s="166"/>
      <c r="D1147" s="96" t="s">
        <v>132</v>
      </c>
      <c r="E1147" s="168" t="s">
        <v>1</v>
      </c>
      <c r="F1147" s="169" t="s">
        <v>401</v>
      </c>
      <c r="H1147" s="168" t="s">
        <v>1</v>
      </c>
      <c r="L1147" s="166"/>
      <c r="M1147" s="170"/>
      <c r="N1147" s="171"/>
      <c r="O1147" s="171"/>
      <c r="P1147" s="171"/>
      <c r="Q1147" s="171"/>
      <c r="R1147" s="171"/>
      <c r="S1147" s="171"/>
      <c r="T1147" s="172"/>
      <c r="AT1147" s="168" t="s">
        <v>132</v>
      </c>
      <c r="AU1147" s="168" t="s">
        <v>74</v>
      </c>
      <c r="AV1147" s="167" t="s">
        <v>72</v>
      </c>
      <c r="AW1147" s="167" t="s">
        <v>5</v>
      </c>
      <c r="AX1147" s="167" t="s">
        <v>66</v>
      </c>
      <c r="AY1147" s="168" t="s">
        <v>123</v>
      </c>
    </row>
    <row r="1148" spans="2:51" s="167" customFormat="1" ht="12">
      <c r="B1148" s="166"/>
      <c r="D1148" s="96" t="s">
        <v>132</v>
      </c>
      <c r="E1148" s="168" t="s">
        <v>1</v>
      </c>
      <c r="F1148" s="169" t="s">
        <v>1427</v>
      </c>
      <c r="H1148" s="168" t="s">
        <v>1</v>
      </c>
      <c r="L1148" s="166"/>
      <c r="M1148" s="170"/>
      <c r="N1148" s="171"/>
      <c r="O1148" s="171"/>
      <c r="P1148" s="171"/>
      <c r="Q1148" s="171"/>
      <c r="R1148" s="171"/>
      <c r="S1148" s="171"/>
      <c r="T1148" s="172"/>
      <c r="AT1148" s="168" t="s">
        <v>132</v>
      </c>
      <c r="AU1148" s="168" t="s">
        <v>74</v>
      </c>
      <c r="AV1148" s="167" t="s">
        <v>72</v>
      </c>
      <c r="AW1148" s="167" t="s">
        <v>5</v>
      </c>
      <c r="AX1148" s="167" t="s">
        <v>66</v>
      </c>
      <c r="AY1148" s="168" t="s">
        <v>123</v>
      </c>
    </row>
    <row r="1149" spans="2:51" s="167" customFormat="1" ht="12">
      <c r="B1149" s="166"/>
      <c r="D1149" s="96" t="s">
        <v>132</v>
      </c>
      <c r="E1149" s="168" t="s">
        <v>1</v>
      </c>
      <c r="F1149" s="169" t="s">
        <v>1428</v>
      </c>
      <c r="H1149" s="168" t="s">
        <v>1</v>
      </c>
      <c r="L1149" s="166"/>
      <c r="M1149" s="170"/>
      <c r="N1149" s="171"/>
      <c r="O1149" s="171"/>
      <c r="P1149" s="171"/>
      <c r="Q1149" s="171"/>
      <c r="R1149" s="171"/>
      <c r="S1149" s="171"/>
      <c r="T1149" s="172"/>
      <c r="AT1149" s="168" t="s">
        <v>132</v>
      </c>
      <c r="AU1149" s="168" t="s">
        <v>74</v>
      </c>
      <c r="AV1149" s="167" t="s">
        <v>72</v>
      </c>
      <c r="AW1149" s="167" t="s">
        <v>5</v>
      </c>
      <c r="AX1149" s="167" t="s">
        <v>66</v>
      </c>
      <c r="AY1149" s="168" t="s">
        <v>123</v>
      </c>
    </row>
    <row r="1150" spans="2:51" s="167" customFormat="1" ht="12">
      <c r="B1150" s="166"/>
      <c r="D1150" s="96" t="s">
        <v>132</v>
      </c>
      <c r="E1150" s="168" t="s">
        <v>1</v>
      </c>
      <c r="F1150" s="169" t="s">
        <v>614</v>
      </c>
      <c r="H1150" s="168" t="s">
        <v>1</v>
      </c>
      <c r="L1150" s="166"/>
      <c r="M1150" s="170"/>
      <c r="N1150" s="171"/>
      <c r="O1150" s="171"/>
      <c r="P1150" s="171"/>
      <c r="Q1150" s="171"/>
      <c r="R1150" s="171"/>
      <c r="S1150" s="171"/>
      <c r="T1150" s="172"/>
      <c r="AT1150" s="168" t="s">
        <v>132</v>
      </c>
      <c r="AU1150" s="168" t="s">
        <v>74</v>
      </c>
      <c r="AV1150" s="167" t="s">
        <v>72</v>
      </c>
      <c r="AW1150" s="167" t="s">
        <v>5</v>
      </c>
      <c r="AX1150" s="167" t="s">
        <v>66</v>
      </c>
      <c r="AY1150" s="168" t="s">
        <v>123</v>
      </c>
    </row>
    <row r="1151" spans="2:51" s="167" customFormat="1" ht="12">
      <c r="B1151" s="166"/>
      <c r="D1151" s="96" t="s">
        <v>132</v>
      </c>
      <c r="E1151" s="168" t="s">
        <v>1</v>
      </c>
      <c r="F1151" s="169" t="s">
        <v>1592</v>
      </c>
      <c r="H1151" s="168" t="s">
        <v>1</v>
      </c>
      <c r="L1151" s="166"/>
      <c r="M1151" s="170"/>
      <c r="N1151" s="171"/>
      <c r="O1151" s="171"/>
      <c r="P1151" s="171"/>
      <c r="Q1151" s="171"/>
      <c r="R1151" s="171"/>
      <c r="S1151" s="171"/>
      <c r="T1151" s="172"/>
      <c r="AT1151" s="168" t="s">
        <v>132</v>
      </c>
      <c r="AU1151" s="168" t="s">
        <v>74</v>
      </c>
      <c r="AV1151" s="167" t="s">
        <v>72</v>
      </c>
      <c r="AW1151" s="167" t="s">
        <v>5</v>
      </c>
      <c r="AX1151" s="167" t="s">
        <v>66</v>
      </c>
      <c r="AY1151" s="168" t="s">
        <v>123</v>
      </c>
    </row>
    <row r="1152" spans="2:51" s="167" customFormat="1" ht="12">
      <c r="B1152" s="166"/>
      <c r="D1152" s="96" t="s">
        <v>132</v>
      </c>
      <c r="E1152" s="168" t="s">
        <v>1</v>
      </c>
      <c r="F1152" s="169" t="s">
        <v>1613</v>
      </c>
      <c r="H1152" s="168" t="s">
        <v>1</v>
      </c>
      <c r="L1152" s="166"/>
      <c r="M1152" s="170"/>
      <c r="N1152" s="171"/>
      <c r="O1152" s="171"/>
      <c r="P1152" s="171"/>
      <c r="Q1152" s="171"/>
      <c r="R1152" s="171"/>
      <c r="S1152" s="171"/>
      <c r="T1152" s="172"/>
      <c r="AT1152" s="168" t="s">
        <v>132</v>
      </c>
      <c r="AU1152" s="168" t="s">
        <v>74</v>
      </c>
      <c r="AV1152" s="167" t="s">
        <v>72</v>
      </c>
      <c r="AW1152" s="167" t="s">
        <v>5</v>
      </c>
      <c r="AX1152" s="167" t="s">
        <v>66</v>
      </c>
      <c r="AY1152" s="168" t="s">
        <v>123</v>
      </c>
    </row>
    <row r="1153" spans="2:51" s="167" customFormat="1" ht="12">
      <c r="B1153" s="166"/>
      <c r="D1153" s="96" t="s">
        <v>132</v>
      </c>
      <c r="E1153" s="168" t="s">
        <v>1</v>
      </c>
      <c r="F1153" s="169" t="s">
        <v>866</v>
      </c>
      <c r="H1153" s="168" t="s">
        <v>1</v>
      </c>
      <c r="L1153" s="166"/>
      <c r="M1153" s="170"/>
      <c r="N1153" s="171"/>
      <c r="O1153" s="171"/>
      <c r="P1153" s="171"/>
      <c r="Q1153" s="171"/>
      <c r="R1153" s="171"/>
      <c r="S1153" s="171"/>
      <c r="T1153" s="172"/>
      <c r="AT1153" s="168" t="s">
        <v>132</v>
      </c>
      <c r="AU1153" s="168" t="s">
        <v>74</v>
      </c>
      <c r="AV1153" s="167" t="s">
        <v>72</v>
      </c>
      <c r="AW1153" s="167" t="s">
        <v>5</v>
      </c>
      <c r="AX1153" s="167" t="s">
        <v>66</v>
      </c>
      <c r="AY1153" s="168" t="s">
        <v>123</v>
      </c>
    </row>
    <row r="1154" spans="2:51" s="95" customFormat="1" ht="12">
      <c r="B1154" s="94"/>
      <c r="D1154" s="96" t="s">
        <v>132</v>
      </c>
      <c r="E1154" s="97" t="s">
        <v>1</v>
      </c>
      <c r="F1154" s="98" t="s">
        <v>72</v>
      </c>
      <c r="H1154" s="99">
        <v>1</v>
      </c>
      <c r="L1154" s="94"/>
      <c r="M1154" s="100"/>
      <c r="N1154" s="101"/>
      <c r="O1154" s="101"/>
      <c r="P1154" s="101"/>
      <c r="Q1154" s="101"/>
      <c r="R1154" s="101"/>
      <c r="S1154" s="101"/>
      <c r="T1154" s="102"/>
      <c r="AT1154" s="97" t="s">
        <v>132</v>
      </c>
      <c r="AU1154" s="97" t="s">
        <v>74</v>
      </c>
      <c r="AV1154" s="95" t="s">
        <v>74</v>
      </c>
      <c r="AW1154" s="95" t="s">
        <v>5</v>
      </c>
      <c r="AX1154" s="95" t="s">
        <v>66</v>
      </c>
      <c r="AY1154" s="97" t="s">
        <v>123</v>
      </c>
    </row>
    <row r="1155" spans="2:51" s="167" customFormat="1" ht="12">
      <c r="B1155" s="166"/>
      <c r="D1155" s="96" t="s">
        <v>132</v>
      </c>
      <c r="E1155" s="168" t="s">
        <v>1</v>
      </c>
      <c r="F1155" s="169" t="s">
        <v>1591</v>
      </c>
      <c r="H1155" s="168" t="s">
        <v>1</v>
      </c>
      <c r="L1155" s="166"/>
      <c r="M1155" s="170"/>
      <c r="N1155" s="171"/>
      <c r="O1155" s="171"/>
      <c r="P1155" s="171"/>
      <c r="Q1155" s="171"/>
      <c r="R1155" s="171"/>
      <c r="S1155" s="171"/>
      <c r="T1155" s="172"/>
      <c r="AT1155" s="168" t="s">
        <v>132</v>
      </c>
      <c r="AU1155" s="168" t="s">
        <v>74</v>
      </c>
      <c r="AV1155" s="167" t="s">
        <v>72</v>
      </c>
      <c r="AW1155" s="167" t="s">
        <v>5</v>
      </c>
      <c r="AX1155" s="167" t="s">
        <v>66</v>
      </c>
      <c r="AY1155" s="168" t="s">
        <v>123</v>
      </c>
    </row>
    <row r="1156" spans="2:51" s="167" customFormat="1" ht="12">
      <c r="B1156" s="166"/>
      <c r="D1156" s="96" t="s">
        <v>132</v>
      </c>
      <c r="E1156" s="168" t="s">
        <v>1</v>
      </c>
      <c r="F1156" s="169" t="s">
        <v>1613</v>
      </c>
      <c r="H1156" s="168" t="s">
        <v>1</v>
      </c>
      <c r="L1156" s="166"/>
      <c r="M1156" s="170"/>
      <c r="N1156" s="171"/>
      <c r="O1156" s="171"/>
      <c r="P1156" s="171"/>
      <c r="Q1156" s="171"/>
      <c r="R1156" s="171"/>
      <c r="S1156" s="171"/>
      <c r="T1156" s="172"/>
      <c r="AT1156" s="168" t="s">
        <v>132</v>
      </c>
      <c r="AU1156" s="168" t="s">
        <v>74</v>
      </c>
      <c r="AV1156" s="167" t="s">
        <v>72</v>
      </c>
      <c r="AW1156" s="167" t="s">
        <v>5</v>
      </c>
      <c r="AX1156" s="167" t="s">
        <v>66</v>
      </c>
      <c r="AY1156" s="168" t="s">
        <v>123</v>
      </c>
    </row>
    <row r="1157" spans="2:51" s="167" customFormat="1" ht="12">
      <c r="B1157" s="166"/>
      <c r="D1157" s="96" t="s">
        <v>132</v>
      </c>
      <c r="E1157" s="168" t="s">
        <v>1</v>
      </c>
      <c r="F1157" s="169" t="s">
        <v>866</v>
      </c>
      <c r="H1157" s="168" t="s">
        <v>1</v>
      </c>
      <c r="L1157" s="166"/>
      <c r="M1157" s="170"/>
      <c r="N1157" s="171"/>
      <c r="O1157" s="171"/>
      <c r="P1157" s="171"/>
      <c r="Q1157" s="171"/>
      <c r="R1157" s="171"/>
      <c r="S1157" s="171"/>
      <c r="T1157" s="172"/>
      <c r="AT1157" s="168" t="s">
        <v>132</v>
      </c>
      <c r="AU1157" s="168" t="s">
        <v>74</v>
      </c>
      <c r="AV1157" s="167" t="s">
        <v>72</v>
      </c>
      <c r="AW1157" s="167" t="s">
        <v>5</v>
      </c>
      <c r="AX1157" s="167" t="s">
        <v>66</v>
      </c>
      <c r="AY1157" s="168" t="s">
        <v>123</v>
      </c>
    </row>
    <row r="1158" spans="2:51" s="95" customFormat="1" ht="12">
      <c r="B1158" s="94"/>
      <c r="D1158" s="96" t="s">
        <v>132</v>
      </c>
      <c r="E1158" s="97" t="s">
        <v>1</v>
      </c>
      <c r="F1158" s="98" t="s">
        <v>72</v>
      </c>
      <c r="H1158" s="99">
        <v>1</v>
      </c>
      <c r="L1158" s="94"/>
      <c r="M1158" s="100"/>
      <c r="N1158" s="101"/>
      <c r="O1158" s="101"/>
      <c r="P1158" s="101"/>
      <c r="Q1158" s="101"/>
      <c r="R1158" s="101"/>
      <c r="S1158" s="101"/>
      <c r="T1158" s="102"/>
      <c r="AT1158" s="97" t="s">
        <v>132</v>
      </c>
      <c r="AU1158" s="97" t="s">
        <v>74</v>
      </c>
      <c r="AV1158" s="95" t="s">
        <v>74</v>
      </c>
      <c r="AW1158" s="95" t="s">
        <v>5</v>
      </c>
      <c r="AX1158" s="95" t="s">
        <v>66</v>
      </c>
      <c r="AY1158" s="97" t="s">
        <v>123</v>
      </c>
    </row>
    <row r="1159" spans="2:51" s="182" customFormat="1" ht="12">
      <c r="B1159" s="181"/>
      <c r="D1159" s="96" t="s">
        <v>132</v>
      </c>
      <c r="E1159" s="183" t="s">
        <v>1</v>
      </c>
      <c r="F1159" s="184" t="s">
        <v>470</v>
      </c>
      <c r="H1159" s="185">
        <v>2</v>
      </c>
      <c r="L1159" s="181"/>
      <c r="M1159" s="186"/>
      <c r="N1159" s="187"/>
      <c r="O1159" s="187"/>
      <c r="P1159" s="187"/>
      <c r="Q1159" s="187"/>
      <c r="R1159" s="187"/>
      <c r="S1159" s="187"/>
      <c r="T1159" s="188"/>
      <c r="AT1159" s="183" t="s">
        <v>132</v>
      </c>
      <c r="AU1159" s="183" t="s">
        <v>74</v>
      </c>
      <c r="AV1159" s="182" t="s">
        <v>130</v>
      </c>
      <c r="AW1159" s="182" t="s">
        <v>5</v>
      </c>
      <c r="AX1159" s="182" t="s">
        <v>72</v>
      </c>
      <c r="AY1159" s="183" t="s">
        <v>123</v>
      </c>
    </row>
    <row r="1160" spans="2:65" s="117" customFormat="1" ht="16.5" customHeight="1">
      <c r="B1160" s="8"/>
      <c r="C1160" s="103" t="s">
        <v>918</v>
      </c>
      <c r="D1160" s="103" t="s">
        <v>189</v>
      </c>
      <c r="E1160" s="104" t="s">
        <v>940</v>
      </c>
      <c r="F1160" s="105" t="s">
        <v>954</v>
      </c>
      <c r="G1160" s="106" t="s">
        <v>175</v>
      </c>
      <c r="H1160" s="107">
        <v>1</v>
      </c>
      <c r="I1160" s="143"/>
      <c r="J1160" s="108">
        <f>ROUND(I1160*H1160,2)</f>
        <v>0</v>
      </c>
      <c r="K1160" s="105" t="s">
        <v>1</v>
      </c>
      <c r="L1160" s="157"/>
      <c r="M1160" s="109" t="s">
        <v>1</v>
      </c>
      <c r="N1160" s="189" t="s">
        <v>35</v>
      </c>
      <c r="O1160" s="92">
        <v>0</v>
      </c>
      <c r="P1160" s="92">
        <f>O1160*H1160</f>
        <v>0</v>
      </c>
      <c r="Q1160" s="92">
        <v>3.68</v>
      </c>
      <c r="R1160" s="92">
        <f>Q1160*H1160</f>
        <v>3.68</v>
      </c>
      <c r="S1160" s="92">
        <v>0</v>
      </c>
      <c r="T1160" s="164">
        <f>S1160*H1160</f>
        <v>0</v>
      </c>
      <c r="AR1160" s="120" t="s">
        <v>159</v>
      </c>
      <c r="AT1160" s="120" t="s">
        <v>189</v>
      </c>
      <c r="AU1160" s="120" t="s">
        <v>74</v>
      </c>
      <c r="AY1160" s="120" t="s">
        <v>123</v>
      </c>
      <c r="BE1160" s="156">
        <f>IF(N1160="základní",J1160,0)</f>
        <v>0</v>
      </c>
      <c r="BF1160" s="156">
        <f>IF(N1160="snížená",J1160,0)</f>
        <v>0</v>
      </c>
      <c r="BG1160" s="156">
        <f>IF(N1160="zákl. přenesená",J1160,0)</f>
        <v>0</v>
      </c>
      <c r="BH1160" s="156">
        <f>IF(N1160="sníž. přenesená",J1160,0)</f>
        <v>0</v>
      </c>
      <c r="BI1160" s="156">
        <f>IF(N1160="nulová",J1160,0)</f>
        <v>0</v>
      </c>
      <c r="BJ1160" s="120" t="s">
        <v>72</v>
      </c>
      <c r="BK1160" s="156">
        <f>ROUND(I1160*H1160,2)</f>
        <v>0</v>
      </c>
      <c r="BL1160" s="120" t="s">
        <v>130</v>
      </c>
      <c r="BM1160" s="120" t="s">
        <v>1617</v>
      </c>
    </row>
    <row r="1161" spans="2:47" s="117" customFormat="1" ht="12">
      <c r="B1161" s="8"/>
      <c r="D1161" s="96" t="s">
        <v>399</v>
      </c>
      <c r="F1161" s="165" t="s">
        <v>954</v>
      </c>
      <c r="L1161" s="8"/>
      <c r="M1161" s="114"/>
      <c r="N1161" s="21"/>
      <c r="O1161" s="21"/>
      <c r="P1161" s="21"/>
      <c r="Q1161" s="21"/>
      <c r="R1161" s="21"/>
      <c r="S1161" s="21"/>
      <c r="T1161" s="22"/>
      <c r="AT1161" s="120" t="s">
        <v>399</v>
      </c>
      <c r="AU1161" s="120" t="s">
        <v>74</v>
      </c>
    </row>
    <row r="1162" spans="2:51" s="167" customFormat="1" ht="12">
      <c r="B1162" s="166"/>
      <c r="D1162" s="96" t="s">
        <v>132</v>
      </c>
      <c r="E1162" s="168" t="s">
        <v>1</v>
      </c>
      <c r="F1162" s="169" t="s">
        <v>401</v>
      </c>
      <c r="H1162" s="168" t="s">
        <v>1</v>
      </c>
      <c r="L1162" s="166"/>
      <c r="M1162" s="170"/>
      <c r="N1162" s="171"/>
      <c r="O1162" s="171"/>
      <c r="P1162" s="171"/>
      <c r="Q1162" s="171"/>
      <c r="R1162" s="171"/>
      <c r="S1162" s="171"/>
      <c r="T1162" s="172"/>
      <c r="AT1162" s="168" t="s">
        <v>132</v>
      </c>
      <c r="AU1162" s="168" t="s">
        <v>74</v>
      </c>
      <c r="AV1162" s="167" t="s">
        <v>72</v>
      </c>
      <c r="AW1162" s="167" t="s">
        <v>5</v>
      </c>
      <c r="AX1162" s="167" t="s">
        <v>66</v>
      </c>
      <c r="AY1162" s="168" t="s">
        <v>123</v>
      </c>
    </row>
    <row r="1163" spans="2:51" s="167" customFormat="1" ht="12">
      <c r="B1163" s="166"/>
      <c r="D1163" s="96" t="s">
        <v>132</v>
      </c>
      <c r="E1163" s="168" t="s">
        <v>1</v>
      </c>
      <c r="F1163" s="169" t="s">
        <v>1427</v>
      </c>
      <c r="H1163" s="168" t="s">
        <v>1</v>
      </c>
      <c r="L1163" s="166"/>
      <c r="M1163" s="170"/>
      <c r="N1163" s="171"/>
      <c r="O1163" s="171"/>
      <c r="P1163" s="171"/>
      <c r="Q1163" s="171"/>
      <c r="R1163" s="171"/>
      <c r="S1163" s="171"/>
      <c r="T1163" s="172"/>
      <c r="AT1163" s="168" t="s">
        <v>132</v>
      </c>
      <c r="AU1163" s="168" t="s">
        <v>74</v>
      </c>
      <c r="AV1163" s="167" t="s">
        <v>72</v>
      </c>
      <c r="AW1163" s="167" t="s">
        <v>5</v>
      </c>
      <c r="AX1163" s="167" t="s">
        <v>66</v>
      </c>
      <c r="AY1163" s="168" t="s">
        <v>123</v>
      </c>
    </row>
    <row r="1164" spans="2:51" s="167" customFormat="1" ht="12">
      <c r="B1164" s="166"/>
      <c r="D1164" s="96" t="s">
        <v>132</v>
      </c>
      <c r="E1164" s="168" t="s">
        <v>1</v>
      </c>
      <c r="F1164" s="169" t="s">
        <v>1428</v>
      </c>
      <c r="H1164" s="168" t="s">
        <v>1</v>
      </c>
      <c r="L1164" s="166"/>
      <c r="M1164" s="170"/>
      <c r="N1164" s="171"/>
      <c r="O1164" s="171"/>
      <c r="P1164" s="171"/>
      <c r="Q1164" s="171"/>
      <c r="R1164" s="171"/>
      <c r="S1164" s="171"/>
      <c r="T1164" s="172"/>
      <c r="AT1164" s="168" t="s">
        <v>132</v>
      </c>
      <c r="AU1164" s="168" t="s">
        <v>74</v>
      </c>
      <c r="AV1164" s="167" t="s">
        <v>72</v>
      </c>
      <c r="AW1164" s="167" t="s">
        <v>5</v>
      </c>
      <c r="AX1164" s="167" t="s">
        <v>66</v>
      </c>
      <c r="AY1164" s="168" t="s">
        <v>123</v>
      </c>
    </row>
    <row r="1165" spans="2:51" s="167" customFormat="1" ht="12">
      <c r="B1165" s="166"/>
      <c r="D1165" s="96" t="s">
        <v>132</v>
      </c>
      <c r="E1165" s="168" t="s">
        <v>1</v>
      </c>
      <c r="F1165" s="169" t="s">
        <v>864</v>
      </c>
      <c r="H1165" s="168" t="s">
        <v>1</v>
      </c>
      <c r="L1165" s="166"/>
      <c r="M1165" s="170"/>
      <c r="N1165" s="171"/>
      <c r="O1165" s="171"/>
      <c r="P1165" s="171"/>
      <c r="Q1165" s="171"/>
      <c r="R1165" s="171"/>
      <c r="S1165" s="171"/>
      <c r="T1165" s="172"/>
      <c r="AT1165" s="168" t="s">
        <v>132</v>
      </c>
      <c r="AU1165" s="168" t="s">
        <v>74</v>
      </c>
      <c r="AV1165" s="167" t="s">
        <v>72</v>
      </c>
      <c r="AW1165" s="167" t="s">
        <v>5</v>
      </c>
      <c r="AX1165" s="167" t="s">
        <v>66</v>
      </c>
      <c r="AY1165" s="168" t="s">
        <v>123</v>
      </c>
    </row>
    <row r="1166" spans="2:51" s="167" customFormat="1" ht="12">
      <c r="B1166" s="166"/>
      <c r="D1166" s="96" t="s">
        <v>132</v>
      </c>
      <c r="E1166" s="168" t="s">
        <v>1</v>
      </c>
      <c r="F1166" s="169" t="s">
        <v>1589</v>
      </c>
      <c r="H1166" s="168" t="s">
        <v>1</v>
      </c>
      <c r="L1166" s="166"/>
      <c r="M1166" s="170"/>
      <c r="N1166" s="171"/>
      <c r="O1166" s="171"/>
      <c r="P1166" s="171"/>
      <c r="Q1166" s="171"/>
      <c r="R1166" s="171"/>
      <c r="S1166" s="171"/>
      <c r="T1166" s="172"/>
      <c r="AT1166" s="168" t="s">
        <v>132</v>
      </c>
      <c r="AU1166" s="168" t="s">
        <v>74</v>
      </c>
      <c r="AV1166" s="167" t="s">
        <v>72</v>
      </c>
      <c r="AW1166" s="167" t="s">
        <v>5</v>
      </c>
      <c r="AX1166" s="167" t="s">
        <v>66</v>
      </c>
      <c r="AY1166" s="168" t="s">
        <v>123</v>
      </c>
    </row>
    <row r="1167" spans="2:51" s="167" customFormat="1" ht="12">
      <c r="B1167" s="166"/>
      <c r="D1167" s="96" t="s">
        <v>132</v>
      </c>
      <c r="E1167" s="168" t="s">
        <v>1</v>
      </c>
      <c r="F1167" s="169" t="s">
        <v>934</v>
      </c>
      <c r="H1167" s="168" t="s">
        <v>1</v>
      </c>
      <c r="L1167" s="166"/>
      <c r="M1167" s="170"/>
      <c r="N1167" s="171"/>
      <c r="O1167" s="171"/>
      <c r="P1167" s="171"/>
      <c r="Q1167" s="171"/>
      <c r="R1167" s="171"/>
      <c r="S1167" s="171"/>
      <c r="T1167" s="172"/>
      <c r="AT1167" s="168" t="s">
        <v>132</v>
      </c>
      <c r="AU1167" s="168" t="s">
        <v>74</v>
      </c>
      <c r="AV1167" s="167" t="s">
        <v>72</v>
      </c>
      <c r="AW1167" s="167" t="s">
        <v>5</v>
      </c>
      <c r="AX1167" s="167" t="s">
        <v>66</v>
      </c>
      <c r="AY1167" s="168" t="s">
        <v>123</v>
      </c>
    </row>
    <row r="1168" spans="2:51" s="167" customFormat="1" ht="12">
      <c r="B1168" s="166"/>
      <c r="D1168" s="96" t="s">
        <v>132</v>
      </c>
      <c r="E1168" s="168" t="s">
        <v>1</v>
      </c>
      <c r="F1168" s="169" t="s">
        <v>866</v>
      </c>
      <c r="H1168" s="168" t="s">
        <v>1</v>
      </c>
      <c r="L1168" s="166"/>
      <c r="M1168" s="170"/>
      <c r="N1168" s="171"/>
      <c r="O1168" s="171"/>
      <c r="P1168" s="171"/>
      <c r="Q1168" s="171"/>
      <c r="R1168" s="171"/>
      <c r="S1168" s="171"/>
      <c r="T1168" s="172"/>
      <c r="AT1168" s="168" t="s">
        <v>132</v>
      </c>
      <c r="AU1168" s="168" t="s">
        <v>74</v>
      </c>
      <c r="AV1168" s="167" t="s">
        <v>72</v>
      </c>
      <c r="AW1168" s="167" t="s">
        <v>5</v>
      </c>
      <c r="AX1168" s="167" t="s">
        <v>66</v>
      </c>
      <c r="AY1168" s="168" t="s">
        <v>123</v>
      </c>
    </row>
    <row r="1169" spans="2:51" s="95" customFormat="1" ht="12">
      <c r="B1169" s="94"/>
      <c r="D1169" s="96" t="s">
        <v>132</v>
      </c>
      <c r="E1169" s="97" t="s">
        <v>1</v>
      </c>
      <c r="F1169" s="98" t="s">
        <v>72</v>
      </c>
      <c r="H1169" s="99">
        <v>1</v>
      </c>
      <c r="L1169" s="94"/>
      <c r="M1169" s="100"/>
      <c r="N1169" s="101"/>
      <c r="O1169" s="101"/>
      <c r="P1169" s="101"/>
      <c r="Q1169" s="101"/>
      <c r="R1169" s="101"/>
      <c r="S1169" s="101"/>
      <c r="T1169" s="102"/>
      <c r="AT1169" s="97" t="s">
        <v>132</v>
      </c>
      <c r="AU1169" s="97" t="s">
        <v>74</v>
      </c>
      <c r="AV1169" s="95" t="s">
        <v>74</v>
      </c>
      <c r="AW1169" s="95" t="s">
        <v>5</v>
      </c>
      <c r="AX1169" s="95" t="s">
        <v>66</v>
      </c>
      <c r="AY1169" s="97" t="s">
        <v>123</v>
      </c>
    </row>
    <row r="1170" spans="2:51" s="182" customFormat="1" ht="12">
      <c r="B1170" s="181"/>
      <c r="D1170" s="96" t="s">
        <v>132</v>
      </c>
      <c r="E1170" s="183" t="s">
        <v>1</v>
      </c>
      <c r="F1170" s="184" t="s">
        <v>470</v>
      </c>
      <c r="H1170" s="185">
        <v>1</v>
      </c>
      <c r="L1170" s="181"/>
      <c r="M1170" s="186"/>
      <c r="N1170" s="187"/>
      <c r="O1170" s="187"/>
      <c r="P1170" s="187"/>
      <c r="Q1170" s="187"/>
      <c r="R1170" s="187"/>
      <c r="S1170" s="187"/>
      <c r="T1170" s="188"/>
      <c r="AT1170" s="183" t="s">
        <v>132</v>
      </c>
      <c r="AU1170" s="183" t="s">
        <v>74</v>
      </c>
      <c r="AV1170" s="182" t="s">
        <v>130</v>
      </c>
      <c r="AW1170" s="182" t="s">
        <v>5</v>
      </c>
      <c r="AX1170" s="182" t="s">
        <v>72</v>
      </c>
      <c r="AY1170" s="183" t="s">
        <v>123</v>
      </c>
    </row>
    <row r="1171" spans="2:65" s="117" customFormat="1" ht="16.5" customHeight="1">
      <c r="B1171" s="8"/>
      <c r="C1171" s="84" t="s">
        <v>922</v>
      </c>
      <c r="D1171" s="84" t="s">
        <v>125</v>
      </c>
      <c r="E1171" s="85" t="s">
        <v>957</v>
      </c>
      <c r="F1171" s="86" t="s">
        <v>958</v>
      </c>
      <c r="G1171" s="87" t="s">
        <v>175</v>
      </c>
      <c r="H1171" s="88">
        <v>5</v>
      </c>
      <c r="I1171" s="142"/>
      <c r="J1171" s="89">
        <f>ROUND(I1171*H1171,2)</f>
        <v>0</v>
      </c>
      <c r="K1171" s="86" t="s">
        <v>129</v>
      </c>
      <c r="L1171" s="8"/>
      <c r="M1171" s="115" t="s">
        <v>1</v>
      </c>
      <c r="N1171" s="90" t="s">
        <v>35</v>
      </c>
      <c r="O1171" s="92">
        <v>0.817</v>
      </c>
      <c r="P1171" s="92">
        <f>O1171*H1171</f>
        <v>4.085</v>
      </c>
      <c r="Q1171" s="92">
        <v>0.03826</v>
      </c>
      <c r="R1171" s="92">
        <f>Q1171*H1171</f>
        <v>0.19130000000000003</v>
      </c>
      <c r="S1171" s="92">
        <v>0</v>
      </c>
      <c r="T1171" s="164">
        <f>S1171*H1171</f>
        <v>0</v>
      </c>
      <c r="AR1171" s="120" t="s">
        <v>130</v>
      </c>
      <c r="AT1171" s="120" t="s">
        <v>125</v>
      </c>
      <c r="AU1171" s="120" t="s">
        <v>74</v>
      </c>
      <c r="AY1171" s="120" t="s">
        <v>123</v>
      </c>
      <c r="BE1171" s="156">
        <f>IF(N1171="základní",J1171,0)</f>
        <v>0</v>
      </c>
      <c r="BF1171" s="156">
        <f>IF(N1171="snížená",J1171,0)</f>
        <v>0</v>
      </c>
      <c r="BG1171" s="156">
        <f>IF(N1171="zákl. přenesená",J1171,0)</f>
        <v>0</v>
      </c>
      <c r="BH1171" s="156">
        <f>IF(N1171="sníž. přenesená",J1171,0)</f>
        <v>0</v>
      </c>
      <c r="BI1171" s="156">
        <f>IF(N1171="nulová",J1171,0)</f>
        <v>0</v>
      </c>
      <c r="BJ1171" s="120" t="s">
        <v>72</v>
      </c>
      <c r="BK1171" s="156">
        <f>ROUND(I1171*H1171,2)</f>
        <v>0</v>
      </c>
      <c r="BL1171" s="120" t="s">
        <v>130</v>
      </c>
      <c r="BM1171" s="120" t="s">
        <v>1618</v>
      </c>
    </row>
    <row r="1172" spans="2:47" s="117" customFormat="1" ht="12">
      <c r="B1172" s="8"/>
      <c r="D1172" s="96" t="s">
        <v>399</v>
      </c>
      <c r="F1172" s="165" t="s">
        <v>960</v>
      </c>
      <c r="L1172" s="8"/>
      <c r="M1172" s="114"/>
      <c r="N1172" s="21"/>
      <c r="O1172" s="21"/>
      <c r="P1172" s="21"/>
      <c r="Q1172" s="21"/>
      <c r="R1172" s="21"/>
      <c r="S1172" s="21"/>
      <c r="T1172" s="22"/>
      <c r="AT1172" s="120" t="s">
        <v>399</v>
      </c>
      <c r="AU1172" s="120" t="s">
        <v>74</v>
      </c>
    </row>
    <row r="1173" spans="2:51" s="167" customFormat="1" ht="12">
      <c r="B1173" s="166"/>
      <c r="D1173" s="96" t="s">
        <v>132</v>
      </c>
      <c r="E1173" s="168" t="s">
        <v>1</v>
      </c>
      <c r="F1173" s="169" t="s">
        <v>401</v>
      </c>
      <c r="H1173" s="168" t="s">
        <v>1</v>
      </c>
      <c r="L1173" s="166"/>
      <c r="M1173" s="170"/>
      <c r="N1173" s="171"/>
      <c r="O1173" s="171"/>
      <c r="P1173" s="171"/>
      <c r="Q1173" s="171"/>
      <c r="R1173" s="171"/>
      <c r="S1173" s="171"/>
      <c r="T1173" s="172"/>
      <c r="AT1173" s="168" t="s">
        <v>132</v>
      </c>
      <c r="AU1173" s="168" t="s">
        <v>74</v>
      </c>
      <c r="AV1173" s="167" t="s">
        <v>72</v>
      </c>
      <c r="AW1173" s="167" t="s">
        <v>5</v>
      </c>
      <c r="AX1173" s="167" t="s">
        <v>66</v>
      </c>
      <c r="AY1173" s="168" t="s">
        <v>123</v>
      </c>
    </row>
    <row r="1174" spans="2:51" s="167" customFormat="1" ht="12">
      <c r="B1174" s="166"/>
      <c r="D1174" s="96" t="s">
        <v>132</v>
      </c>
      <c r="E1174" s="168" t="s">
        <v>1</v>
      </c>
      <c r="F1174" s="169" t="s">
        <v>1427</v>
      </c>
      <c r="H1174" s="168" t="s">
        <v>1</v>
      </c>
      <c r="L1174" s="166"/>
      <c r="M1174" s="170"/>
      <c r="N1174" s="171"/>
      <c r="O1174" s="171"/>
      <c r="P1174" s="171"/>
      <c r="Q1174" s="171"/>
      <c r="R1174" s="171"/>
      <c r="S1174" s="171"/>
      <c r="T1174" s="172"/>
      <c r="AT1174" s="168" t="s">
        <v>132</v>
      </c>
      <c r="AU1174" s="168" t="s">
        <v>74</v>
      </c>
      <c r="AV1174" s="167" t="s">
        <v>72</v>
      </c>
      <c r="AW1174" s="167" t="s">
        <v>5</v>
      </c>
      <c r="AX1174" s="167" t="s">
        <v>66</v>
      </c>
      <c r="AY1174" s="168" t="s">
        <v>123</v>
      </c>
    </row>
    <row r="1175" spans="2:51" s="167" customFormat="1" ht="12">
      <c r="B1175" s="166"/>
      <c r="D1175" s="96" t="s">
        <v>132</v>
      </c>
      <c r="E1175" s="168" t="s">
        <v>1</v>
      </c>
      <c r="F1175" s="169" t="s">
        <v>1428</v>
      </c>
      <c r="H1175" s="168" t="s">
        <v>1</v>
      </c>
      <c r="L1175" s="166"/>
      <c r="M1175" s="170"/>
      <c r="N1175" s="171"/>
      <c r="O1175" s="171"/>
      <c r="P1175" s="171"/>
      <c r="Q1175" s="171"/>
      <c r="R1175" s="171"/>
      <c r="S1175" s="171"/>
      <c r="T1175" s="172"/>
      <c r="AT1175" s="168" t="s">
        <v>132</v>
      </c>
      <c r="AU1175" s="168" t="s">
        <v>74</v>
      </c>
      <c r="AV1175" s="167" t="s">
        <v>72</v>
      </c>
      <c r="AW1175" s="167" t="s">
        <v>5</v>
      </c>
      <c r="AX1175" s="167" t="s">
        <v>66</v>
      </c>
      <c r="AY1175" s="168" t="s">
        <v>123</v>
      </c>
    </row>
    <row r="1176" spans="2:51" s="167" customFormat="1" ht="12">
      <c r="B1176" s="166"/>
      <c r="D1176" s="96" t="s">
        <v>132</v>
      </c>
      <c r="E1176" s="168" t="s">
        <v>1</v>
      </c>
      <c r="F1176" s="169" t="s">
        <v>864</v>
      </c>
      <c r="H1176" s="168" t="s">
        <v>1</v>
      </c>
      <c r="L1176" s="166"/>
      <c r="M1176" s="170"/>
      <c r="N1176" s="171"/>
      <c r="O1176" s="171"/>
      <c r="P1176" s="171"/>
      <c r="Q1176" s="171"/>
      <c r="R1176" s="171"/>
      <c r="S1176" s="171"/>
      <c r="T1176" s="172"/>
      <c r="AT1176" s="168" t="s">
        <v>132</v>
      </c>
      <c r="AU1176" s="168" t="s">
        <v>74</v>
      </c>
      <c r="AV1176" s="167" t="s">
        <v>72</v>
      </c>
      <c r="AW1176" s="167" t="s">
        <v>5</v>
      </c>
      <c r="AX1176" s="167" t="s">
        <v>66</v>
      </c>
      <c r="AY1176" s="168" t="s">
        <v>123</v>
      </c>
    </row>
    <row r="1177" spans="2:51" s="167" customFormat="1" ht="12">
      <c r="B1177" s="166"/>
      <c r="D1177" s="96" t="s">
        <v>132</v>
      </c>
      <c r="E1177" s="168" t="s">
        <v>1</v>
      </c>
      <c r="F1177" s="169" t="s">
        <v>1589</v>
      </c>
      <c r="H1177" s="168" t="s">
        <v>1</v>
      </c>
      <c r="L1177" s="166"/>
      <c r="M1177" s="170"/>
      <c r="N1177" s="171"/>
      <c r="O1177" s="171"/>
      <c r="P1177" s="171"/>
      <c r="Q1177" s="171"/>
      <c r="R1177" s="171"/>
      <c r="S1177" s="171"/>
      <c r="T1177" s="172"/>
      <c r="AT1177" s="168" t="s">
        <v>132</v>
      </c>
      <c r="AU1177" s="168" t="s">
        <v>74</v>
      </c>
      <c r="AV1177" s="167" t="s">
        <v>72</v>
      </c>
      <c r="AW1177" s="167" t="s">
        <v>5</v>
      </c>
      <c r="AX1177" s="167" t="s">
        <v>66</v>
      </c>
      <c r="AY1177" s="168" t="s">
        <v>123</v>
      </c>
    </row>
    <row r="1178" spans="2:51" s="167" customFormat="1" ht="12">
      <c r="B1178" s="166"/>
      <c r="D1178" s="96" t="s">
        <v>132</v>
      </c>
      <c r="E1178" s="168" t="s">
        <v>1</v>
      </c>
      <c r="F1178" s="169" t="s">
        <v>965</v>
      </c>
      <c r="H1178" s="168" t="s">
        <v>1</v>
      </c>
      <c r="L1178" s="166"/>
      <c r="M1178" s="170"/>
      <c r="N1178" s="171"/>
      <c r="O1178" s="171"/>
      <c r="P1178" s="171"/>
      <c r="Q1178" s="171"/>
      <c r="R1178" s="171"/>
      <c r="S1178" s="171"/>
      <c r="T1178" s="172"/>
      <c r="AT1178" s="168" t="s">
        <v>132</v>
      </c>
      <c r="AU1178" s="168" t="s">
        <v>74</v>
      </c>
      <c r="AV1178" s="167" t="s">
        <v>72</v>
      </c>
      <c r="AW1178" s="167" t="s">
        <v>5</v>
      </c>
      <c r="AX1178" s="167" t="s">
        <v>66</v>
      </c>
      <c r="AY1178" s="168" t="s">
        <v>123</v>
      </c>
    </row>
    <row r="1179" spans="2:51" s="95" customFormat="1" ht="12">
      <c r="B1179" s="94"/>
      <c r="D1179" s="96" t="s">
        <v>132</v>
      </c>
      <c r="E1179" s="97" t="s">
        <v>1</v>
      </c>
      <c r="F1179" s="98" t="s">
        <v>74</v>
      </c>
      <c r="H1179" s="99">
        <v>2</v>
      </c>
      <c r="L1179" s="94"/>
      <c r="M1179" s="100"/>
      <c r="N1179" s="101"/>
      <c r="O1179" s="101"/>
      <c r="P1179" s="101"/>
      <c r="Q1179" s="101"/>
      <c r="R1179" s="101"/>
      <c r="S1179" s="101"/>
      <c r="T1179" s="102"/>
      <c r="AT1179" s="97" t="s">
        <v>132</v>
      </c>
      <c r="AU1179" s="97" t="s">
        <v>74</v>
      </c>
      <c r="AV1179" s="95" t="s">
        <v>74</v>
      </c>
      <c r="AW1179" s="95" t="s">
        <v>5</v>
      </c>
      <c r="AX1179" s="95" t="s">
        <v>66</v>
      </c>
      <c r="AY1179" s="97" t="s">
        <v>123</v>
      </c>
    </row>
    <row r="1180" spans="2:51" s="167" customFormat="1" ht="12">
      <c r="B1180" s="166"/>
      <c r="D1180" s="96" t="s">
        <v>132</v>
      </c>
      <c r="E1180" s="168" t="s">
        <v>1</v>
      </c>
      <c r="F1180" s="169" t="s">
        <v>614</v>
      </c>
      <c r="H1180" s="168" t="s">
        <v>1</v>
      </c>
      <c r="L1180" s="166"/>
      <c r="M1180" s="170"/>
      <c r="N1180" s="171"/>
      <c r="O1180" s="171"/>
      <c r="P1180" s="171"/>
      <c r="Q1180" s="171"/>
      <c r="R1180" s="171"/>
      <c r="S1180" s="171"/>
      <c r="T1180" s="172"/>
      <c r="AT1180" s="168" t="s">
        <v>132</v>
      </c>
      <c r="AU1180" s="168" t="s">
        <v>74</v>
      </c>
      <c r="AV1180" s="167" t="s">
        <v>72</v>
      </c>
      <c r="AW1180" s="167" t="s">
        <v>5</v>
      </c>
      <c r="AX1180" s="167" t="s">
        <v>66</v>
      </c>
      <c r="AY1180" s="168" t="s">
        <v>123</v>
      </c>
    </row>
    <row r="1181" spans="2:51" s="167" customFormat="1" ht="12">
      <c r="B1181" s="166"/>
      <c r="D1181" s="96" t="s">
        <v>132</v>
      </c>
      <c r="E1181" s="168" t="s">
        <v>1</v>
      </c>
      <c r="F1181" s="169" t="s">
        <v>1592</v>
      </c>
      <c r="H1181" s="168" t="s">
        <v>1</v>
      </c>
      <c r="L1181" s="166"/>
      <c r="M1181" s="170"/>
      <c r="N1181" s="171"/>
      <c r="O1181" s="171"/>
      <c r="P1181" s="171"/>
      <c r="Q1181" s="171"/>
      <c r="R1181" s="171"/>
      <c r="S1181" s="171"/>
      <c r="T1181" s="172"/>
      <c r="AT1181" s="168" t="s">
        <v>132</v>
      </c>
      <c r="AU1181" s="168" t="s">
        <v>74</v>
      </c>
      <c r="AV1181" s="167" t="s">
        <v>72</v>
      </c>
      <c r="AW1181" s="167" t="s">
        <v>5</v>
      </c>
      <c r="AX1181" s="167" t="s">
        <v>66</v>
      </c>
      <c r="AY1181" s="168" t="s">
        <v>123</v>
      </c>
    </row>
    <row r="1182" spans="2:51" s="167" customFormat="1" ht="12">
      <c r="B1182" s="166"/>
      <c r="D1182" s="96" t="s">
        <v>132</v>
      </c>
      <c r="E1182" s="168" t="s">
        <v>1</v>
      </c>
      <c r="F1182" s="169" t="s">
        <v>1619</v>
      </c>
      <c r="H1182" s="168" t="s">
        <v>1</v>
      </c>
      <c r="L1182" s="166"/>
      <c r="M1182" s="170"/>
      <c r="N1182" s="171"/>
      <c r="O1182" s="171"/>
      <c r="P1182" s="171"/>
      <c r="Q1182" s="171"/>
      <c r="R1182" s="171"/>
      <c r="S1182" s="171"/>
      <c r="T1182" s="172"/>
      <c r="AT1182" s="168" t="s">
        <v>132</v>
      </c>
      <c r="AU1182" s="168" t="s">
        <v>74</v>
      </c>
      <c r="AV1182" s="167" t="s">
        <v>72</v>
      </c>
      <c r="AW1182" s="167" t="s">
        <v>5</v>
      </c>
      <c r="AX1182" s="167" t="s">
        <v>66</v>
      </c>
      <c r="AY1182" s="168" t="s">
        <v>123</v>
      </c>
    </row>
    <row r="1183" spans="2:51" s="95" customFormat="1" ht="12">
      <c r="B1183" s="94"/>
      <c r="D1183" s="96" t="s">
        <v>132</v>
      </c>
      <c r="E1183" s="97" t="s">
        <v>1</v>
      </c>
      <c r="F1183" s="98" t="s">
        <v>72</v>
      </c>
      <c r="H1183" s="99">
        <v>1</v>
      </c>
      <c r="L1183" s="94"/>
      <c r="M1183" s="100"/>
      <c r="N1183" s="101"/>
      <c r="O1183" s="101"/>
      <c r="P1183" s="101"/>
      <c r="Q1183" s="101"/>
      <c r="R1183" s="101"/>
      <c r="S1183" s="101"/>
      <c r="T1183" s="102"/>
      <c r="AT1183" s="97" t="s">
        <v>132</v>
      </c>
      <c r="AU1183" s="97" t="s">
        <v>74</v>
      </c>
      <c r="AV1183" s="95" t="s">
        <v>74</v>
      </c>
      <c r="AW1183" s="95" t="s">
        <v>5</v>
      </c>
      <c r="AX1183" s="95" t="s">
        <v>66</v>
      </c>
      <c r="AY1183" s="97" t="s">
        <v>123</v>
      </c>
    </row>
    <row r="1184" spans="2:51" s="167" customFormat="1" ht="12">
      <c r="B1184" s="166"/>
      <c r="D1184" s="96" t="s">
        <v>132</v>
      </c>
      <c r="E1184" s="168" t="s">
        <v>1</v>
      </c>
      <c r="F1184" s="169" t="s">
        <v>1591</v>
      </c>
      <c r="H1184" s="168" t="s">
        <v>1</v>
      </c>
      <c r="L1184" s="166"/>
      <c r="M1184" s="170"/>
      <c r="N1184" s="171"/>
      <c r="O1184" s="171"/>
      <c r="P1184" s="171"/>
      <c r="Q1184" s="171"/>
      <c r="R1184" s="171"/>
      <c r="S1184" s="171"/>
      <c r="T1184" s="172"/>
      <c r="AT1184" s="168" t="s">
        <v>132</v>
      </c>
      <c r="AU1184" s="168" t="s">
        <v>74</v>
      </c>
      <c r="AV1184" s="167" t="s">
        <v>72</v>
      </c>
      <c r="AW1184" s="167" t="s">
        <v>5</v>
      </c>
      <c r="AX1184" s="167" t="s">
        <v>66</v>
      </c>
      <c r="AY1184" s="168" t="s">
        <v>123</v>
      </c>
    </row>
    <row r="1185" spans="2:51" s="167" customFormat="1" ht="12">
      <c r="B1185" s="166"/>
      <c r="D1185" s="96" t="s">
        <v>132</v>
      </c>
      <c r="E1185" s="168" t="s">
        <v>1</v>
      </c>
      <c r="F1185" s="169" t="s">
        <v>962</v>
      </c>
      <c r="H1185" s="168" t="s">
        <v>1</v>
      </c>
      <c r="L1185" s="166"/>
      <c r="M1185" s="170"/>
      <c r="N1185" s="171"/>
      <c r="O1185" s="171"/>
      <c r="P1185" s="171"/>
      <c r="Q1185" s="171"/>
      <c r="R1185" s="171"/>
      <c r="S1185" s="171"/>
      <c r="T1185" s="172"/>
      <c r="AT1185" s="168" t="s">
        <v>132</v>
      </c>
      <c r="AU1185" s="168" t="s">
        <v>74</v>
      </c>
      <c r="AV1185" s="167" t="s">
        <v>72</v>
      </c>
      <c r="AW1185" s="167" t="s">
        <v>5</v>
      </c>
      <c r="AX1185" s="167" t="s">
        <v>66</v>
      </c>
      <c r="AY1185" s="168" t="s">
        <v>123</v>
      </c>
    </row>
    <row r="1186" spans="2:51" s="95" customFormat="1" ht="12">
      <c r="B1186" s="94"/>
      <c r="D1186" s="96" t="s">
        <v>132</v>
      </c>
      <c r="E1186" s="97" t="s">
        <v>1</v>
      </c>
      <c r="F1186" s="98" t="s">
        <v>74</v>
      </c>
      <c r="H1186" s="99">
        <v>2</v>
      </c>
      <c r="L1186" s="94"/>
      <c r="M1186" s="100"/>
      <c r="N1186" s="101"/>
      <c r="O1186" s="101"/>
      <c r="P1186" s="101"/>
      <c r="Q1186" s="101"/>
      <c r="R1186" s="101"/>
      <c r="S1186" s="101"/>
      <c r="T1186" s="102"/>
      <c r="AT1186" s="97" t="s">
        <v>132</v>
      </c>
      <c r="AU1186" s="97" t="s">
        <v>74</v>
      </c>
      <c r="AV1186" s="95" t="s">
        <v>74</v>
      </c>
      <c r="AW1186" s="95" t="s">
        <v>5</v>
      </c>
      <c r="AX1186" s="95" t="s">
        <v>66</v>
      </c>
      <c r="AY1186" s="97" t="s">
        <v>123</v>
      </c>
    </row>
    <row r="1187" spans="2:51" s="182" customFormat="1" ht="12">
      <c r="B1187" s="181"/>
      <c r="D1187" s="96" t="s">
        <v>132</v>
      </c>
      <c r="E1187" s="183" t="s">
        <v>1</v>
      </c>
      <c r="F1187" s="184" t="s">
        <v>470</v>
      </c>
      <c r="H1187" s="185">
        <v>5</v>
      </c>
      <c r="L1187" s="181"/>
      <c r="M1187" s="186"/>
      <c r="N1187" s="187"/>
      <c r="O1187" s="187"/>
      <c r="P1187" s="187"/>
      <c r="Q1187" s="187"/>
      <c r="R1187" s="187"/>
      <c r="S1187" s="187"/>
      <c r="T1187" s="188"/>
      <c r="AT1187" s="183" t="s">
        <v>132</v>
      </c>
      <c r="AU1187" s="183" t="s">
        <v>74</v>
      </c>
      <c r="AV1187" s="182" t="s">
        <v>130</v>
      </c>
      <c r="AW1187" s="182" t="s">
        <v>5</v>
      </c>
      <c r="AX1187" s="182" t="s">
        <v>72</v>
      </c>
      <c r="AY1187" s="183" t="s">
        <v>123</v>
      </c>
    </row>
    <row r="1188" spans="2:65" s="117" customFormat="1" ht="16.5" customHeight="1">
      <c r="B1188" s="8"/>
      <c r="C1188" s="103" t="s">
        <v>926</v>
      </c>
      <c r="D1188" s="103" t="s">
        <v>189</v>
      </c>
      <c r="E1188" s="104" t="s">
        <v>967</v>
      </c>
      <c r="F1188" s="105" t="s">
        <v>968</v>
      </c>
      <c r="G1188" s="106" t="s">
        <v>175</v>
      </c>
      <c r="H1188" s="107">
        <v>3</v>
      </c>
      <c r="I1188" s="143"/>
      <c r="J1188" s="108">
        <f>ROUND(I1188*H1188,2)</f>
        <v>0</v>
      </c>
      <c r="K1188" s="105" t="s">
        <v>1</v>
      </c>
      <c r="L1188" s="157"/>
      <c r="M1188" s="109" t="s">
        <v>1</v>
      </c>
      <c r="N1188" s="189" t="s">
        <v>35</v>
      </c>
      <c r="O1188" s="92">
        <v>0</v>
      </c>
      <c r="P1188" s="92">
        <f>O1188*H1188</f>
        <v>0</v>
      </c>
      <c r="Q1188" s="92">
        <v>0.002</v>
      </c>
      <c r="R1188" s="92">
        <f>Q1188*H1188</f>
        <v>0.006</v>
      </c>
      <c r="S1188" s="92">
        <v>0</v>
      </c>
      <c r="T1188" s="164">
        <f>S1188*H1188</f>
        <v>0</v>
      </c>
      <c r="AR1188" s="120" t="s">
        <v>159</v>
      </c>
      <c r="AT1188" s="120" t="s">
        <v>189</v>
      </c>
      <c r="AU1188" s="120" t="s">
        <v>74</v>
      </c>
      <c r="AY1188" s="120" t="s">
        <v>123</v>
      </c>
      <c r="BE1188" s="156">
        <f>IF(N1188="základní",J1188,0)</f>
        <v>0</v>
      </c>
      <c r="BF1188" s="156">
        <f>IF(N1188="snížená",J1188,0)</f>
        <v>0</v>
      </c>
      <c r="BG1188" s="156">
        <f>IF(N1188="zákl. přenesená",J1188,0)</f>
        <v>0</v>
      </c>
      <c r="BH1188" s="156">
        <f>IF(N1188="sníž. přenesená",J1188,0)</f>
        <v>0</v>
      </c>
      <c r="BI1188" s="156">
        <f>IF(N1188="nulová",J1188,0)</f>
        <v>0</v>
      </c>
      <c r="BJ1188" s="120" t="s">
        <v>72</v>
      </c>
      <c r="BK1188" s="156">
        <f>ROUND(I1188*H1188,2)</f>
        <v>0</v>
      </c>
      <c r="BL1188" s="120" t="s">
        <v>130</v>
      </c>
      <c r="BM1188" s="120" t="s">
        <v>1620</v>
      </c>
    </row>
    <row r="1189" spans="2:47" s="117" customFormat="1" ht="12">
      <c r="B1189" s="8"/>
      <c r="D1189" s="96" t="s">
        <v>399</v>
      </c>
      <c r="F1189" s="165" t="s">
        <v>968</v>
      </c>
      <c r="L1189" s="8"/>
      <c r="M1189" s="114"/>
      <c r="N1189" s="21"/>
      <c r="O1189" s="21"/>
      <c r="P1189" s="21"/>
      <c r="Q1189" s="21"/>
      <c r="R1189" s="21"/>
      <c r="S1189" s="21"/>
      <c r="T1189" s="22"/>
      <c r="AT1189" s="120" t="s">
        <v>399</v>
      </c>
      <c r="AU1189" s="120" t="s">
        <v>74</v>
      </c>
    </row>
    <row r="1190" spans="2:51" s="167" customFormat="1" ht="12">
      <c r="B1190" s="166"/>
      <c r="D1190" s="96" t="s">
        <v>132</v>
      </c>
      <c r="E1190" s="168" t="s">
        <v>1</v>
      </c>
      <c r="F1190" s="169" t="s">
        <v>401</v>
      </c>
      <c r="H1190" s="168" t="s">
        <v>1</v>
      </c>
      <c r="L1190" s="166"/>
      <c r="M1190" s="170"/>
      <c r="N1190" s="171"/>
      <c r="O1190" s="171"/>
      <c r="P1190" s="171"/>
      <c r="Q1190" s="171"/>
      <c r="R1190" s="171"/>
      <c r="S1190" s="171"/>
      <c r="T1190" s="172"/>
      <c r="AT1190" s="168" t="s">
        <v>132</v>
      </c>
      <c r="AU1190" s="168" t="s">
        <v>74</v>
      </c>
      <c r="AV1190" s="167" t="s">
        <v>72</v>
      </c>
      <c r="AW1190" s="167" t="s">
        <v>5</v>
      </c>
      <c r="AX1190" s="167" t="s">
        <v>66</v>
      </c>
      <c r="AY1190" s="168" t="s">
        <v>123</v>
      </c>
    </row>
    <row r="1191" spans="2:51" s="167" customFormat="1" ht="12">
      <c r="B1191" s="166"/>
      <c r="D1191" s="96" t="s">
        <v>132</v>
      </c>
      <c r="E1191" s="168" t="s">
        <v>1</v>
      </c>
      <c r="F1191" s="169" t="s">
        <v>1427</v>
      </c>
      <c r="H1191" s="168" t="s">
        <v>1</v>
      </c>
      <c r="L1191" s="166"/>
      <c r="M1191" s="170"/>
      <c r="N1191" s="171"/>
      <c r="O1191" s="171"/>
      <c r="P1191" s="171"/>
      <c r="Q1191" s="171"/>
      <c r="R1191" s="171"/>
      <c r="S1191" s="171"/>
      <c r="T1191" s="172"/>
      <c r="AT1191" s="168" t="s">
        <v>132</v>
      </c>
      <c r="AU1191" s="168" t="s">
        <v>74</v>
      </c>
      <c r="AV1191" s="167" t="s">
        <v>72</v>
      </c>
      <c r="AW1191" s="167" t="s">
        <v>5</v>
      </c>
      <c r="AX1191" s="167" t="s">
        <v>66</v>
      </c>
      <c r="AY1191" s="168" t="s">
        <v>123</v>
      </c>
    </row>
    <row r="1192" spans="2:51" s="167" customFormat="1" ht="12">
      <c r="B1192" s="166"/>
      <c r="D1192" s="96" t="s">
        <v>132</v>
      </c>
      <c r="E1192" s="168" t="s">
        <v>1</v>
      </c>
      <c r="F1192" s="169" t="s">
        <v>1428</v>
      </c>
      <c r="H1192" s="168" t="s">
        <v>1</v>
      </c>
      <c r="L1192" s="166"/>
      <c r="M1192" s="170"/>
      <c r="N1192" s="171"/>
      <c r="O1192" s="171"/>
      <c r="P1192" s="171"/>
      <c r="Q1192" s="171"/>
      <c r="R1192" s="171"/>
      <c r="S1192" s="171"/>
      <c r="T1192" s="172"/>
      <c r="AT1192" s="168" t="s">
        <v>132</v>
      </c>
      <c r="AU1192" s="168" t="s">
        <v>74</v>
      </c>
      <c r="AV1192" s="167" t="s">
        <v>72</v>
      </c>
      <c r="AW1192" s="167" t="s">
        <v>5</v>
      </c>
      <c r="AX1192" s="167" t="s">
        <v>66</v>
      </c>
      <c r="AY1192" s="168" t="s">
        <v>123</v>
      </c>
    </row>
    <row r="1193" spans="2:51" s="167" customFormat="1" ht="12">
      <c r="B1193" s="166"/>
      <c r="D1193" s="96" t="s">
        <v>132</v>
      </c>
      <c r="E1193" s="168" t="s">
        <v>1</v>
      </c>
      <c r="F1193" s="169" t="s">
        <v>614</v>
      </c>
      <c r="H1193" s="168" t="s">
        <v>1</v>
      </c>
      <c r="L1193" s="166"/>
      <c r="M1193" s="170"/>
      <c r="N1193" s="171"/>
      <c r="O1193" s="171"/>
      <c r="P1193" s="171"/>
      <c r="Q1193" s="171"/>
      <c r="R1193" s="171"/>
      <c r="S1193" s="171"/>
      <c r="T1193" s="172"/>
      <c r="AT1193" s="168" t="s">
        <v>132</v>
      </c>
      <c r="AU1193" s="168" t="s">
        <v>74</v>
      </c>
      <c r="AV1193" s="167" t="s">
        <v>72</v>
      </c>
      <c r="AW1193" s="167" t="s">
        <v>5</v>
      </c>
      <c r="AX1193" s="167" t="s">
        <v>66</v>
      </c>
      <c r="AY1193" s="168" t="s">
        <v>123</v>
      </c>
    </row>
    <row r="1194" spans="2:51" s="167" customFormat="1" ht="12">
      <c r="B1194" s="166"/>
      <c r="D1194" s="96" t="s">
        <v>132</v>
      </c>
      <c r="E1194" s="168" t="s">
        <v>1</v>
      </c>
      <c r="F1194" s="169" t="s">
        <v>1592</v>
      </c>
      <c r="H1194" s="168" t="s">
        <v>1</v>
      </c>
      <c r="L1194" s="166"/>
      <c r="M1194" s="170"/>
      <c r="N1194" s="171"/>
      <c r="O1194" s="171"/>
      <c r="P1194" s="171"/>
      <c r="Q1194" s="171"/>
      <c r="R1194" s="171"/>
      <c r="S1194" s="171"/>
      <c r="T1194" s="172"/>
      <c r="AT1194" s="168" t="s">
        <v>132</v>
      </c>
      <c r="AU1194" s="168" t="s">
        <v>74</v>
      </c>
      <c r="AV1194" s="167" t="s">
        <v>72</v>
      </c>
      <c r="AW1194" s="167" t="s">
        <v>5</v>
      </c>
      <c r="AX1194" s="167" t="s">
        <v>66</v>
      </c>
      <c r="AY1194" s="168" t="s">
        <v>123</v>
      </c>
    </row>
    <row r="1195" spans="2:51" s="167" customFormat="1" ht="12">
      <c r="B1195" s="166"/>
      <c r="D1195" s="96" t="s">
        <v>132</v>
      </c>
      <c r="E1195" s="168" t="s">
        <v>1</v>
      </c>
      <c r="F1195" s="169" t="s">
        <v>1619</v>
      </c>
      <c r="H1195" s="168" t="s">
        <v>1</v>
      </c>
      <c r="L1195" s="166"/>
      <c r="M1195" s="170"/>
      <c r="N1195" s="171"/>
      <c r="O1195" s="171"/>
      <c r="P1195" s="171"/>
      <c r="Q1195" s="171"/>
      <c r="R1195" s="171"/>
      <c r="S1195" s="171"/>
      <c r="T1195" s="172"/>
      <c r="AT1195" s="168" t="s">
        <v>132</v>
      </c>
      <c r="AU1195" s="168" t="s">
        <v>74</v>
      </c>
      <c r="AV1195" s="167" t="s">
        <v>72</v>
      </c>
      <c r="AW1195" s="167" t="s">
        <v>5</v>
      </c>
      <c r="AX1195" s="167" t="s">
        <v>66</v>
      </c>
      <c r="AY1195" s="168" t="s">
        <v>123</v>
      </c>
    </row>
    <row r="1196" spans="2:51" s="95" customFormat="1" ht="12">
      <c r="B1196" s="94"/>
      <c r="D1196" s="96" t="s">
        <v>132</v>
      </c>
      <c r="E1196" s="97" t="s">
        <v>1</v>
      </c>
      <c r="F1196" s="98" t="s">
        <v>72</v>
      </c>
      <c r="H1196" s="99">
        <v>1</v>
      </c>
      <c r="L1196" s="94"/>
      <c r="M1196" s="100"/>
      <c r="N1196" s="101"/>
      <c r="O1196" s="101"/>
      <c r="P1196" s="101"/>
      <c r="Q1196" s="101"/>
      <c r="R1196" s="101"/>
      <c r="S1196" s="101"/>
      <c r="T1196" s="102"/>
      <c r="AT1196" s="97" t="s">
        <v>132</v>
      </c>
      <c r="AU1196" s="97" t="s">
        <v>74</v>
      </c>
      <c r="AV1196" s="95" t="s">
        <v>74</v>
      </c>
      <c r="AW1196" s="95" t="s">
        <v>5</v>
      </c>
      <c r="AX1196" s="95" t="s">
        <v>66</v>
      </c>
      <c r="AY1196" s="97" t="s">
        <v>123</v>
      </c>
    </row>
    <row r="1197" spans="2:51" s="167" customFormat="1" ht="12">
      <c r="B1197" s="166"/>
      <c r="D1197" s="96" t="s">
        <v>132</v>
      </c>
      <c r="E1197" s="168" t="s">
        <v>1</v>
      </c>
      <c r="F1197" s="169" t="s">
        <v>1591</v>
      </c>
      <c r="H1197" s="168" t="s">
        <v>1</v>
      </c>
      <c r="L1197" s="166"/>
      <c r="M1197" s="170"/>
      <c r="N1197" s="171"/>
      <c r="O1197" s="171"/>
      <c r="P1197" s="171"/>
      <c r="Q1197" s="171"/>
      <c r="R1197" s="171"/>
      <c r="S1197" s="171"/>
      <c r="T1197" s="172"/>
      <c r="AT1197" s="168" t="s">
        <v>132</v>
      </c>
      <c r="AU1197" s="168" t="s">
        <v>74</v>
      </c>
      <c r="AV1197" s="167" t="s">
        <v>72</v>
      </c>
      <c r="AW1197" s="167" t="s">
        <v>5</v>
      </c>
      <c r="AX1197" s="167" t="s">
        <v>66</v>
      </c>
      <c r="AY1197" s="168" t="s">
        <v>123</v>
      </c>
    </row>
    <row r="1198" spans="2:51" s="167" customFormat="1" ht="12">
      <c r="B1198" s="166"/>
      <c r="D1198" s="96" t="s">
        <v>132</v>
      </c>
      <c r="E1198" s="168" t="s">
        <v>1</v>
      </c>
      <c r="F1198" s="169" t="s">
        <v>962</v>
      </c>
      <c r="H1198" s="168" t="s">
        <v>1</v>
      </c>
      <c r="L1198" s="166"/>
      <c r="M1198" s="170"/>
      <c r="N1198" s="171"/>
      <c r="O1198" s="171"/>
      <c r="P1198" s="171"/>
      <c r="Q1198" s="171"/>
      <c r="R1198" s="171"/>
      <c r="S1198" s="171"/>
      <c r="T1198" s="172"/>
      <c r="AT1198" s="168" t="s">
        <v>132</v>
      </c>
      <c r="AU1198" s="168" t="s">
        <v>74</v>
      </c>
      <c r="AV1198" s="167" t="s">
        <v>72</v>
      </c>
      <c r="AW1198" s="167" t="s">
        <v>5</v>
      </c>
      <c r="AX1198" s="167" t="s">
        <v>66</v>
      </c>
      <c r="AY1198" s="168" t="s">
        <v>123</v>
      </c>
    </row>
    <row r="1199" spans="2:51" s="95" customFormat="1" ht="12">
      <c r="B1199" s="94"/>
      <c r="D1199" s="96" t="s">
        <v>132</v>
      </c>
      <c r="E1199" s="97" t="s">
        <v>1</v>
      </c>
      <c r="F1199" s="98" t="s">
        <v>74</v>
      </c>
      <c r="H1199" s="99">
        <v>2</v>
      </c>
      <c r="L1199" s="94"/>
      <c r="M1199" s="100"/>
      <c r="N1199" s="101"/>
      <c r="O1199" s="101"/>
      <c r="P1199" s="101"/>
      <c r="Q1199" s="101"/>
      <c r="R1199" s="101"/>
      <c r="S1199" s="101"/>
      <c r="T1199" s="102"/>
      <c r="AT1199" s="97" t="s">
        <v>132</v>
      </c>
      <c r="AU1199" s="97" t="s">
        <v>74</v>
      </c>
      <c r="AV1199" s="95" t="s">
        <v>74</v>
      </c>
      <c r="AW1199" s="95" t="s">
        <v>5</v>
      </c>
      <c r="AX1199" s="95" t="s">
        <v>66</v>
      </c>
      <c r="AY1199" s="97" t="s">
        <v>123</v>
      </c>
    </row>
    <row r="1200" spans="2:51" s="182" customFormat="1" ht="12">
      <c r="B1200" s="181"/>
      <c r="D1200" s="96" t="s">
        <v>132</v>
      </c>
      <c r="E1200" s="183" t="s">
        <v>1</v>
      </c>
      <c r="F1200" s="184" t="s">
        <v>470</v>
      </c>
      <c r="H1200" s="185">
        <v>3</v>
      </c>
      <c r="I1200" s="195"/>
      <c r="L1200" s="181"/>
      <c r="M1200" s="186"/>
      <c r="N1200" s="187"/>
      <c r="O1200" s="187"/>
      <c r="P1200" s="187"/>
      <c r="Q1200" s="187"/>
      <c r="R1200" s="187"/>
      <c r="S1200" s="187"/>
      <c r="T1200" s="188"/>
      <c r="AT1200" s="183" t="s">
        <v>132</v>
      </c>
      <c r="AU1200" s="183" t="s">
        <v>74</v>
      </c>
      <c r="AV1200" s="182" t="s">
        <v>130</v>
      </c>
      <c r="AW1200" s="182" t="s">
        <v>5</v>
      </c>
      <c r="AX1200" s="182" t="s">
        <v>72</v>
      </c>
      <c r="AY1200" s="183" t="s">
        <v>123</v>
      </c>
    </row>
    <row r="1201" spans="2:65" s="117" customFormat="1" ht="16.5" customHeight="1">
      <c r="B1201" s="8"/>
      <c r="C1201" s="103" t="s">
        <v>935</v>
      </c>
      <c r="D1201" s="103" t="s">
        <v>189</v>
      </c>
      <c r="E1201" s="104" t="s">
        <v>971</v>
      </c>
      <c r="F1201" s="105" t="s">
        <v>976</v>
      </c>
      <c r="G1201" s="106" t="s">
        <v>175</v>
      </c>
      <c r="H1201" s="107">
        <v>2</v>
      </c>
      <c r="I1201" s="143"/>
      <c r="J1201" s="108">
        <f>ROUND(I1201*H1201,2)</f>
        <v>0</v>
      </c>
      <c r="K1201" s="105" t="s">
        <v>1</v>
      </c>
      <c r="L1201" s="157"/>
      <c r="M1201" s="109" t="s">
        <v>1</v>
      </c>
      <c r="N1201" s="189" t="s">
        <v>35</v>
      </c>
      <c r="O1201" s="92">
        <v>0</v>
      </c>
      <c r="P1201" s="92">
        <f>O1201*H1201</f>
        <v>0</v>
      </c>
      <c r="Q1201" s="92">
        <v>0.002</v>
      </c>
      <c r="R1201" s="92">
        <f>Q1201*H1201</f>
        <v>0.004</v>
      </c>
      <c r="S1201" s="92">
        <v>0</v>
      </c>
      <c r="T1201" s="164">
        <f>S1201*H1201</f>
        <v>0</v>
      </c>
      <c r="AR1201" s="120" t="s">
        <v>159</v>
      </c>
      <c r="AT1201" s="120" t="s">
        <v>189</v>
      </c>
      <c r="AU1201" s="120" t="s">
        <v>74</v>
      </c>
      <c r="AY1201" s="120" t="s">
        <v>123</v>
      </c>
      <c r="BE1201" s="156">
        <f>IF(N1201="základní",J1201,0)</f>
        <v>0</v>
      </c>
      <c r="BF1201" s="156">
        <f>IF(N1201="snížená",J1201,0)</f>
        <v>0</v>
      </c>
      <c r="BG1201" s="156">
        <f>IF(N1201="zákl. přenesená",J1201,0)</f>
        <v>0</v>
      </c>
      <c r="BH1201" s="156">
        <f>IF(N1201="sníž. přenesená",J1201,0)</f>
        <v>0</v>
      </c>
      <c r="BI1201" s="156">
        <f>IF(N1201="nulová",J1201,0)</f>
        <v>0</v>
      </c>
      <c r="BJ1201" s="120" t="s">
        <v>72</v>
      </c>
      <c r="BK1201" s="156">
        <f>ROUND(I1201*H1201,2)</f>
        <v>0</v>
      </c>
      <c r="BL1201" s="120" t="s">
        <v>130</v>
      </c>
      <c r="BM1201" s="120" t="s">
        <v>1621</v>
      </c>
    </row>
    <row r="1202" spans="2:47" s="117" customFormat="1" ht="12">
      <c r="B1202" s="8"/>
      <c r="D1202" s="96" t="s">
        <v>399</v>
      </c>
      <c r="F1202" s="165" t="s">
        <v>976</v>
      </c>
      <c r="L1202" s="8"/>
      <c r="M1202" s="114"/>
      <c r="N1202" s="21"/>
      <c r="O1202" s="21"/>
      <c r="P1202" s="21"/>
      <c r="Q1202" s="21"/>
      <c r="R1202" s="21"/>
      <c r="S1202" s="21"/>
      <c r="T1202" s="22"/>
      <c r="AT1202" s="120" t="s">
        <v>399</v>
      </c>
      <c r="AU1202" s="120" t="s">
        <v>74</v>
      </c>
    </row>
    <row r="1203" spans="2:51" s="167" customFormat="1" ht="12">
      <c r="B1203" s="166"/>
      <c r="D1203" s="96" t="s">
        <v>132</v>
      </c>
      <c r="E1203" s="168" t="s">
        <v>1</v>
      </c>
      <c r="F1203" s="169" t="s">
        <v>401</v>
      </c>
      <c r="H1203" s="168" t="s">
        <v>1</v>
      </c>
      <c r="L1203" s="166"/>
      <c r="M1203" s="170"/>
      <c r="N1203" s="171"/>
      <c r="O1203" s="171"/>
      <c r="P1203" s="171"/>
      <c r="Q1203" s="171"/>
      <c r="R1203" s="171"/>
      <c r="S1203" s="171"/>
      <c r="T1203" s="172"/>
      <c r="AT1203" s="168" t="s">
        <v>132</v>
      </c>
      <c r="AU1203" s="168" t="s">
        <v>74</v>
      </c>
      <c r="AV1203" s="167" t="s">
        <v>72</v>
      </c>
      <c r="AW1203" s="167" t="s">
        <v>5</v>
      </c>
      <c r="AX1203" s="167" t="s">
        <v>66</v>
      </c>
      <c r="AY1203" s="168" t="s">
        <v>123</v>
      </c>
    </row>
    <row r="1204" spans="2:51" s="167" customFormat="1" ht="12">
      <c r="B1204" s="166"/>
      <c r="D1204" s="96" t="s">
        <v>132</v>
      </c>
      <c r="E1204" s="168" t="s">
        <v>1</v>
      </c>
      <c r="F1204" s="169" t="s">
        <v>1427</v>
      </c>
      <c r="H1204" s="168" t="s">
        <v>1</v>
      </c>
      <c r="L1204" s="166"/>
      <c r="M1204" s="170"/>
      <c r="N1204" s="171"/>
      <c r="O1204" s="171"/>
      <c r="P1204" s="171"/>
      <c r="Q1204" s="171"/>
      <c r="R1204" s="171"/>
      <c r="S1204" s="171"/>
      <c r="T1204" s="172"/>
      <c r="AT1204" s="168" t="s">
        <v>132</v>
      </c>
      <c r="AU1204" s="168" t="s">
        <v>74</v>
      </c>
      <c r="AV1204" s="167" t="s">
        <v>72</v>
      </c>
      <c r="AW1204" s="167" t="s">
        <v>5</v>
      </c>
      <c r="AX1204" s="167" t="s">
        <v>66</v>
      </c>
      <c r="AY1204" s="168" t="s">
        <v>123</v>
      </c>
    </row>
    <row r="1205" spans="2:51" s="167" customFormat="1" ht="12">
      <c r="B1205" s="166"/>
      <c r="D1205" s="96" t="s">
        <v>132</v>
      </c>
      <c r="E1205" s="168" t="s">
        <v>1</v>
      </c>
      <c r="F1205" s="169" t="s">
        <v>1428</v>
      </c>
      <c r="H1205" s="168" t="s">
        <v>1</v>
      </c>
      <c r="L1205" s="166"/>
      <c r="M1205" s="170"/>
      <c r="N1205" s="171"/>
      <c r="O1205" s="171"/>
      <c r="P1205" s="171"/>
      <c r="Q1205" s="171"/>
      <c r="R1205" s="171"/>
      <c r="S1205" s="171"/>
      <c r="T1205" s="172"/>
      <c r="AT1205" s="168" t="s">
        <v>132</v>
      </c>
      <c r="AU1205" s="168" t="s">
        <v>74</v>
      </c>
      <c r="AV1205" s="167" t="s">
        <v>72</v>
      </c>
      <c r="AW1205" s="167" t="s">
        <v>5</v>
      </c>
      <c r="AX1205" s="167" t="s">
        <v>66</v>
      </c>
      <c r="AY1205" s="168" t="s">
        <v>123</v>
      </c>
    </row>
    <row r="1206" spans="2:51" s="167" customFormat="1" ht="12">
      <c r="B1206" s="166"/>
      <c r="D1206" s="96" t="s">
        <v>132</v>
      </c>
      <c r="E1206" s="168" t="s">
        <v>1</v>
      </c>
      <c r="F1206" s="169" t="s">
        <v>864</v>
      </c>
      <c r="H1206" s="168" t="s">
        <v>1</v>
      </c>
      <c r="L1206" s="166"/>
      <c r="M1206" s="170"/>
      <c r="N1206" s="171"/>
      <c r="O1206" s="171"/>
      <c r="P1206" s="171"/>
      <c r="Q1206" s="171"/>
      <c r="R1206" s="171"/>
      <c r="S1206" s="171"/>
      <c r="T1206" s="172"/>
      <c r="AT1206" s="168" t="s">
        <v>132</v>
      </c>
      <c r="AU1206" s="168" t="s">
        <v>74</v>
      </c>
      <c r="AV1206" s="167" t="s">
        <v>72</v>
      </c>
      <c r="AW1206" s="167" t="s">
        <v>5</v>
      </c>
      <c r="AX1206" s="167" t="s">
        <v>66</v>
      </c>
      <c r="AY1206" s="168" t="s">
        <v>123</v>
      </c>
    </row>
    <row r="1207" spans="2:51" s="167" customFormat="1" ht="12">
      <c r="B1207" s="166"/>
      <c r="D1207" s="96" t="s">
        <v>132</v>
      </c>
      <c r="E1207" s="168" t="s">
        <v>1</v>
      </c>
      <c r="F1207" s="169" t="s">
        <v>1589</v>
      </c>
      <c r="H1207" s="168" t="s">
        <v>1</v>
      </c>
      <c r="L1207" s="166"/>
      <c r="M1207" s="170"/>
      <c r="N1207" s="171"/>
      <c r="O1207" s="171"/>
      <c r="P1207" s="171"/>
      <c r="Q1207" s="171"/>
      <c r="R1207" s="171"/>
      <c r="S1207" s="171"/>
      <c r="T1207" s="172"/>
      <c r="AT1207" s="168" t="s">
        <v>132</v>
      </c>
      <c r="AU1207" s="168" t="s">
        <v>74</v>
      </c>
      <c r="AV1207" s="167" t="s">
        <v>72</v>
      </c>
      <c r="AW1207" s="167" t="s">
        <v>5</v>
      </c>
      <c r="AX1207" s="167" t="s">
        <v>66</v>
      </c>
      <c r="AY1207" s="168" t="s">
        <v>123</v>
      </c>
    </row>
    <row r="1208" spans="2:51" s="167" customFormat="1" ht="12">
      <c r="B1208" s="166"/>
      <c r="D1208" s="96" t="s">
        <v>132</v>
      </c>
      <c r="E1208" s="168" t="s">
        <v>1</v>
      </c>
      <c r="F1208" s="169" t="s">
        <v>965</v>
      </c>
      <c r="H1208" s="168" t="s">
        <v>1</v>
      </c>
      <c r="L1208" s="166"/>
      <c r="M1208" s="170"/>
      <c r="N1208" s="171"/>
      <c r="O1208" s="171"/>
      <c r="P1208" s="171"/>
      <c r="Q1208" s="171"/>
      <c r="R1208" s="171"/>
      <c r="S1208" s="171"/>
      <c r="T1208" s="172"/>
      <c r="AT1208" s="168" t="s">
        <v>132</v>
      </c>
      <c r="AU1208" s="168" t="s">
        <v>74</v>
      </c>
      <c r="AV1208" s="167" t="s">
        <v>72</v>
      </c>
      <c r="AW1208" s="167" t="s">
        <v>5</v>
      </c>
      <c r="AX1208" s="167" t="s">
        <v>66</v>
      </c>
      <c r="AY1208" s="168" t="s">
        <v>123</v>
      </c>
    </row>
    <row r="1209" spans="2:51" s="95" customFormat="1" ht="12">
      <c r="B1209" s="94"/>
      <c r="D1209" s="96" t="s">
        <v>132</v>
      </c>
      <c r="E1209" s="97" t="s">
        <v>1</v>
      </c>
      <c r="F1209" s="98" t="s">
        <v>74</v>
      </c>
      <c r="H1209" s="99">
        <v>2</v>
      </c>
      <c r="L1209" s="94"/>
      <c r="M1209" s="100"/>
      <c r="N1209" s="101"/>
      <c r="O1209" s="101"/>
      <c r="P1209" s="101"/>
      <c r="Q1209" s="101"/>
      <c r="R1209" s="101"/>
      <c r="S1209" s="101"/>
      <c r="T1209" s="102"/>
      <c r="AT1209" s="97" t="s">
        <v>132</v>
      </c>
      <c r="AU1209" s="97" t="s">
        <v>74</v>
      </c>
      <c r="AV1209" s="95" t="s">
        <v>74</v>
      </c>
      <c r="AW1209" s="95" t="s">
        <v>5</v>
      </c>
      <c r="AX1209" s="95" t="s">
        <v>66</v>
      </c>
      <c r="AY1209" s="97" t="s">
        <v>123</v>
      </c>
    </row>
    <row r="1210" spans="2:51" s="182" customFormat="1" ht="12">
      <c r="B1210" s="181"/>
      <c r="D1210" s="96" t="s">
        <v>132</v>
      </c>
      <c r="E1210" s="183" t="s">
        <v>1</v>
      </c>
      <c r="F1210" s="184" t="s">
        <v>470</v>
      </c>
      <c r="H1210" s="185">
        <v>2</v>
      </c>
      <c r="L1210" s="181"/>
      <c r="M1210" s="186"/>
      <c r="N1210" s="187"/>
      <c r="O1210" s="187"/>
      <c r="P1210" s="187"/>
      <c r="Q1210" s="187"/>
      <c r="R1210" s="187"/>
      <c r="S1210" s="187"/>
      <c r="T1210" s="188"/>
      <c r="AT1210" s="183" t="s">
        <v>132</v>
      </c>
      <c r="AU1210" s="183" t="s">
        <v>74</v>
      </c>
      <c r="AV1210" s="182" t="s">
        <v>130</v>
      </c>
      <c r="AW1210" s="182" t="s">
        <v>5</v>
      </c>
      <c r="AX1210" s="182" t="s">
        <v>72</v>
      </c>
      <c r="AY1210" s="183" t="s">
        <v>123</v>
      </c>
    </row>
    <row r="1211" spans="2:65" s="117" customFormat="1" ht="16.5" customHeight="1">
      <c r="B1211" s="8"/>
      <c r="C1211" s="84" t="s">
        <v>939</v>
      </c>
      <c r="D1211" s="84" t="s">
        <v>125</v>
      </c>
      <c r="E1211" s="85" t="s">
        <v>979</v>
      </c>
      <c r="F1211" s="86" t="s">
        <v>980</v>
      </c>
      <c r="G1211" s="87" t="s">
        <v>175</v>
      </c>
      <c r="H1211" s="88">
        <v>6</v>
      </c>
      <c r="I1211" s="142"/>
      <c r="J1211" s="89">
        <f>ROUND(I1211*H1211,2)</f>
        <v>0</v>
      </c>
      <c r="K1211" s="86" t="s">
        <v>397</v>
      </c>
      <c r="L1211" s="8"/>
      <c r="M1211" s="115" t="s">
        <v>1</v>
      </c>
      <c r="N1211" s="90" t="s">
        <v>35</v>
      </c>
      <c r="O1211" s="92">
        <v>4.198</v>
      </c>
      <c r="P1211" s="92">
        <f>O1211*H1211</f>
        <v>25.188000000000002</v>
      </c>
      <c r="Q1211" s="92">
        <v>0.3409</v>
      </c>
      <c r="R1211" s="92">
        <f>Q1211*H1211</f>
        <v>2.0454</v>
      </c>
      <c r="S1211" s="92">
        <v>0</v>
      </c>
      <c r="T1211" s="164">
        <f>S1211*H1211</f>
        <v>0</v>
      </c>
      <c r="AR1211" s="120" t="s">
        <v>130</v>
      </c>
      <c r="AT1211" s="120" t="s">
        <v>125</v>
      </c>
      <c r="AU1211" s="120" t="s">
        <v>74</v>
      </c>
      <c r="AY1211" s="120" t="s">
        <v>123</v>
      </c>
      <c r="BE1211" s="156">
        <f>IF(N1211="základní",J1211,0)</f>
        <v>0</v>
      </c>
      <c r="BF1211" s="156">
        <f>IF(N1211="snížená",J1211,0)</f>
        <v>0</v>
      </c>
      <c r="BG1211" s="156">
        <f>IF(N1211="zákl. přenesená",J1211,0)</f>
        <v>0</v>
      </c>
      <c r="BH1211" s="156">
        <f>IF(N1211="sníž. přenesená",J1211,0)</f>
        <v>0</v>
      </c>
      <c r="BI1211" s="156">
        <f>IF(N1211="nulová",J1211,0)</f>
        <v>0</v>
      </c>
      <c r="BJ1211" s="120" t="s">
        <v>72</v>
      </c>
      <c r="BK1211" s="156">
        <f>ROUND(I1211*H1211,2)</f>
        <v>0</v>
      </c>
      <c r="BL1211" s="120" t="s">
        <v>130</v>
      </c>
      <c r="BM1211" s="120" t="s">
        <v>1622</v>
      </c>
    </row>
    <row r="1212" spans="2:47" s="117" customFormat="1" ht="12">
      <c r="B1212" s="8"/>
      <c r="D1212" s="96" t="s">
        <v>399</v>
      </c>
      <c r="F1212" s="165" t="s">
        <v>982</v>
      </c>
      <c r="L1212" s="8"/>
      <c r="M1212" s="114"/>
      <c r="N1212" s="21"/>
      <c r="O1212" s="21"/>
      <c r="P1212" s="21"/>
      <c r="Q1212" s="21"/>
      <c r="R1212" s="21"/>
      <c r="S1212" s="21"/>
      <c r="T1212" s="22"/>
      <c r="AT1212" s="120" t="s">
        <v>399</v>
      </c>
      <c r="AU1212" s="120" t="s">
        <v>74</v>
      </c>
    </row>
    <row r="1213" spans="2:47" s="117" customFormat="1" ht="58.5">
      <c r="B1213" s="8"/>
      <c r="D1213" s="96" t="s">
        <v>298</v>
      </c>
      <c r="F1213" s="113" t="s">
        <v>983</v>
      </c>
      <c r="L1213" s="8"/>
      <c r="M1213" s="114"/>
      <c r="N1213" s="21"/>
      <c r="O1213" s="21"/>
      <c r="P1213" s="21"/>
      <c r="Q1213" s="21"/>
      <c r="R1213" s="21"/>
      <c r="S1213" s="21"/>
      <c r="T1213" s="22"/>
      <c r="AT1213" s="120" t="s">
        <v>298</v>
      </c>
      <c r="AU1213" s="120" t="s">
        <v>74</v>
      </c>
    </row>
    <row r="1214" spans="2:51" s="167" customFormat="1" ht="12">
      <c r="B1214" s="166"/>
      <c r="D1214" s="96" t="s">
        <v>132</v>
      </c>
      <c r="E1214" s="168" t="s">
        <v>1</v>
      </c>
      <c r="F1214" s="169" t="s">
        <v>401</v>
      </c>
      <c r="H1214" s="168" t="s">
        <v>1</v>
      </c>
      <c r="L1214" s="166"/>
      <c r="M1214" s="170"/>
      <c r="N1214" s="171"/>
      <c r="O1214" s="171"/>
      <c r="P1214" s="171"/>
      <c r="Q1214" s="171"/>
      <c r="R1214" s="171"/>
      <c r="S1214" s="171"/>
      <c r="T1214" s="172"/>
      <c r="AT1214" s="168" t="s">
        <v>132</v>
      </c>
      <c r="AU1214" s="168" t="s">
        <v>74</v>
      </c>
      <c r="AV1214" s="167" t="s">
        <v>72</v>
      </c>
      <c r="AW1214" s="167" t="s">
        <v>5</v>
      </c>
      <c r="AX1214" s="167" t="s">
        <v>66</v>
      </c>
      <c r="AY1214" s="168" t="s">
        <v>123</v>
      </c>
    </row>
    <row r="1215" spans="2:51" s="167" customFormat="1" ht="12">
      <c r="B1215" s="166"/>
      <c r="D1215" s="96" t="s">
        <v>132</v>
      </c>
      <c r="E1215" s="168" t="s">
        <v>1</v>
      </c>
      <c r="F1215" s="169" t="s">
        <v>1427</v>
      </c>
      <c r="H1215" s="168" t="s">
        <v>1</v>
      </c>
      <c r="L1215" s="166"/>
      <c r="M1215" s="170"/>
      <c r="N1215" s="171"/>
      <c r="O1215" s="171"/>
      <c r="P1215" s="171"/>
      <c r="Q1215" s="171"/>
      <c r="R1215" s="171"/>
      <c r="S1215" s="171"/>
      <c r="T1215" s="172"/>
      <c r="AT1215" s="168" t="s">
        <v>132</v>
      </c>
      <c r="AU1215" s="168" t="s">
        <v>74</v>
      </c>
      <c r="AV1215" s="167" t="s">
        <v>72</v>
      </c>
      <c r="AW1215" s="167" t="s">
        <v>5</v>
      </c>
      <c r="AX1215" s="167" t="s">
        <v>66</v>
      </c>
      <c r="AY1215" s="168" t="s">
        <v>123</v>
      </c>
    </row>
    <row r="1216" spans="2:51" s="167" customFormat="1" ht="12">
      <c r="B1216" s="166"/>
      <c r="D1216" s="96" t="s">
        <v>132</v>
      </c>
      <c r="E1216" s="168" t="s">
        <v>1</v>
      </c>
      <c r="F1216" s="169" t="s">
        <v>1428</v>
      </c>
      <c r="H1216" s="168" t="s">
        <v>1</v>
      </c>
      <c r="L1216" s="166"/>
      <c r="M1216" s="170"/>
      <c r="N1216" s="171"/>
      <c r="O1216" s="171"/>
      <c r="P1216" s="171"/>
      <c r="Q1216" s="171"/>
      <c r="R1216" s="171"/>
      <c r="S1216" s="171"/>
      <c r="T1216" s="172"/>
      <c r="AT1216" s="168" t="s">
        <v>132</v>
      </c>
      <c r="AU1216" s="168" t="s">
        <v>74</v>
      </c>
      <c r="AV1216" s="167" t="s">
        <v>72</v>
      </c>
      <c r="AW1216" s="167" t="s">
        <v>5</v>
      </c>
      <c r="AX1216" s="167" t="s">
        <v>66</v>
      </c>
      <c r="AY1216" s="168" t="s">
        <v>123</v>
      </c>
    </row>
    <row r="1217" spans="2:51" s="167" customFormat="1" ht="12">
      <c r="B1217" s="166"/>
      <c r="D1217" s="96" t="s">
        <v>132</v>
      </c>
      <c r="E1217" s="168" t="s">
        <v>1</v>
      </c>
      <c r="F1217" s="169" t="s">
        <v>1440</v>
      </c>
      <c r="H1217" s="168" t="s">
        <v>1</v>
      </c>
      <c r="L1217" s="166"/>
      <c r="M1217" s="170"/>
      <c r="N1217" s="171"/>
      <c r="O1217" s="171"/>
      <c r="P1217" s="171"/>
      <c r="Q1217" s="171"/>
      <c r="R1217" s="171"/>
      <c r="S1217" s="171"/>
      <c r="T1217" s="172"/>
      <c r="AT1217" s="168" t="s">
        <v>132</v>
      </c>
      <c r="AU1217" s="168" t="s">
        <v>74</v>
      </c>
      <c r="AV1217" s="167" t="s">
        <v>72</v>
      </c>
      <c r="AW1217" s="167" t="s">
        <v>5</v>
      </c>
      <c r="AX1217" s="167" t="s">
        <v>66</v>
      </c>
      <c r="AY1217" s="168" t="s">
        <v>123</v>
      </c>
    </row>
    <row r="1218" spans="2:51" s="167" customFormat="1" ht="12">
      <c r="B1218" s="166"/>
      <c r="D1218" s="96" t="s">
        <v>132</v>
      </c>
      <c r="E1218" s="168" t="s">
        <v>1</v>
      </c>
      <c r="F1218" s="169" t="s">
        <v>1388</v>
      </c>
      <c r="H1218" s="168" t="s">
        <v>1</v>
      </c>
      <c r="L1218" s="166"/>
      <c r="M1218" s="170"/>
      <c r="N1218" s="171"/>
      <c r="O1218" s="171"/>
      <c r="P1218" s="171"/>
      <c r="Q1218" s="171"/>
      <c r="R1218" s="171"/>
      <c r="S1218" s="171"/>
      <c r="T1218" s="172"/>
      <c r="AT1218" s="168" t="s">
        <v>132</v>
      </c>
      <c r="AU1218" s="168" t="s">
        <v>74</v>
      </c>
      <c r="AV1218" s="167" t="s">
        <v>72</v>
      </c>
      <c r="AW1218" s="167" t="s">
        <v>5</v>
      </c>
      <c r="AX1218" s="167" t="s">
        <v>66</v>
      </c>
      <c r="AY1218" s="168" t="s">
        <v>123</v>
      </c>
    </row>
    <row r="1219" spans="2:51" s="95" customFormat="1" ht="12">
      <c r="B1219" s="94"/>
      <c r="D1219" s="96" t="s">
        <v>132</v>
      </c>
      <c r="E1219" s="97" t="s">
        <v>1</v>
      </c>
      <c r="F1219" s="98" t="s">
        <v>74</v>
      </c>
      <c r="H1219" s="99">
        <v>2</v>
      </c>
      <c r="L1219" s="94"/>
      <c r="M1219" s="100"/>
      <c r="N1219" s="101"/>
      <c r="O1219" s="101"/>
      <c r="P1219" s="101"/>
      <c r="Q1219" s="101"/>
      <c r="R1219" s="101"/>
      <c r="S1219" s="101"/>
      <c r="T1219" s="102"/>
      <c r="AT1219" s="97" t="s">
        <v>132</v>
      </c>
      <c r="AU1219" s="97" t="s">
        <v>74</v>
      </c>
      <c r="AV1219" s="95" t="s">
        <v>74</v>
      </c>
      <c r="AW1219" s="95" t="s">
        <v>5</v>
      </c>
      <c r="AX1219" s="95" t="s">
        <v>66</v>
      </c>
      <c r="AY1219" s="97" t="s">
        <v>123</v>
      </c>
    </row>
    <row r="1220" spans="2:51" s="167" customFormat="1" ht="12">
      <c r="B1220" s="166"/>
      <c r="D1220" s="96" t="s">
        <v>132</v>
      </c>
      <c r="E1220" s="168" t="s">
        <v>1</v>
      </c>
      <c r="F1220" s="169" t="s">
        <v>1541</v>
      </c>
      <c r="H1220" s="168" t="s">
        <v>1</v>
      </c>
      <c r="L1220" s="166"/>
      <c r="M1220" s="170"/>
      <c r="N1220" s="171"/>
      <c r="O1220" s="171"/>
      <c r="P1220" s="171"/>
      <c r="Q1220" s="171"/>
      <c r="R1220" s="171"/>
      <c r="S1220" s="171"/>
      <c r="T1220" s="172"/>
      <c r="AT1220" s="168" t="s">
        <v>132</v>
      </c>
      <c r="AU1220" s="168" t="s">
        <v>74</v>
      </c>
      <c r="AV1220" s="167" t="s">
        <v>72</v>
      </c>
      <c r="AW1220" s="167" t="s">
        <v>5</v>
      </c>
      <c r="AX1220" s="167" t="s">
        <v>66</v>
      </c>
      <c r="AY1220" s="168" t="s">
        <v>123</v>
      </c>
    </row>
    <row r="1221" spans="2:51" s="167" customFormat="1" ht="12">
      <c r="B1221" s="166"/>
      <c r="D1221" s="96" t="s">
        <v>132</v>
      </c>
      <c r="E1221" s="168" t="s">
        <v>1</v>
      </c>
      <c r="F1221" s="169" t="s">
        <v>1623</v>
      </c>
      <c r="H1221" s="168" t="s">
        <v>1</v>
      </c>
      <c r="L1221" s="166"/>
      <c r="M1221" s="170"/>
      <c r="N1221" s="171"/>
      <c r="O1221" s="171"/>
      <c r="P1221" s="171"/>
      <c r="Q1221" s="171"/>
      <c r="R1221" s="171"/>
      <c r="S1221" s="171"/>
      <c r="T1221" s="172"/>
      <c r="AT1221" s="168" t="s">
        <v>132</v>
      </c>
      <c r="AU1221" s="168" t="s">
        <v>74</v>
      </c>
      <c r="AV1221" s="167" t="s">
        <v>72</v>
      </c>
      <c r="AW1221" s="167" t="s">
        <v>5</v>
      </c>
      <c r="AX1221" s="167" t="s">
        <v>66</v>
      </c>
      <c r="AY1221" s="168" t="s">
        <v>123</v>
      </c>
    </row>
    <row r="1222" spans="2:51" s="95" customFormat="1" ht="12">
      <c r="B1222" s="94"/>
      <c r="D1222" s="96" t="s">
        <v>132</v>
      </c>
      <c r="E1222" s="97" t="s">
        <v>1</v>
      </c>
      <c r="F1222" s="98" t="s">
        <v>130</v>
      </c>
      <c r="H1222" s="99">
        <v>4</v>
      </c>
      <c r="L1222" s="94"/>
      <c r="M1222" s="100"/>
      <c r="N1222" s="101"/>
      <c r="O1222" s="101"/>
      <c r="P1222" s="101"/>
      <c r="Q1222" s="101"/>
      <c r="R1222" s="101"/>
      <c r="S1222" s="101"/>
      <c r="T1222" s="102"/>
      <c r="AT1222" s="97" t="s">
        <v>132</v>
      </c>
      <c r="AU1222" s="97" t="s">
        <v>74</v>
      </c>
      <c r="AV1222" s="95" t="s">
        <v>74</v>
      </c>
      <c r="AW1222" s="95" t="s">
        <v>5</v>
      </c>
      <c r="AX1222" s="95" t="s">
        <v>66</v>
      </c>
      <c r="AY1222" s="97" t="s">
        <v>123</v>
      </c>
    </row>
    <row r="1223" spans="2:51" s="182" customFormat="1" ht="12">
      <c r="B1223" s="181"/>
      <c r="D1223" s="96" t="s">
        <v>132</v>
      </c>
      <c r="E1223" s="183" t="s">
        <v>1</v>
      </c>
      <c r="F1223" s="184" t="s">
        <v>470</v>
      </c>
      <c r="H1223" s="185">
        <v>6</v>
      </c>
      <c r="I1223" s="195"/>
      <c r="L1223" s="181"/>
      <c r="M1223" s="186"/>
      <c r="N1223" s="187"/>
      <c r="O1223" s="187"/>
      <c r="P1223" s="187"/>
      <c r="Q1223" s="187"/>
      <c r="R1223" s="187"/>
      <c r="S1223" s="187"/>
      <c r="T1223" s="188"/>
      <c r="AT1223" s="183" t="s">
        <v>132</v>
      </c>
      <c r="AU1223" s="183" t="s">
        <v>74</v>
      </c>
      <c r="AV1223" s="182" t="s">
        <v>130</v>
      </c>
      <c r="AW1223" s="182" t="s">
        <v>5</v>
      </c>
      <c r="AX1223" s="182" t="s">
        <v>72</v>
      </c>
      <c r="AY1223" s="183" t="s">
        <v>123</v>
      </c>
    </row>
    <row r="1224" spans="2:65" s="117" customFormat="1" ht="16.5" customHeight="1">
      <c r="B1224" s="8"/>
      <c r="C1224" s="103" t="s">
        <v>944</v>
      </c>
      <c r="D1224" s="103" t="s">
        <v>189</v>
      </c>
      <c r="E1224" s="104" t="s">
        <v>991</v>
      </c>
      <c r="F1224" s="105" t="s">
        <v>992</v>
      </c>
      <c r="G1224" s="106" t="s">
        <v>175</v>
      </c>
      <c r="H1224" s="107">
        <v>6</v>
      </c>
      <c r="I1224" s="143"/>
      <c r="J1224" s="108">
        <f>ROUND(I1224*H1224,2)</f>
        <v>0</v>
      </c>
      <c r="K1224" s="105" t="s">
        <v>397</v>
      </c>
      <c r="L1224" s="157"/>
      <c r="M1224" s="109" t="s">
        <v>1</v>
      </c>
      <c r="N1224" s="189" t="s">
        <v>35</v>
      </c>
      <c r="O1224" s="92">
        <v>0</v>
      </c>
      <c r="P1224" s="92">
        <f>O1224*H1224</f>
        <v>0</v>
      </c>
      <c r="Q1224" s="92">
        <v>0.072</v>
      </c>
      <c r="R1224" s="92">
        <f>Q1224*H1224</f>
        <v>0.43199999999999994</v>
      </c>
      <c r="S1224" s="92">
        <v>0</v>
      </c>
      <c r="T1224" s="164">
        <f>S1224*H1224</f>
        <v>0</v>
      </c>
      <c r="AR1224" s="120" t="s">
        <v>159</v>
      </c>
      <c r="AT1224" s="120" t="s">
        <v>189</v>
      </c>
      <c r="AU1224" s="120" t="s">
        <v>74</v>
      </c>
      <c r="AY1224" s="120" t="s">
        <v>123</v>
      </c>
      <c r="BE1224" s="156">
        <f>IF(N1224="základní",J1224,0)</f>
        <v>0</v>
      </c>
      <c r="BF1224" s="156">
        <f>IF(N1224="snížená",J1224,0)</f>
        <v>0</v>
      </c>
      <c r="BG1224" s="156">
        <f>IF(N1224="zákl. přenesená",J1224,0)</f>
        <v>0</v>
      </c>
      <c r="BH1224" s="156">
        <f>IF(N1224="sníž. přenesená",J1224,0)</f>
        <v>0</v>
      </c>
      <c r="BI1224" s="156">
        <f>IF(N1224="nulová",J1224,0)</f>
        <v>0</v>
      </c>
      <c r="BJ1224" s="120" t="s">
        <v>72</v>
      </c>
      <c r="BK1224" s="156">
        <f>ROUND(I1224*H1224,2)</f>
        <v>0</v>
      </c>
      <c r="BL1224" s="120" t="s">
        <v>130</v>
      </c>
      <c r="BM1224" s="120" t="s">
        <v>1624</v>
      </c>
    </row>
    <row r="1225" spans="2:47" s="117" customFormat="1" ht="12">
      <c r="B1225" s="8"/>
      <c r="D1225" s="96" t="s">
        <v>399</v>
      </c>
      <c r="F1225" s="165" t="s">
        <v>992</v>
      </c>
      <c r="L1225" s="8"/>
      <c r="M1225" s="114"/>
      <c r="N1225" s="21"/>
      <c r="O1225" s="21"/>
      <c r="P1225" s="21"/>
      <c r="Q1225" s="21"/>
      <c r="R1225" s="21"/>
      <c r="S1225" s="21"/>
      <c r="T1225" s="22"/>
      <c r="AT1225" s="120" t="s">
        <v>399</v>
      </c>
      <c r="AU1225" s="120" t="s">
        <v>74</v>
      </c>
    </row>
    <row r="1226" spans="2:51" s="167" customFormat="1" ht="12">
      <c r="B1226" s="166"/>
      <c r="D1226" s="96" t="s">
        <v>132</v>
      </c>
      <c r="E1226" s="168" t="s">
        <v>1</v>
      </c>
      <c r="F1226" s="169" t="s">
        <v>401</v>
      </c>
      <c r="H1226" s="168" t="s">
        <v>1</v>
      </c>
      <c r="L1226" s="166"/>
      <c r="M1226" s="170"/>
      <c r="N1226" s="171"/>
      <c r="O1226" s="171"/>
      <c r="P1226" s="171"/>
      <c r="Q1226" s="171"/>
      <c r="R1226" s="171"/>
      <c r="S1226" s="171"/>
      <c r="T1226" s="172"/>
      <c r="AT1226" s="168" t="s">
        <v>132</v>
      </c>
      <c r="AU1226" s="168" t="s">
        <v>74</v>
      </c>
      <c r="AV1226" s="167" t="s">
        <v>72</v>
      </c>
      <c r="AW1226" s="167" t="s">
        <v>5</v>
      </c>
      <c r="AX1226" s="167" t="s">
        <v>66</v>
      </c>
      <c r="AY1226" s="168" t="s">
        <v>123</v>
      </c>
    </row>
    <row r="1227" spans="2:51" s="167" customFormat="1" ht="12">
      <c r="B1227" s="166"/>
      <c r="D1227" s="96" t="s">
        <v>132</v>
      </c>
      <c r="E1227" s="168" t="s">
        <v>1</v>
      </c>
      <c r="F1227" s="169" t="s">
        <v>1427</v>
      </c>
      <c r="H1227" s="168" t="s">
        <v>1</v>
      </c>
      <c r="L1227" s="166"/>
      <c r="M1227" s="170"/>
      <c r="N1227" s="171"/>
      <c r="O1227" s="171"/>
      <c r="P1227" s="171"/>
      <c r="Q1227" s="171"/>
      <c r="R1227" s="171"/>
      <c r="S1227" s="171"/>
      <c r="T1227" s="172"/>
      <c r="AT1227" s="168" t="s">
        <v>132</v>
      </c>
      <c r="AU1227" s="168" t="s">
        <v>74</v>
      </c>
      <c r="AV1227" s="167" t="s">
        <v>72</v>
      </c>
      <c r="AW1227" s="167" t="s">
        <v>5</v>
      </c>
      <c r="AX1227" s="167" t="s">
        <v>66</v>
      </c>
      <c r="AY1227" s="168" t="s">
        <v>123</v>
      </c>
    </row>
    <row r="1228" spans="2:51" s="167" customFormat="1" ht="12">
      <c r="B1228" s="166"/>
      <c r="D1228" s="96" t="s">
        <v>132</v>
      </c>
      <c r="E1228" s="168" t="s">
        <v>1</v>
      </c>
      <c r="F1228" s="169" t="s">
        <v>1428</v>
      </c>
      <c r="H1228" s="168" t="s">
        <v>1</v>
      </c>
      <c r="L1228" s="166"/>
      <c r="M1228" s="170"/>
      <c r="N1228" s="171"/>
      <c r="O1228" s="171"/>
      <c r="P1228" s="171"/>
      <c r="Q1228" s="171"/>
      <c r="R1228" s="171"/>
      <c r="S1228" s="171"/>
      <c r="T1228" s="172"/>
      <c r="AT1228" s="168" t="s">
        <v>132</v>
      </c>
      <c r="AU1228" s="168" t="s">
        <v>74</v>
      </c>
      <c r="AV1228" s="167" t="s">
        <v>72</v>
      </c>
      <c r="AW1228" s="167" t="s">
        <v>5</v>
      </c>
      <c r="AX1228" s="167" t="s">
        <v>66</v>
      </c>
      <c r="AY1228" s="168" t="s">
        <v>123</v>
      </c>
    </row>
    <row r="1229" spans="2:51" s="167" customFormat="1" ht="12">
      <c r="B1229" s="166"/>
      <c r="D1229" s="96" t="s">
        <v>132</v>
      </c>
      <c r="E1229" s="168" t="s">
        <v>1</v>
      </c>
      <c r="F1229" s="169" t="s">
        <v>1440</v>
      </c>
      <c r="H1229" s="168" t="s">
        <v>1</v>
      </c>
      <c r="L1229" s="166"/>
      <c r="M1229" s="170"/>
      <c r="N1229" s="171"/>
      <c r="O1229" s="171"/>
      <c r="P1229" s="171"/>
      <c r="Q1229" s="171"/>
      <c r="R1229" s="171"/>
      <c r="S1229" s="171"/>
      <c r="T1229" s="172"/>
      <c r="AT1229" s="168" t="s">
        <v>132</v>
      </c>
      <c r="AU1229" s="168" t="s">
        <v>74</v>
      </c>
      <c r="AV1229" s="167" t="s">
        <v>72</v>
      </c>
      <c r="AW1229" s="167" t="s">
        <v>5</v>
      </c>
      <c r="AX1229" s="167" t="s">
        <v>66</v>
      </c>
      <c r="AY1229" s="168" t="s">
        <v>123</v>
      </c>
    </row>
    <row r="1230" spans="2:51" s="167" customFormat="1" ht="12">
      <c r="B1230" s="166"/>
      <c r="D1230" s="96" t="s">
        <v>132</v>
      </c>
      <c r="E1230" s="168" t="s">
        <v>1</v>
      </c>
      <c r="F1230" s="169" t="s">
        <v>995</v>
      </c>
      <c r="H1230" s="168" t="s">
        <v>1</v>
      </c>
      <c r="L1230" s="166"/>
      <c r="M1230" s="170"/>
      <c r="N1230" s="171"/>
      <c r="O1230" s="171"/>
      <c r="P1230" s="171"/>
      <c r="Q1230" s="171"/>
      <c r="R1230" s="171"/>
      <c r="S1230" s="171"/>
      <c r="T1230" s="172"/>
      <c r="AT1230" s="168" t="s">
        <v>132</v>
      </c>
      <c r="AU1230" s="168" t="s">
        <v>74</v>
      </c>
      <c r="AV1230" s="167" t="s">
        <v>72</v>
      </c>
      <c r="AW1230" s="167" t="s">
        <v>5</v>
      </c>
      <c r="AX1230" s="167" t="s">
        <v>66</v>
      </c>
      <c r="AY1230" s="168" t="s">
        <v>123</v>
      </c>
    </row>
    <row r="1231" spans="2:51" s="95" customFormat="1" ht="12">
      <c r="B1231" s="94"/>
      <c r="D1231" s="96" t="s">
        <v>132</v>
      </c>
      <c r="E1231" s="97" t="s">
        <v>1</v>
      </c>
      <c r="F1231" s="98" t="s">
        <v>74</v>
      </c>
      <c r="H1231" s="99">
        <v>2</v>
      </c>
      <c r="L1231" s="94"/>
      <c r="M1231" s="100"/>
      <c r="N1231" s="101"/>
      <c r="O1231" s="101"/>
      <c r="P1231" s="101"/>
      <c r="Q1231" s="101"/>
      <c r="R1231" s="101"/>
      <c r="S1231" s="101"/>
      <c r="T1231" s="102"/>
      <c r="AT1231" s="97" t="s">
        <v>132</v>
      </c>
      <c r="AU1231" s="97" t="s">
        <v>74</v>
      </c>
      <c r="AV1231" s="95" t="s">
        <v>74</v>
      </c>
      <c r="AW1231" s="95" t="s">
        <v>5</v>
      </c>
      <c r="AX1231" s="95" t="s">
        <v>66</v>
      </c>
      <c r="AY1231" s="97" t="s">
        <v>123</v>
      </c>
    </row>
    <row r="1232" spans="2:51" s="167" customFormat="1" ht="12">
      <c r="B1232" s="166"/>
      <c r="D1232" s="96" t="s">
        <v>132</v>
      </c>
      <c r="E1232" s="168" t="s">
        <v>1</v>
      </c>
      <c r="F1232" s="169" t="s">
        <v>1541</v>
      </c>
      <c r="H1232" s="168" t="s">
        <v>1</v>
      </c>
      <c r="L1232" s="166"/>
      <c r="M1232" s="170"/>
      <c r="N1232" s="171"/>
      <c r="O1232" s="171"/>
      <c r="P1232" s="171"/>
      <c r="Q1232" s="171"/>
      <c r="R1232" s="171"/>
      <c r="S1232" s="171"/>
      <c r="T1232" s="172"/>
      <c r="AT1232" s="168" t="s">
        <v>132</v>
      </c>
      <c r="AU1232" s="168" t="s">
        <v>74</v>
      </c>
      <c r="AV1232" s="167" t="s">
        <v>72</v>
      </c>
      <c r="AW1232" s="167" t="s">
        <v>5</v>
      </c>
      <c r="AX1232" s="167" t="s">
        <v>66</v>
      </c>
      <c r="AY1232" s="168" t="s">
        <v>123</v>
      </c>
    </row>
    <row r="1233" spans="2:51" s="167" customFormat="1" ht="12">
      <c r="B1233" s="166"/>
      <c r="D1233" s="96" t="s">
        <v>132</v>
      </c>
      <c r="E1233" s="168" t="s">
        <v>1</v>
      </c>
      <c r="F1233" s="169" t="s">
        <v>1625</v>
      </c>
      <c r="H1233" s="168" t="s">
        <v>1</v>
      </c>
      <c r="L1233" s="166"/>
      <c r="M1233" s="170"/>
      <c r="N1233" s="171"/>
      <c r="O1233" s="171"/>
      <c r="P1233" s="171"/>
      <c r="Q1233" s="171"/>
      <c r="R1233" s="171"/>
      <c r="S1233" s="171"/>
      <c r="T1233" s="172"/>
      <c r="AT1233" s="168" t="s">
        <v>132</v>
      </c>
      <c r="AU1233" s="168" t="s">
        <v>74</v>
      </c>
      <c r="AV1233" s="167" t="s">
        <v>72</v>
      </c>
      <c r="AW1233" s="167" t="s">
        <v>5</v>
      </c>
      <c r="AX1233" s="167" t="s">
        <v>66</v>
      </c>
      <c r="AY1233" s="168" t="s">
        <v>123</v>
      </c>
    </row>
    <row r="1234" spans="2:51" s="95" customFormat="1" ht="12">
      <c r="B1234" s="94"/>
      <c r="D1234" s="96" t="s">
        <v>132</v>
      </c>
      <c r="E1234" s="97" t="s">
        <v>1</v>
      </c>
      <c r="F1234" s="98" t="s">
        <v>130</v>
      </c>
      <c r="H1234" s="99">
        <v>4</v>
      </c>
      <c r="L1234" s="94"/>
      <c r="M1234" s="100"/>
      <c r="N1234" s="101"/>
      <c r="O1234" s="101"/>
      <c r="P1234" s="101"/>
      <c r="Q1234" s="101"/>
      <c r="R1234" s="101"/>
      <c r="S1234" s="101"/>
      <c r="T1234" s="102"/>
      <c r="AT1234" s="97" t="s">
        <v>132</v>
      </c>
      <c r="AU1234" s="97" t="s">
        <v>74</v>
      </c>
      <c r="AV1234" s="95" t="s">
        <v>74</v>
      </c>
      <c r="AW1234" s="95" t="s">
        <v>5</v>
      </c>
      <c r="AX1234" s="95" t="s">
        <v>66</v>
      </c>
      <c r="AY1234" s="97" t="s">
        <v>123</v>
      </c>
    </row>
    <row r="1235" spans="2:51" s="182" customFormat="1" ht="12">
      <c r="B1235" s="181"/>
      <c r="D1235" s="96" t="s">
        <v>132</v>
      </c>
      <c r="E1235" s="183" t="s">
        <v>1</v>
      </c>
      <c r="F1235" s="184" t="s">
        <v>470</v>
      </c>
      <c r="H1235" s="185">
        <v>6</v>
      </c>
      <c r="L1235" s="181"/>
      <c r="M1235" s="186"/>
      <c r="N1235" s="187"/>
      <c r="O1235" s="187"/>
      <c r="P1235" s="187"/>
      <c r="Q1235" s="187"/>
      <c r="R1235" s="187"/>
      <c r="S1235" s="187"/>
      <c r="T1235" s="188"/>
      <c r="AT1235" s="183" t="s">
        <v>132</v>
      </c>
      <c r="AU1235" s="183" t="s">
        <v>74</v>
      </c>
      <c r="AV1235" s="182" t="s">
        <v>130</v>
      </c>
      <c r="AW1235" s="182" t="s">
        <v>5</v>
      </c>
      <c r="AX1235" s="182" t="s">
        <v>72</v>
      </c>
      <c r="AY1235" s="183" t="s">
        <v>123</v>
      </c>
    </row>
    <row r="1236" spans="2:65" s="117" customFormat="1" ht="16.5" customHeight="1">
      <c r="B1236" s="8"/>
      <c r="C1236" s="103" t="s">
        <v>948</v>
      </c>
      <c r="D1236" s="103" t="s">
        <v>189</v>
      </c>
      <c r="E1236" s="104" t="s">
        <v>998</v>
      </c>
      <c r="F1236" s="105" t="s">
        <v>999</v>
      </c>
      <c r="G1236" s="106" t="s">
        <v>175</v>
      </c>
      <c r="H1236" s="107">
        <v>6</v>
      </c>
      <c r="I1236" s="143"/>
      <c r="J1236" s="108">
        <f>ROUND(I1236*H1236,2)</f>
        <v>0</v>
      </c>
      <c r="K1236" s="105" t="s">
        <v>397</v>
      </c>
      <c r="L1236" s="157"/>
      <c r="M1236" s="109" t="s">
        <v>1</v>
      </c>
      <c r="N1236" s="189" t="s">
        <v>35</v>
      </c>
      <c r="O1236" s="92">
        <v>0</v>
      </c>
      <c r="P1236" s="92">
        <f>O1236*H1236</f>
        <v>0</v>
      </c>
      <c r="Q1236" s="92">
        <v>0.04</v>
      </c>
      <c r="R1236" s="92">
        <f>Q1236*H1236</f>
        <v>0.24</v>
      </c>
      <c r="S1236" s="92">
        <v>0</v>
      </c>
      <c r="T1236" s="164">
        <f>S1236*H1236</f>
        <v>0</v>
      </c>
      <c r="AR1236" s="120" t="s">
        <v>159</v>
      </c>
      <c r="AT1236" s="120" t="s">
        <v>189</v>
      </c>
      <c r="AU1236" s="120" t="s">
        <v>74</v>
      </c>
      <c r="AY1236" s="120" t="s">
        <v>123</v>
      </c>
      <c r="BE1236" s="156">
        <f>IF(N1236="základní",J1236,0)</f>
        <v>0</v>
      </c>
      <c r="BF1236" s="156">
        <f>IF(N1236="snížená",J1236,0)</f>
        <v>0</v>
      </c>
      <c r="BG1236" s="156">
        <f>IF(N1236="zákl. přenesená",J1236,0)</f>
        <v>0</v>
      </c>
      <c r="BH1236" s="156">
        <f>IF(N1236="sníž. přenesená",J1236,0)</f>
        <v>0</v>
      </c>
      <c r="BI1236" s="156">
        <f>IF(N1236="nulová",J1236,0)</f>
        <v>0</v>
      </c>
      <c r="BJ1236" s="120" t="s">
        <v>72</v>
      </c>
      <c r="BK1236" s="156">
        <f>ROUND(I1236*H1236,2)</f>
        <v>0</v>
      </c>
      <c r="BL1236" s="120" t="s">
        <v>130</v>
      </c>
      <c r="BM1236" s="120" t="s">
        <v>1626</v>
      </c>
    </row>
    <row r="1237" spans="2:47" s="117" customFormat="1" ht="12">
      <c r="B1237" s="8"/>
      <c r="D1237" s="96" t="s">
        <v>399</v>
      </c>
      <c r="F1237" s="165" t="s">
        <v>999</v>
      </c>
      <c r="L1237" s="8"/>
      <c r="M1237" s="114"/>
      <c r="N1237" s="21"/>
      <c r="O1237" s="21"/>
      <c r="P1237" s="21"/>
      <c r="Q1237" s="21"/>
      <c r="R1237" s="21"/>
      <c r="S1237" s="21"/>
      <c r="T1237" s="22"/>
      <c r="AT1237" s="120" t="s">
        <v>399</v>
      </c>
      <c r="AU1237" s="120" t="s">
        <v>74</v>
      </c>
    </row>
    <row r="1238" spans="2:51" s="167" customFormat="1" ht="12">
      <c r="B1238" s="166"/>
      <c r="D1238" s="96" t="s">
        <v>132</v>
      </c>
      <c r="E1238" s="168" t="s">
        <v>1</v>
      </c>
      <c r="F1238" s="169" t="s">
        <v>401</v>
      </c>
      <c r="H1238" s="168" t="s">
        <v>1</v>
      </c>
      <c r="L1238" s="166"/>
      <c r="M1238" s="170"/>
      <c r="N1238" s="171"/>
      <c r="O1238" s="171"/>
      <c r="P1238" s="171"/>
      <c r="Q1238" s="171"/>
      <c r="R1238" s="171"/>
      <c r="S1238" s="171"/>
      <c r="T1238" s="172"/>
      <c r="AT1238" s="168" t="s">
        <v>132</v>
      </c>
      <c r="AU1238" s="168" t="s">
        <v>74</v>
      </c>
      <c r="AV1238" s="167" t="s">
        <v>72</v>
      </c>
      <c r="AW1238" s="167" t="s">
        <v>5</v>
      </c>
      <c r="AX1238" s="167" t="s">
        <v>66</v>
      </c>
      <c r="AY1238" s="168" t="s">
        <v>123</v>
      </c>
    </row>
    <row r="1239" spans="2:51" s="167" customFormat="1" ht="12">
      <c r="B1239" s="166"/>
      <c r="D1239" s="96" t="s">
        <v>132</v>
      </c>
      <c r="E1239" s="168" t="s">
        <v>1</v>
      </c>
      <c r="F1239" s="169" t="s">
        <v>1427</v>
      </c>
      <c r="H1239" s="168" t="s">
        <v>1</v>
      </c>
      <c r="L1239" s="166"/>
      <c r="M1239" s="170"/>
      <c r="N1239" s="171"/>
      <c r="O1239" s="171"/>
      <c r="P1239" s="171"/>
      <c r="Q1239" s="171"/>
      <c r="R1239" s="171"/>
      <c r="S1239" s="171"/>
      <c r="T1239" s="172"/>
      <c r="AT1239" s="168" t="s">
        <v>132</v>
      </c>
      <c r="AU1239" s="168" t="s">
        <v>74</v>
      </c>
      <c r="AV1239" s="167" t="s">
        <v>72</v>
      </c>
      <c r="AW1239" s="167" t="s">
        <v>5</v>
      </c>
      <c r="AX1239" s="167" t="s">
        <v>66</v>
      </c>
      <c r="AY1239" s="168" t="s">
        <v>123</v>
      </c>
    </row>
    <row r="1240" spans="2:51" s="167" customFormat="1" ht="12">
      <c r="B1240" s="166"/>
      <c r="D1240" s="96" t="s">
        <v>132</v>
      </c>
      <c r="E1240" s="168" t="s">
        <v>1</v>
      </c>
      <c r="F1240" s="169" t="s">
        <v>1428</v>
      </c>
      <c r="H1240" s="168" t="s">
        <v>1</v>
      </c>
      <c r="L1240" s="166"/>
      <c r="M1240" s="170"/>
      <c r="N1240" s="171"/>
      <c r="O1240" s="171"/>
      <c r="P1240" s="171"/>
      <c r="Q1240" s="171"/>
      <c r="R1240" s="171"/>
      <c r="S1240" s="171"/>
      <c r="T1240" s="172"/>
      <c r="AT1240" s="168" t="s">
        <v>132</v>
      </c>
      <c r="AU1240" s="168" t="s">
        <v>74</v>
      </c>
      <c r="AV1240" s="167" t="s">
        <v>72</v>
      </c>
      <c r="AW1240" s="167" t="s">
        <v>5</v>
      </c>
      <c r="AX1240" s="167" t="s">
        <v>66</v>
      </c>
      <c r="AY1240" s="168" t="s">
        <v>123</v>
      </c>
    </row>
    <row r="1241" spans="2:51" s="167" customFormat="1" ht="12">
      <c r="B1241" s="166"/>
      <c r="D1241" s="96" t="s">
        <v>132</v>
      </c>
      <c r="E1241" s="168" t="s">
        <v>1</v>
      </c>
      <c r="F1241" s="169" t="s">
        <v>1440</v>
      </c>
      <c r="H1241" s="168" t="s">
        <v>1</v>
      </c>
      <c r="L1241" s="166"/>
      <c r="M1241" s="170"/>
      <c r="N1241" s="171"/>
      <c r="O1241" s="171"/>
      <c r="P1241" s="171"/>
      <c r="Q1241" s="171"/>
      <c r="R1241" s="171"/>
      <c r="S1241" s="171"/>
      <c r="T1241" s="172"/>
      <c r="AT1241" s="168" t="s">
        <v>132</v>
      </c>
      <c r="AU1241" s="168" t="s">
        <v>74</v>
      </c>
      <c r="AV1241" s="167" t="s">
        <v>72</v>
      </c>
      <c r="AW1241" s="167" t="s">
        <v>5</v>
      </c>
      <c r="AX1241" s="167" t="s">
        <v>66</v>
      </c>
      <c r="AY1241" s="168" t="s">
        <v>123</v>
      </c>
    </row>
    <row r="1242" spans="2:51" s="167" customFormat="1" ht="12">
      <c r="B1242" s="166"/>
      <c r="D1242" s="96" t="s">
        <v>132</v>
      </c>
      <c r="E1242" s="168" t="s">
        <v>1</v>
      </c>
      <c r="F1242" s="169" t="s">
        <v>1002</v>
      </c>
      <c r="H1242" s="168" t="s">
        <v>1</v>
      </c>
      <c r="L1242" s="166"/>
      <c r="M1242" s="170"/>
      <c r="N1242" s="171"/>
      <c r="O1242" s="171"/>
      <c r="P1242" s="171"/>
      <c r="Q1242" s="171"/>
      <c r="R1242" s="171"/>
      <c r="S1242" s="171"/>
      <c r="T1242" s="172"/>
      <c r="AT1242" s="168" t="s">
        <v>132</v>
      </c>
      <c r="AU1242" s="168" t="s">
        <v>74</v>
      </c>
      <c r="AV1242" s="167" t="s">
        <v>72</v>
      </c>
      <c r="AW1242" s="167" t="s">
        <v>5</v>
      </c>
      <c r="AX1242" s="167" t="s">
        <v>66</v>
      </c>
      <c r="AY1242" s="168" t="s">
        <v>123</v>
      </c>
    </row>
    <row r="1243" spans="2:51" s="95" customFormat="1" ht="12">
      <c r="B1243" s="94"/>
      <c r="D1243" s="96" t="s">
        <v>132</v>
      </c>
      <c r="E1243" s="97" t="s">
        <v>1</v>
      </c>
      <c r="F1243" s="98" t="s">
        <v>74</v>
      </c>
      <c r="H1243" s="99">
        <v>2</v>
      </c>
      <c r="L1243" s="94"/>
      <c r="M1243" s="100"/>
      <c r="N1243" s="101"/>
      <c r="O1243" s="101"/>
      <c r="P1243" s="101"/>
      <c r="Q1243" s="101"/>
      <c r="R1243" s="101"/>
      <c r="S1243" s="101"/>
      <c r="T1243" s="102"/>
      <c r="AT1243" s="97" t="s">
        <v>132</v>
      </c>
      <c r="AU1243" s="97" t="s">
        <v>74</v>
      </c>
      <c r="AV1243" s="95" t="s">
        <v>74</v>
      </c>
      <c r="AW1243" s="95" t="s">
        <v>5</v>
      </c>
      <c r="AX1243" s="95" t="s">
        <v>66</v>
      </c>
      <c r="AY1243" s="97" t="s">
        <v>123</v>
      </c>
    </row>
    <row r="1244" spans="2:51" s="167" customFormat="1" ht="12">
      <c r="B1244" s="166"/>
      <c r="D1244" s="96" t="s">
        <v>132</v>
      </c>
      <c r="E1244" s="168" t="s">
        <v>1</v>
      </c>
      <c r="F1244" s="169" t="s">
        <v>1541</v>
      </c>
      <c r="H1244" s="168" t="s">
        <v>1</v>
      </c>
      <c r="L1244" s="166"/>
      <c r="M1244" s="170"/>
      <c r="N1244" s="171"/>
      <c r="O1244" s="171"/>
      <c r="P1244" s="171"/>
      <c r="Q1244" s="171"/>
      <c r="R1244" s="171"/>
      <c r="S1244" s="171"/>
      <c r="T1244" s="172"/>
      <c r="AT1244" s="168" t="s">
        <v>132</v>
      </c>
      <c r="AU1244" s="168" t="s">
        <v>74</v>
      </c>
      <c r="AV1244" s="167" t="s">
        <v>72</v>
      </c>
      <c r="AW1244" s="167" t="s">
        <v>5</v>
      </c>
      <c r="AX1244" s="167" t="s">
        <v>66</v>
      </c>
      <c r="AY1244" s="168" t="s">
        <v>123</v>
      </c>
    </row>
    <row r="1245" spans="2:51" s="167" customFormat="1" ht="12">
      <c r="B1245" s="166"/>
      <c r="D1245" s="96" t="s">
        <v>132</v>
      </c>
      <c r="E1245" s="168" t="s">
        <v>1</v>
      </c>
      <c r="F1245" s="169" t="s">
        <v>1627</v>
      </c>
      <c r="H1245" s="168" t="s">
        <v>1</v>
      </c>
      <c r="L1245" s="166"/>
      <c r="M1245" s="170"/>
      <c r="N1245" s="171"/>
      <c r="O1245" s="171"/>
      <c r="P1245" s="171"/>
      <c r="Q1245" s="171"/>
      <c r="R1245" s="171"/>
      <c r="S1245" s="171"/>
      <c r="T1245" s="172"/>
      <c r="AT1245" s="168" t="s">
        <v>132</v>
      </c>
      <c r="AU1245" s="168" t="s">
        <v>74</v>
      </c>
      <c r="AV1245" s="167" t="s">
        <v>72</v>
      </c>
      <c r="AW1245" s="167" t="s">
        <v>5</v>
      </c>
      <c r="AX1245" s="167" t="s">
        <v>66</v>
      </c>
      <c r="AY1245" s="168" t="s">
        <v>123</v>
      </c>
    </row>
    <row r="1246" spans="2:51" s="95" customFormat="1" ht="12">
      <c r="B1246" s="94"/>
      <c r="D1246" s="96" t="s">
        <v>132</v>
      </c>
      <c r="E1246" s="97" t="s">
        <v>1</v>
      </c>
      <c r="F1246" s="98" t="s">
        <v>130</v>
      </c>
      <c r="H1246" s="99">
        <v>4</v>
      </c>
      <c r="L1246" s="94"/>
      <c r="M1246" s="100"/>
      <c r="N1246" s="101"/>
      <c r="O1246" s="101"/>
      <c r="P1246" s="101"/>
      <c r="Q1246" s="101"/>
      <c r="R1246" s="101"/>
      <c r="S1246" s="101"/>
      <c r="T1246" s="102"/>
      <c r="AT1246" s="97" t="s">
        <v>132</v>
      </c>
      <c r="AU1246" s="97" t="s">
        <v>74</v>
      </c>
      <c r="AV1246" s="95" t="s">
        <v>74</v>
      </c>
      <c r="AW1246" s="95" t="s">
        <v>5</v>
      </c>
      <c r="AX1246" s="95" t="s">
        <v>66</v>
      </c>
      <c r="AY1246" s="97" t="s">
        <v>123</v>
      </c>
    </row>
    <row r="1247" spans="2:51" s="182" customFormat="1" ht="12">
      <c r="B1247" s="181"/>
      <c r="D1247" s="96" t="s">
        <v>132</v>
      </c>
      <c r="E1247" s="183" t="s">
        <v>1</v>
      </c>
      <c r="F1247" s="184" t="s">
        <v>470</v>
      </c>
      <c r="H1247" s="185">
        <v>6</v>
      </c>
      <c r="L1247" s="181"/>
      <c r="M1247" s="186"/>
      <c r="N1247" s="187"/>
      <c r="O1247" s="187"/>
      <c r="P1247" s="187"/>
      <c r="Q1247" s="187"/>
      <c r="R1247" s="187"/>
      <c r="S1247" s="187"/>
      <c r="T1247" s="188"/>
      <c r="AT1247" s="183" t="s">
        <v>132</v>
      </c>
      <c r="AU1247" s="183" t="s">
        <v>74</v>
      </c>
      <c r="AV1247" s="182" t="s">
        <v>130</v>
      </c>
      <c r="AW1247" s="182" t="s">
        <v>5</v>
      </c>
      <c r="AX1247" s="182" t="s">
        <v>72</v>
      </c>
      <c r="AY1247" s="183" t="s">
        <v>123</v>
      </c>
    </row>
    <row r="1248" spans="2:65" s="117" customFormat="1" ht="16.5" customHeight="1">
      <c r="B1248" s="8"/>
      <c r="C1248" s="103" t="s">
        <v>952</v>
      </c>
      <c r="D1248" s="103" t="s">
        <v>189</v>
      </c>
      <c r="E1248" s="104" t="s">
        <v>1005</v>
      </c>
      <c r="F1248" s="105" t="s">
        <v>1006</v>
      </c>
      <c r="G1248" s="106" t="s">
        <v>175</v>
      </c>
      <c r="H1248" s="107">
        <v>6</v>
      </c>
      <c r="I1248" s="143"/>
      <c r="J1248" s="108">
        <f>ROUND(I1248*H1248,2)</f>
        <v>0</v>
      </c>
      <c r="K1248" s="105" t="s">
        <v>397</v>
      </c>
      <c r="L1248" s="157"/>
      <c r="M1248" s="109" t="s">
        <v>1</v>
      </c>
      <c r="N1248" s="189" t="s">
        <v>35</v>
      </c>
      <c r="O1248" s="92">
        <v>0</v>
      </c>
      <c r="P1248" s="92">
        <f>O1248*H1248</f>
        <v>0</v>
      </c>
      <c r="Q1248" s="92">
        <v>0.17</v>
      </c>
      <c r="R1248" s="92">
        <f>Q1248*H1248</f>
        <v>1.02</v>
      </c>
      <c r="S1248" s="92">
        <v>0</v>
      </c>
      <c r="T1248" s="164">
        <f>S1248*H1248</f>
        <v>0</v>
      </c>
      <c r="AR1248" s="120" t="s">
        <v>159</v>
      </c>
      <c r="AT1248" s="120" t="s">
        <v>189</v>
      </c>
      <c r="AU1248" s="120" t="s">
        <v>74</v>
      </c>
      <c r="AY1248" s="120" t="s">
        <v>123</v>
      </c>
      <c r="BE1248" s="156">
        <f>IF(N1248="základní",J1248,0)</f>
        <v>0</v>
      </c>
      <c r="BF1248" s="156">
        <f>IF(N1248="snížená",J1248,0)</f>
        <v>0</v>
      </c>
      <c r="BG1248" s="156">
        <f>IF(N1248="zákl. přenesená",J1248,0)</f>
        <v>0</v>
      </c>
      <c r="BH1248" s="156">
        <f>IF(N1248="sníž. přenesená",J1248,0)</f>
        <v>0</v>
      </c>
      <c r="BI1248" s="156">
        <f>IF(N1248="nulová",J1248,0)</f>
        <v>0</v>
      </c>
      <c r="BJ1248" s="120" t="s">
        <v>72</v>
      </c>
      <c r="BK1248" s="156">
        <f>ROUND(I1248*H1248,2)</f>
        <v>0</v>
      </c>
      <c r="BL1248" s="120" t="s">
        <v>130</v>
      </c>
      <c r="BM1248" s="120" t="s">
        <v>1628</v>
      </c>
    </row>
    <row r="1249" spans="2:47" s="117" customFormat="1" ht="12">
      <c r="B1249" s="8"/>
      <c r="D1249" s="96" t="s">
        <v>399</v>
      </c>
      <c r="F1249" s="165" t="s">
        <v>1006</v>
      </c>
      <c r="I1249" s="191"/>
      <c r="L1249" s="8"/>
      <c r="M1249" s="114"/>
      <c r="N1249" s="21"/>
      <c r="O1249" s="21"/>
      <c r="P1249" s="21"/>
      <c r="Q1249" s="21"/>
      <c r="R1249" s="21"/>
      <c r="S1249" s="21"/>
      <c r="T1249" s="22"/>
      <c r="AT1249" s="120" t="s">
        <v>399</v>
      </c>
      <c r="AU1249" s="120" t="s">
        <v>74</v>
      </c>
    </row>
    <row r="1250" spans="2:51" s="167" customFormat="1" ht="12">
      <c r="B1250" s="166"/>
      <c r="D1250" s="96" t="s">
        <v>132</v>
      </c>
      <c r="E1250" s="168" t="s">
        <v>1</v>
      </c>
      <c r="F1250" s="169" t="s">
        <v>401</v>
      </c>
      <c r="H1250" s="168" t="s">
        <v>1</v>
      </c>
      <c r="L1250" s="166"/>
      <c r="M1250" s="170"/>
      <c r="N1250" s="171"/>
      <c r="O1250" s="171"/>
      <c r="P1250" s="171"/>
      <c r="Q1250" s="171"/>
      <c r="R1250" s="171"/>
      <c r="S1250" s="171"/>
      <c r="T1250" s="172"/>
      <c r="AT1250" s="168" t="s">
        <v>132</v>
      </c>
      <c r="AU1250" s="168" t="s">
        <v>74</v>
      </c>
      <c r="AV1250" s="167" t="s">
        <v>72</v>
      </c>
      <c r="AW1250" s="167" t="s">
        <v>5</v>
      </c>
      <c r="AX1250" s="167" t="s">
        <v>66</v>
      </c>
      <c r="AY1250" s="168" t="s">
        <v>123</v>
      </c>
    </row>
    <row r="1251" spans="2:51" s="167" customFormat="1" ht="12">
      <c r="B1251" s="166"/>
      <c r="D1251" s="96" t="s">
        <v>132</v>
      </c>
      <c r="E1251" s="168" t="s">
        <v>1</v>
      </c>
      <c r="F1251" s="169" t="s">
        <v>1427</v>
      </c>
      <c r="H1251" s="168" t="s">
        <v>1</v>
      </c>
      <c r="L1251" s="166"/>
      <c r="M1251" s="170"/>
      <c r="N1251" s="171"/>
      <c r="O1251" s="171"/>
      <c r="P1251" s="171"/>
      <c r="Q1251" s="171"/>
      <c r="R1251" s="171"/>
      <c r="S1251" s="171"/>
      <c r="T1251" s="172"/>
      <c r="AT1251" s="168" t="s">
        <v>132</v>
      </c>
      <c r="AU1251" s="168" t="s">
        <v>74</v>
      </c>
      <c r="AV1251" s="167" t="s">
        <v>72</v>
      </c>
      <c r="AW1251" s="167" t="s">
        <v>5</v>
      </c>
      <c r="AX1251" s="167" t="s">
        <v>66</v>
      </c>
      <c r="AY1251" s="168" t="s">
        <v>123</v>
      </c>
    </row>
    <row r="1252" spans="2:51" s="167" customFormat="1" ht="12">
      <c r="B1252" s="166"/>
      <c r="D1252" s="96" t="s">
        <v>132</v>
      </c>
      <c r="E1252" s="168" t="s">
        <v>1</v>
      </c>
      <c r="F1252" s="169" t="s">
        <v>1428</v>
      </c>
      <c r="H1252" s="168" t="s">
        <v>1</v>
      </c>
      <c r="L1252" s="166"/>
      <c r="M1252" s="170"/>
      <c r="N1252" s="171"/>
      <c r="O1252" s="171"/>
      <c r="P1252" s="171"/>
      <c r="Q1252" s="171"/>
      <c r="R1252" s="171"/>
      <c r="S1252" s="171"/>
      <c r="T1252" s="172"/>
      <c r="AT1252" s="168" t="s">
        <v>132</v>
      </c>
      <c r="AU1252" s="168" t="s">
        <v>74</v>
      </c>
      <c r="AV1252" s="167" t="s">
        <v>72</v>
      </c>
      <c r="AW1252" s="167" t="s">
        <v>5</v>
      </c>
      <c r="AX1252" s="167" t="s">
        <v>66</v>
      </c>
      <c r="AY1252" s="168" t="s">
        <v>123</v>
      </c>
    </row>
    <row r="1253" spans="2:51" s="167" customFormat="1" ht="12">
      <c r="B1253" s="166"/>
      <c r="D1253" s="96" t="s">
        <v>132</v>
      </c>
      <c r="E1253" s="168" t="s">
        <v>1</v>
      </c>
      <c r="F1253" s="169" t="s">
        <v>1440</v>
      </c>
      <c r="H1253" s="168" t="s">
        <v>1</v>
      </c>
      <c r="L1253" s="166"/>
      <c r="M1253" s="170"/>
      <c r="N1253" s="171"/>
      <c r="O1253" s="171"/>
      <c r="P1253" s="171"/>
      <c r="Q1253" s="171"/>
      <c r="R1253" s="171"/>
      <c r="S1253" s="171"/>
      <c r="T1253" s="172"/>
      <c r="AT1253" s="168" t="s">
        <v>132</v>
      </c>
      <c r="AU1253" s="168" t="s">
        <v>74</v>
      </c>
      <c r="AV1253" s="167" t="s">
        <v>72</v>
      </c>
      <c r="AW1253" s="167" t="s">
        <v>5</v>
      </c>
      <c r="AX1253" s="167" t="s">
        <v>66</v>
      </c>
      <c r="AY1253" s="168" t="s">
        <v>123</v>
      </c>
    </row>
    <row r="1254" spans="2:51" s="167" customFormat="1" ht="12">
      <c r="B1254" s="166"/>
      <c r="D1254" s="96" t="s">
        <v>132</v>
      </c>
      <c r="E1254" s="168" t="s">
        <v>1</v>
      </c>
      <c r="F1254" s="169" t="s">
        <v>1009</v>
      </c>
      <c r="H1254" s="168" t="s">
        <v>1</v>
      </c>
      <c r="L1254" s="166"/>
      <c r="M1254" s="170"/>
      <c r="N1254" s="171"/>
      <c r="O1254" s="171"/>
      <c r="P1254" s="171"/>
      <c r="Q1254" s="171"/>
      <c r="R1254" s="171"/>
      <c r="S1254" s="171"/>
      <c r="T1254" s="172"/>
      <c r="AT1254" s="168" t="s">
        <v>132</v>
      </c>
      <c r="AU1254" s="168" t="s">
        <v>74</v>
      </c>
      <c r="AV1254" s="167" t="s">
        <v>72</v>
      </c>
      <c r="AW1254" s="167" t="s">
        <v>5</v>
      </c>
      <c r="AX1254" s="167" t="s">
        <v>66</v>
      </c>
      <c r="AY1254" s="168" t="s">
        <v>123</v>
      </c>
    </row>
    <row r="1255" spans="2:51" s="95" customFormat="1" ht="12">
      <c r="B1255" s="94"/>
      <c r="D1255" s="96" t="s">
        <v>132</v>
      </c>
      <c r="E1255" s="97" t="s">
        <v>1</v>
      </c>
      <c r="F1255" s="98" t="s">
        <v>74</v>
      </c>
      <c r="H1255" s="99">
        <v>2</v>
      </c>
      <c r="L1255" s="94"/>
      <c r="M1255" s="100"/>
      <c r="N1255" s="101"/>
      <c r="O1255" s="101"/>
      <c r="P1255" s="101"/>
      <c r="Q1255" s="101"/>
      <c r="R1255" s="101"/>
      <c r="S1255" s="101"/>
      <c r="T1255" s="102"/>
      <c r="AT1255" s="97" t="s">
        <v>132</v>
      </c>
      <c r="AU1255" s="97" t="s">
        <v>74</v>
      </c>
      <c r="AV1255" s="95" t="s">
        <v>74</v>
      </c>
      <c r="AW1255" s="95" t="s">
        <v>5</v>
      </c>
      <c r="AX1255" s="95" t="s">
        <v>66</v>
      </c>
      <c r="AY1255" s="97" t="s">
        <v>123</v>
      </c>
    </row>
    <row r="1256" spans="2:51" s="167" customFormat="1" ht="12">
      <c r="B1256" s="166"/>
      <c r="D1256" s="96" t="s">
        <v>132</v>
      </c>
      <c r="E1256" s="168" t="s">
        <v>1</v>
      </c>
      <c r="F1256" s="169" t="s">
        <v>1541</v>
      </c>
      <c r="H1256" s="168" t="s">
        <v>1</v>
      </c>
      <c r="L1256" s="166"/>
      <c r="M1256" s="170"/>
      <c r="N1256" s="171"/>
      <c r="O1256" s="171"/>
      <c r="P1256" s="171"/>
      <c r="Q1256" s="171"/>
      <c r="R1256" s="171"/>
      <c r="S1256" s="171"/>
      <c r="T1256" s="172"/>
      <c r="AT1256" s="168" t="s">
        <v>132</v>
      </c>
      <c r="AU1256" s="168" t="s">
        <v>74</v>
      </c>
      <c r="AV1256" s="167" t="s">
        <v>72</v>
      </c>
      <c r="AW1256" s="167" t="s">
        <v>5</v>
      </c>
      <c r="AX1256" s="167" t="s">
        <v>66</v>
      </c>
      <c r="AY1256" s="168" t="s">
        <v>123</v>
      </c>
    </row>
    <row r="1257" spans="2:51" s="167" customFormat="1" ht="12">
      <c r="B1257" s="166"/>
      <c r="D1257" s="96" t="s">
        <v>132</v>
      </c>
      <c r="E1257" s="168" t="s">
        <v>1</v>
      </c>
      <c r="F1257" s="169" t="s">
        <v>1629</v>
      </c>
      <c r="H1257" s="168" t="s">
        <v>1</v>
      </c>
      <c r="L1257" s="166"/>
      <c r="M1257" s="170"/>
      <c r="N1257" s="171"/>
      <c r="O1257" s="171"/>
      <c r="P1257" s="171"/>
      <c r="Q1257" s="171"/>
      <c r="R1257" s="171"/>
      <c r="S1257" s="171"/>
      <c r="T1257" s="172"/>
      <c r="AT1257" s="168" t="s">
        <v>132</v>
      </c>
      <c r="AU1257" s="168" t="s">
        <v>74</v>
      </c>
      <c r="AV1257" s="167" t="s">
        <v>72</v>
      </c>
      <c r="AW1257" s="167" t="s">
        <v>5</v>
      </c>
      <c r="AX1257" s="167" t="s">
        <v>66</v>
      </c>
      <c r="AY1257" s="168" t="s">
        <v>123</v>
      </c>
    </row>
    <row r="1258" spans="2:51" s="95" customFormat="1" ht="12">
      <c r="B1258" s="94"/>
      <c r="D1258" s="96" t="s">
        <v>132</v>
      </c>
      <c r="E1258" s="97" t="s">
        <v>1</v>
      </c>
      <c r="F1258" s="98" t="s">
        <v>130</v>
      </c>
      <c r="H1258" s="99">
        <v>4</v>
      </c>
      <c r="L1258" s="94"/>
      <c r="M1258" s="100"/>
      <c r="N1258" s="101"/>
      <c r="O1258" s="101"/>
      <c r="P1258" s="101"/>
      <c r="Q1258" s="101"/>
      <c r="R1258" s="101"/>
      <c r="S1258" s="101"/>
      <c r="T1258" s="102"/>
      <c r="AT1258" s="97" t="s">
        <v>132</v>
      </c>
      <c r="AU1258" s="97" t="s">
        <v>74</v>
      </c>
      <c r="AV1258" s="95" t="s">
        <v>74</v>
      </c>
      <c r="AW1258" s="95" t="s">
        <v>5</v>
      </c>
      <c r="AX1258" s="95" t="s">
        <v>66</v>
      </c>
      <c r="AY1258" s="97" t="s">
        <v>123</v>
      </c>
    </row>
    <row r="1259" spans="2:51" s="182" customFormat="1" ht="12">
      <c r="B1259" s="181"/>
      <c r="D1259" s="96" t="s">
        <v>132</v>
      </c>
      <c r="E1259" s="183" t="s">
        <v>1</v>
      </c>
      <c r="F1259" s="184" t="s">
        <v>470</v>
      </c>
      <c r="H1259" s="185">
        <v>6</v>
      </c>
      <c r="I1259" s="190"/>
      <c r="L1259" s="181"/>
      <c r="M1259" s="186"/>
      <c r="N1259" s="187"/>
      <c r="O1259" s="187"/>
      <c r="P1259" s="187"/>
      <c r="Q1259" s="187"/>
      <c r="R1259" s="187"/>
      <c r="S1259" s="187"/>
      <c r="T1259" s="188"/>
      <c r="AT1259" s="183" t="s">
        <v>132</v>
      </c>
      <c r="AU1259" s="183" t="s">
        <v>74</v>
      </c>
      <c r="AV1259" s="182" t="s">
        <v>130</v>
      </c>
      <c r="AW1259" s="182" t="s">
        <v>5</v>
      </c>
      <c r="AX1259" s="182" t="s">
        <v>72</v>
      </c>
      <c r="AY1259" s="183" t="s">
        <v>123</v>
      </c>
    </row>
    <row r="1260" spans="2:65" s="117" customFormat="1" ht="16.5" customHeight="1">
      <c r="B1260" s="8"/>
      <c r="C1260" s="103" t="s">
        <v>956</v>
      </c>
      <c r="D1260" s="103" t="s">
        <v>189</v>
      </c>
      <c r="E1260" s="104" t="s">
        <v>1012</v>
      </c>
      <c r="F1260" s="105" t="s">
        <v>1013</v>
      </c>
      <c r="G1260" s="106" t="s">
        <v>175</v>
      </c>
      <c r="H1260" s="107">
        <v>6</v>
      </c>
      <c r="I1260" s="143"/>
      <c r="J1260" s="108">
        <f>ROUND(I1260*H1260,2)</f>
        <v>0</v>
      </c>
      <c r="K1260" s="105" t="s">
        <v>397</v>
      </c>
      <c r="L1260" s="157"/>
      <c r="M1260" s="109" t="s">
        <v>1</v>
      </c>
      <c r="N1260" s="189" t="s">
        <v>35</v>
      </c>
      <c r="O1260" s="92">
        <v>0</v>
      </c>
      <c r="P1260" s="92">
        <f>O1260*H1260</f>
        <v>0</v>
      </c>
      <c r="Q1260" s="92">
        <v>0.087</v>
      </c>
      <c r="R1260" s="92">
        <f>Q1260*H1260</f>
        <v>0.522</v>
      </c>
      <c r="S1260" s="92">
        <v>0</v>
      </c>
      <c r="T1260" s="164">
        <f>S1260*H1260</f>
        <v>0</v>
      </c>
      <c r="AR1260" s="120" t="s">
        <v>159</v>
      </c>
      <c r="AT1260" s="120" t="s">
        <v>189</v>
      </c>
      <c r="AU1260" s="120" t="s">
        <v>74</v>
      </c>
      <c r="AY1260" s="120" t="s">
        <v>123</v>
      </c>
      <c r="BE1260" s="156">
        <f>IF(N1260="základní",J1260,0)</f>
        <v>0</v>
      </c>
      <c r="BF1260" s="156">
        <f>IF(N1260="snížená",J1260,0)</f>
        <v>0</v>
      </c>
      <c r="BG1260" s="156">
        <f>IF(N1260="zákl. přenesená",J1260,0)</f>
        <v>0</v>
      </c>
      <c r="BH1260" s="156">
        <f>IF(N1260="sníž. přenesená",J1260,0)</f>
        <v>0</v>
      </c>
      <c r="BI1260" s="156">
        <f>IF(N1260="nulová",J1260,0)</f>
        <v>0</v>
      </c>
      <c r="BJ1260" s="120" t="s">
        <v>72</v>
      </c>
      <c r="BK1260" s="156">
        <f>ROUND(I1260*H1260,2)</f>
        <v>0</v>
      </c>
      <c r="BL1260" s="120" t="s">
        <v>130</v>
      </c>
      <c r="BM1260" s="120" t="s">
        <v>1630</v>
      </c>
    </row>
    <row r="1261" spans="2:47" s="117" customFormat="1" ht="12">
      <c r="B1261" s="8"/>
      <c r="D1261" s="96" t="s">
        <v>399</v>
      </c>
      <c r="F1261" s="165" t="s">
        <v>1013</v>
      </c>
      <c r="L1261" s="8"/>
      <c r="M1261" s="114"/>
      <c r="N1261" s="21"/>
      <c r="O1261" s="21"/>
      <c r="P1261" s="21"/>
      <c r="Q1261" s="21"/>
      <c r="R1261" s="21"/>
      <c r="S1261" s="21"/>
      <c r="T1261" s="22"/>
      <c r="AT1261" s="120" t="s">
        <v>399</v>
      </c>
      <c r="AU1261" s="120" t="s">
        <v>74</v>
      </c>
    </row>
    <row r="1262" spans="2:51" s="167" customFormat="1" ht="12">
      <c r="B1262" s="166"/>
      <c r="D1262" s="96" t="s">
        <v>132</v>
      </c>
      <c r="E1262" s="168" t="s">
        <v>1</v>
      </c>
      <c r="F1262" s="169" t="s">
        <v>401</v>
      </c>
      <c r="H1262" s="168" t="s">
        <v>1</v>
      </c>
      <c r="L1262" s="166"/>
      <c r="M1262" s="170"/>
      <c r="N1262" s="171"/>
      <c r="O1262" s="171"/>
      <c r="P1262" s="171"/>
      <c r="Q1262" s="171"/>
      <c r="R1262" s="171"/>
      <c r="S1262" s="171"/>
      <c r="T1262" s="172"/>
      <c r="AT1262" s="168" t="s">
        <v>132</v>
      </c>
      <c r="AU1262" s="168" t="s">
        <v>74</v>
      </c>
      <c r="AV1262" s="167" t="s">
        <v>72</v>
      </c>
      <c r="AW1262" s="167" t="s">
        <v>5</v>
      </c>
      <c r="AX1262" s="167" t="s">
        <v>66</v>
      </c>
      <c r="AY1262" s="168" t="s">
        <v>123</v>
      </c>
    </row>
    <row r="1263" spans="2:51" s="167" customFormat="1" ht="12">
      <c r="B1263" s="166"/>
      <c r="D1263" s="96" t="s">
        <v>132</v>
      </c>
      <c r="E1263" s="168" t="s">
        <v>1</v>
      </c>
      <c r="F1263" s="169" t="s">
        <v>1427</v>
      </c>
      <c r="H1263" s="168" t="s">
        <v>1</v>
      </c>
      <c r="L1263" s="166"/>
      <c r="M1263" s="170"/>
      <c r="N1263" s="171"/>
      <c r="O1263" s="171"/>
      <c r="P1263" s="171"/>
      <c r="Q1263" s="171"/>
      <c r="R1263" s="171"/>
      <c r="S1263" s="171"/>
      <c r="T1263" s="172"/>
      <c r="AT1263" s="168" t="s">
        <v>132</v>
      </c>
      <c r="AU1263" s="168" t="s">
        <v>74</v>
      </c>
      <c r="AV1263" s="167" t="s">
        <v>72</v>
      </c>
      <c r="AW1263" s="167" t="s">
        <v>5</v>
      </c>
      <c r="AX1263" s="167" t="s">
        <v>66</v>
      </c>
      <c r="AY1263" s="168" t="s">
        <v>123</v>
      </c>
    </row>
    <row r="1264" spans="2:51" s="167" customFormat="1" ht="12">
      <c r="B1264" s="166"/>
      <c r="D1264" s="96" t="s">
        <v>132</v>
      </c>
      <c r="E1264" s="168" t="s">
        <v>1</v>
      </c>
      <c r="F1264" s="169" t="s">
        <v>1428</v>
      </c>
      <c r="H1264" s="168" t="s">
        <v>1</v>
      </c>
      <c r="L1264" s="166"/>
      <c r="M1264" s="170"/>
      <c r="N1264" s="171"/>
      <c r="O1264" s="171"/>
      <c r="P1264" s="171"/>
      <c r="Q1264" s="171"/>
      <c r="R1264" s="171"/>
      <c r="S1264" s="171"/>
      <c r="T1264" s="172"/>
      <c r="AT1264" s="168" t="s">
        <v>132</v>
      </c>
      <c r="AU1264" s="168" t="s">
        <v>74</v>
      </c>
      <c r="AV1264" s="167" t="s">
        <v>72</v>
      </c>
      <c r="AW1264" s="167" t="s">
        <v>5</v>
      </c>
      <c r="AX1264" s="167" t="s">
        <v>66</v>
      </c>
      <c r="AY1264" s="168" t="s">
        <v>123</v>
      </c>
    </row>
    <row r="1265" spans="2:51" s="167" customFormat="1" ht="12">
      <c r="B1265" s="166"/>
      <c r="D1265" s="96" t="s">
        <v>132</v>
      </c>
      <c r="E1265" s="168" t="s">
        <v>1</v>
      </c>
      <c r="F1265" s="169" t="s">
        <v>1440</v>
      </c>
      <c r="H1265" s="168" t="s">
        <v>1</v>
      </c>
      <c r="L1265" s="166"/>
      <c r="M1265" s="170"/>
      <c r="N1265" s="171"/>
      <c r="O1265" s="171"/>
      <c r="P1265" s="171"/>
      <c r="Q1265" s="171"/>
      <c r="R1265" s="171"/>
      <c r="S1265" s="171"/>
      <c r="T1265" s="172"/>
      <c r="AT1265" s="168" t="s">
        <v>132</v>
      </c>
      <c r="AU1265" s="168" t="s">
        <v>74</v>
      </c>
      <c r="AV1265" s="167" t="s">
        <v>72</v>
      </c>
      <c r="AW1265" s="167" t="s">
        <v>5</v>
      </c>
      <c r="AX1265" s="167" t="s">
        <v>66</v>
      </c>
      <c r="AY1265" s="168" t="s">
        <v>123</v>
      </c>
    </row>
    <row r="1266" spans="2:51" s="167" customFormat="1" ht="12">
      <c r="B1266" s="166"/>
      <c r="D1266" s="96" t="s">
        <v>132</v>
      </c>
      <c r="E1266" s="168" t="s">
        <v>1</v>
      </c>
      <c r="F1266" s="169" t="s">
        <v>1016</v>
      </c>
      <c r="H1266" s="168" t="s">
        <v>1</v>
      </c>
      <c r="L1266" s="166"/>
      <c r="M1266" s="170"/>
      <c r="N1266" s="171"/>
      <c r="O1266" s="171"/>
      <c r="P1266" s="171"/>
      <c r="Q1266" s="171"/>
      <c r="R1266" s="171"/>
      <c r="S1266" s="171"/>
      <c r="T1266" s="172"/>
      <c r="AT1266" s="168" t="s">
        <v>132</v>
      </c>
      <c r="AU1266" s="168" t="s">
        <v>74</v>
      </c>
      <c r="AV1266" s="167" t="s">
        <v>72</v>
      </c>
      <c r="AW1266" s="167" t="s">
        <v>5</v>
      </c>
      <c r="AX1266" s="167" t="s">
        <v>66</v>
      </c>
      <c r="AY1266" s="168" t="s">
        <v>123</v>
      </c>
    </row>
    <row r="1267" spans="2:51" s="95" customFormat="1" ht="12">
      <c r="B1267" s="94"/>
      <c r="D1267" s="96" t="s">
        <v>132</v>
      </c>
      <c r="E1267" s="97" t="s">
        <v>1</v>
      </c>
      <c r="F1267" s="98" t="s">
        <v>74</v>
      </c>
      <c r="H1267" s="99">
        <v>2</v>
      </c>
      <c r="L1267" s="94"/>
      <c r="M1267" s="100"/>
      <c r="N1267" s="101"/>
      <c r="O1267" s="101"/>
      <c r="P1267" s="101"/>
      <c r="Q1267" s="101"/>
      <c r="R1267" s="101"/>
      <c r="S1267" s="101"/>
      <c r="T1267" s="102"/>
      <c r="AT1267" s="97" t="s">
        <v>132</v>
      </c>
      <c r="AU1267" s="97" t="s">
        <v>74</v>
      </c>
      <c r="AV1267" s="95" t="s">
        <v>74</v>
      </c>
      <c r="AW1267" s="95" t="s">
        <v>5</v>
      </c>
      <c r="AX1267" s="95" t="s">
        <v>66</v>
      </c>
      <c r="AY1267" s="97" t="s">
        <v>123</v>
      </c>
    </row>
    <row r="1268" spans="2:51" s="167" customFormat="1" ht="12">
      <c r="B1268" s="166"/>
      <c r="D1268" s="96" t="s">
        <v>132</v>
      </c>
      <c r="E1268" s="168" t="s">
        <v>1</v>
      </c>
      <c r="F1268" s="169" t="s">
        <v>1541</v>
      </c>
      <c r="H1268" s="168" t="s">
        <v>1</v>
      </c>
      <c r="L1268" s="166"/>
      <c r="M1268" s="170"/>
      <c r="N1268" s="171"/>
      <c r="O1268" s="171"/>
      <c r="P1268" s="171"/>
      <c r="Q1268" s="171"/>
      <c r="R1268" s="171"/>
      <c r="S1268" s="171"/>
      <c r="T1268" s="172"/>
      <c r="AT1268" s="168" t="s">
        <v>132</v>
      </c>
      <c r="AU1268" s="168" t="s">
        <v>74</v>
      </c>
      <c r="AV1268" s="167" t="s">
        <v>72</v>
      </c>
      <c r="AW1268" s="167" t="s">
        <v>5</v>
      </c>
      <c r="AX1268" s="167" t="s">
        <v>66</v>
      </c>
      <c r="AY1268" s="168" t="s">
        <v>123</v>
      </c>
    </row>
    <row r="1269" spans="2:51" s="167" customFormat="1" ht="12">
      <c r="B1269" s="166"/>
      <c r="D1269" s="96" t="s">
        <v>132</v>
      </c>
      <c r="E1269" s="168" t="s">
        <v>1</v>
      </c>
      <c r="F1269" s="169" t="s">
        <v>1631</v>
      </c>
      <c r="H1269" s="168" t="s">
        <v>1</v>
      </c>
      <c r="L1269" s="166"/>
      <c r="M1269" s="170"/>
      <c r="N1269" s="171"/>
      <c r="O1269" s="171"/>
      <c r="P1269" s="171"/>
      <c r="Q1269" s="171"/>
      <c r="R1269" s="171"/>
      <c r="S1269" s="171"/>
      <c r="T1269" s="172"/>
      <c r="AT1269" s="168" t="s">
        <v>132</v>
      </c>
      <c r="AU1269" s="168" t="s">
        <v>74</v>
      </c>
      <c r="AV1269" s="167" t="s">
        <v>72</v>
      </c>
      <c r="AW1269" s="167" t="s">
        <v>5</v>
      </c>
      <c r="AX1269" s="167" t="s">
        <v>66</v>
      </c>
      <c r="AY1269" s="168" t="s">
        <v>123</v>
      </c>
    </row>
    <row r="1270" spans="2:51" s="95" customFormat="1" ht="12">
      <c r="B1270" s="94"/>
      <c r="D1270" s="96" t="s">
        <v>132</v>
      </c>
      <c r="E1270" s="97" t="s">
        <v>1</v>
      </c>
      <c r="F1270" s="98" t="s">
        <v>130</v>
      </c>
      <c r="H1270" s="99">
        <v>4</v>
      </c>
      <c r="L1270" s="94"/>
      <c r="M1270" s="100"/>
      <c r="N1270" s="101"/>
      <c r="O1270" s="101"/>
      <c r="P1270" s="101"/>
      <c r="Q1270" s="101"/>
      <c r="R1270" s="101"/>
      <c r="S1270" s="101"/>
      <c r="T1270" s="102"/>
      <c r="AT1270" s="97" t="s">
        <v>132</v>
      </c>
      <c r="AU1270" s="97" t="s">
        <v>74</v>
      </c>
      <c r="AV1270" s="95" t="s">
        <v>74</v>
      </c>
      <c r="AW1270" s="95" t="s">
        <v>5</v>
      </c>
      <c r="AX1270" s="95" t="s">
        <v>66</v>
      </c>
      <c r="AY1270" s="97" t="s">
        <v>123</v>
      </c>
    </row>
    <row r="1271" spans="2:51" s="182" customFormat="1" ht="12">
      <c r="B1271" s="181"/>
      <c r="D1271" s="96" t="s">
        <v>132</v>
      </c>
      <c r="E1271" s="183" t="s">
        <v>1</v>
      </c>
      <c r="F1271" s="184" t="s">
        <v>470</v>
      </c>
      <c r="H1271" s="185">
        <v>6</v>
      </c>
      <c r="L1271" s="181"/>
      <c r="M1271" s="186"/>
      <c r="N1271" s="187"/>
      <c r="O1271" s="187"/>
      <c r="P1271" s="187"/>
      <c r="Q1271" s="187"/>
      <c r="R1271" s="187"/>
      <c r="S1271" s="187"/>
      <c r="T1271" s="188"/>
      <c r="AT1271" s="183" t="s">
        <v>132</v>
      </c>
      <c r="AU1271" s="183" t="s">
        <v>74</v>
      </c>
      <c r="AV1271" s="182" t="s">
        <v>130</v>
      </c>
      <c r="AW1271" s="182" t="s">
        <v>5</v>
      </c>
      <c r="AX1271" s="182" t="s">
        <v>72</v>
      </c>
      <c r="AY1271" s="183" t="s">
        <v>123</v>
      </c>
    </row>
    <row r="1272" spans="2:65" s="117" customFormat="1" ht="16.5" customHeight="1">
      <c r="B1272" s="8"/>
      <c r="C1272" s="103" t="s">
        <v>966</v>
      </c>
      <c r="D1272" s="103" t="s">
        <v>189</v>
      </c>
      <c r="E1272" s="104" t="s">
        <v>1019</v>
      </c>
      <c r="F1272" s="105" t="s">
        <v>1020</v>
      </c>
      <c r="G1272" s="106" t="s">
        <v>175</v>
      </c>
      <c r="H1272" s="107">
        <v>6</v>
      </c>
      <c r="I1272" s="143"/>
      <c r="J1272" s="108">
        <f>ROUND(I1272*H1272,2)</f>
        <v>0</v>
      </c>
      <c r="K1272" s="105" t="s">
        <v>397</v>
      </c>
      <c r="L1272" s="157"/>
      <c r="M1272" s="109" t="s">
        <v>1</v>
      </c>
      <c r="N1272" s="189" t="s">
        <v>35</v>
      </c>
      <c r="O1272" s="92">
        <v>0</v>
      </c>
      <c r="P1272" s="92">
        <f>O1272*H1272</f>
        <v>0</v>
      </c>
      <c r="Q1272" s="92">
        <v>0.06</v>
      </c>
      <c r="R1272" s="92">
        <f>Q1272*H1272</f>
        <v>0.36</v>
      </c>
      <c r="S1272" s="92">
        <v>0</v>
      </c>
      <c r="T1272" s="164">
        <f>S1272*H1272</f>
        <v>0</v>
      </c>
      <c r="AR1272" s="120" t="s">
        <v>159</v>
      </c>
      <c r="AT1272" s="120" t="s">
        <v>189</v>
      </c>
      <c r="AU1272" s="120" t="s">
        <v>74</v>
      </c>
      <c r="AY1272" s="120" t="s">
        <v>123</v>
      </c>
      <c r="BE1272" s="156">
        <f>IF(N1272="základní",J1272,0)</f>
        <v>0</v>
      </c>
      <c r="BF1272" s="156">
        <f>IF(N1272="snížená",J1272,0)</f>
        <v>0</v>
      </c>
      <c r="BG1272" s="156">
        <f>IF(N1272="zákl. přenesená",J1272,0)</f>
        <v>0</v>
      </c>
      <c r="BH1272" s="156">
        <f>IF(N1272="sníž. přenesená",J1272,0)</f>
        <v>0</v>
      </c>
      <c r="BI1272" s="156">
        <f>IF(N1272="nulová",J1272,0)</f>
        <v>0</v>
      </c>
      <c r="BJ1272" s="120" t="s">
        <v>72</v>
      </c>
      <c r="BK1272" s="156">
        <f>ROUND(I1272*H1272,2)</f>
        <v>0</v>
      </c>
      <c r="BL1272" s="120" t="s">
        <v>130</v>
      </c>
      <c r="BM1272" s="120" t="s">
        <v>1632</v>
      </c>
    </row>
    <row r="1273" spans="2:47" s="117" customFormat="1" ht="12">
      <c r="B1273" s="8"/>
      <c r="D1273" s="96" t="s">
        <v>399</v>
      </c>
      <c r="F1273" s="165" t="s">
        <v>1020</v>
      </c>
      <c r="L1273" s="8"/>
      <c r="M1273" s="114"/>
      <c r="N1273" s="21"/>
      <c r="O1273" s="21"/>
      <c r="P1273" s="21"/>
      <c r="Q1273" s="21"/>
      <c r="R1273" s="21"/>
      <c r="S1273" s="21"/>
      <c r="T1273" s="22"/>
      <c r="AT1273" s="120" t="s">
        <v>399</v>
      </c>
      <c r="AU1273" s="120" t="s">
        <v>74</v>
      </c>
    </row>
    <row r="1274" spans="2:51" s="167" customFormat="1" ht="12">
      <c r="B1274" s="166"/>
      <c r="D1274" s="96" t="s">
        <v>132</v>
      </c>
      <c r="E1274" s="168" t="s">
        <v>1</v>
      </c>
      <c r="F1274" s="169" t="s">
        <v>401</v>
      </c>
      <c r="H1274" s="168" t="s">
        <v>1</v>
      </c>
      <c r="L1274" s="166"/>
      <c r="M1274" s="170"/>
      <c r="N1274" s="171"/>
      <c r="O1274" s="171"/>
      <c r="P1274" s="171"/>
      <c r="Q1274" s="171"/>
      <c r="R1274" s="171"/>
      <c r="S1274" s="171"/>
      <c r="T1274" s="172"/>
      <c r="AT1274" s="168" t="s">
        <v>132</v>
      </c>
      <c r="AU1274" s="168" t="s">
        <v>74</v>
      </c>
      <c r="AV1274" s="167" t="s">
        <v>72</v>
      </c>
      <c r="AW1274" s="167" t="s">
        <v>5</v>
      </c>
      <c r="AX1274" s="167" t="s">
        <v>66</v>
      </c>
      <c r="AY1274" s="168" t="s">
        <v>123</v>
      </c>
    </row>
    <row r="1275" spans="2:51" s="167" customFormat="1" ht="12">
      <c r="B1275" s="166"/>
      <c r="D1275" s="96" t="s">
        <v>132</v>
      </c>
      <c r="E1275" s="168" t="s">
        <v>1</v>
      </c>
      <c r="F1275" s="169" t="s">
        <v>1427</v>
      </c>
      <c r="H1275" s="168" t="s">
        <v>1</v>
      </c>
      <c r="L1275" s="166"/>
      <c r="M1275" s="170"/>
      <c r="N1275" s="171"/>
      <c r="O1275" s="171"/>
      <c r="P1275" s="171"/>
      <c r="Q1275" s="171"/>
      <c r="R1275" s="171"/>
      <c r="S1275" s="171"/>
      <c r="T1275" s="172"/>
      <c r="AT1275" s="168" t="s">
        <v>132</v>
      </c>
      <c r="AU1275" s="168" t="s">
        <v>74</v>
      </c>
      <c r="AV1275" s="167" t="s">
        <v>72</v>
      </c>
      <c r="AW1275" s="167" t="s">
        <v>5</v>
      </c>
      <c r="AX1275" s="167" t="s">
        <v>66</v>
      </c>
      <c r="AY1275" s="168" t="s">
        <v>123</v>
      </c>
    </row>
    <row r="1276" spans="2:51" s="167" customFormat="1" ht="12">
      <c r="B1276" s="166"/>
      <c r="D1276" s="96" t="s">
        <v>132</v>
      </c>
      <c r="E1276" s="168" t="s">
        <v>1</v>
      </c>
      <c r="F1276" s="169" t="s">
        <v>1428</v>
      </c>
      <c r="H1276" s="168" t="s">
        <v>1</v>
      </c>
      <c r="L1276" s="166"/>
      <c r="M1276" s="170"/>
      <c r="N1276" s="171"/>
      <c r="O1276" s="171"/>
      <c r="P1276" s="171"/>
      <c r="Q1276" s="171"/>
      <c r="R1276" s="171"/>
      <c r="S1276" s="171"/>
      <c r="T1276" s="172"/>
      <c r="AT1276" s="168" t="s">
        <v>132</v>
      </c>
      <c r="AU1276" s="168" t="s">
        <v>74</v>
      </c>
      <c r="AV1276" s="167" t="s">
        <v>72</v>
      </c>
      <c r="AW1276" s="167" t="s">
        <v>5</v>
      </c>
      <c r="AX1276" s="167" t="s">
        <v>66</v>
      </c>
      <c r="AY1276" s="168" t="s">
        <v>123</v>
      </c>
    </row>
    <row r="1277" spans="2:51" s="167" customFormat="1" ht="12">
      <c r="B1277" s="166"/>
      <c r="D1277" s="96" t="s">
        <v>132</v>
      </c>
      <c r="E1277" s="168" t="s">
        <v>1</v>
      </c>
      <c r="F1277" s="169" t="s">
        <v>1440</v>
      </c>
      <c r="H1277" s="168" t="s">
        <v>1</v>
      </c>
      <c r="L1277" s="166"/>
      <c r="M1277" s="170"/>
      <c r="N1277" s="171"/>
      <c r="O1277" s="171"/>
      <c r="P1277" s="171"/>
      <c r="Q1277" s="171"/>
      <c r="R1277" s="171"/>
      <c r="S1277" s="171"/>
      <c r="T1277" s="172"/>
      <c r="AT1277" s="168" t="s">
        <v>132</v>
      </c>
      <c r="AU1277" s="168" t="s">
        <v>74</v>
      </c>
      <c r="AV1277" s="167" t="s">
        <v>72</v>
      </c>
      <c r="AW1277" s="167" t="s">
        <v>5</v>
      </c>
      <c r="AX1277" s="167" t="s">
        <v>66</v>
      </c>
      <c r="AY1277" s="168" t="s">
        <v>123</v>
      </c>
    </row>
    <row r="1278" spans="2:51" s="167" customFormat="1" ht="12">
      <c r="B1278" s="166"/>
      <c r="D1278" s="96" t="s">
        <v>132</v>
      </c>
      <c r="E1278" s="168" t="s">
        <v>1</v>
      </c>
      <c r="F1278" s="169" t="s">
        <v>1023</v>
      </c>
      <c r="H1278" s="168" t="s">
        <v>1</v>
      </c>
      <c r="L1278" s="166"/>
      <c r="M1278" s="170"/>
      <c r="N1278" s="171"/>
      <c r="O1278" s="171"/>
      <c r="P1278" s="171"/>
      <c r="Q1278" s="171"/>
      <c r="R1278" s="171"/>
      <c r="S1278" s="171"/>
      <c r="T1278" s="172"/>
      <c r="AT1278" s="168" t="s">
        <v>132</v>
      </c>
      <c r="AU1278" s="168" t="s">
        <v>74</v>
      </c>
      <c r="AV1278" s="167" t="s">
        <v>72</v>
      </c>
      <c r="AW1278" s="167" t="s">
        <v>5</v>
      </c>
      <c r="AX1278" s="167" t="s">
        <v>66</v>
      </c>
      <c r="AY1278" s="168" t="s">
        <v>123</v>
      </c>
    </row>
    <row r="1279" spans="2:51" s="95" customFormat="1" ht="12">
      <c r="B1279" s="94"/>
      <c r="D1279" s="96" t="s">
        <v>132</v>
      </c>
      <c r="E1279" s="97" t="s">
        <v>1</v>
      </c>
      <c r="F1279" s="98" t="s">
        <v>74</v>
      </c>
      <c r="H1279" s="99">
        <v>2</v>
      </c>
      <c r="L1279" s="94"/>
      <c r="M1279" s="100"/>
      <c r="N1279" s="101"/>
      <c r="O1279" s="101"/>
      <c r="P1279" s="101"/>
      <c r="Q1279" s="101"/>
      <c r="R1279" s="101"/>
      <c r="S1279" s="101"/>
      <c r="T1279" s="102"/>
      <c r="AT1279" s="97" t="s">
        <v>132</v>
      </c>
      <c r="AU1279" s="97" t="s">
        <v>74</v>
      </c>
      <c r="AV1279" s="95" t="s">
        <v>74</v>
      </c>
      <c r="AW1279" s="95" t="s">
        <v>5</v>
      </c>
      <c r="AX1279" s="95" t="s">
        <v>66</v>
      </c>
      <c r="AY1279" s="97" t="s">
        <v>123</v>
      </c>
    </row>
    <row r="1280" spans="2:51" s="167" customFormat="1" ht="12">
      <c r="B1280" s="166"/>
      <c r="D1280" s="96" t="s">
        <v>132</v>
      </c>
      <c r="E1280" s="168" t="s">
        <v>1</v>
      </c>
      <c r="F1280" s="169" t="s">
        <v>1541</v>
      </c>
      <c r="H1280" s="168" t="s">
        <v>1</v>
      </c>
      <c r="L1280" s="166"/>
      <c r="M1280" s="170"/>
      <c r="N1280" s="171"/>
      <c r="O1280" s="171"/>
      <c r="P1280" s="171"/>
      <c r="Q1280" s="171"/>
      <c r="R1280" s="171"/>
      <c r="S1280" s="171"/>
      <c r="T1280" s="172"/>
      <c r="AT1280" s="168" t="s">
        <v>132</v>
      </c>
      <c r="AU1280" s="168" t="s">
        <v>74</v>
      </c>
      <c r="AV1280" s="167" t="s">
        <v>72</v>
      </c>
      <c r="AW1280" s="167" t="s">
        <v>5</v>
      </c>
      <c r="AX1280" s="167" t="s">
        <v>66</v>
      </c>
      <c r="AY1280" s="168" t="s">
        <v>123</v>
      </c>
    </row>
    <row r="1281" spans="2:51" s="167" customFormat="1" ht="12">
      <c r="B1281" s="166"/>
      <c r="D1281" s="96" t="s">
        <v>132</v>
      </c>
      <c r="E1281" s="168" t="s">
        <v>1</v>
      </c>
      <c r="F1281" s="169" t="s">
        <v>1633</v>
      </c>
      <c r="H1281" s="168" t="s">
        <v>1</v>
      </c>
      <c r="L1281" s="166"/>
      <c r="M1281" s="170"/>
      <c r="N1281" s="171"/>
      <c r="O1281" s="171"/>
      <c r="P1281" s="171"/>
      <c r="Q1281" s="171"/>
      <c r="R1281" s="171"/>
      <c r="S1281" s="171"/>
      <c r="T1281" s="172"/>
      <c r="AT1281" s="168" t="s">
        <v>132</v>
      </c>
      <c r="AU1281" s="168" t="s">
        <v>74</v>
      </c>
      <c r="AV1281" s="167" t="s">
        <v>72</v>
      </c>
      <c r="AW1281" s="167" t="s">
        <v>5</v>
      </c>
      <c r="AX1281" s="167" t="s">
        <v>66</v>
      </c>
      <c r="AY1281" s="168" t="s">
        <v>123</v>
      </c>
    </row>
    <row r="1282" spans="2:51" s="95" customFormat="1" ht="12">
      <c r="B1282" s="94"/>
      <c r="D1282" s="96" t="s">
        <v>132</v>
      </c>
      <c r="E1282" s="97" t="s">
        <v>1</v>
      </c>
      <c r="F1282" s="98" t="s">
        <v>130</v>
      </c>
      <c r="H1282" s="99">
        <v>4</v>
      </c>
      <c r="L1282" s="94"/>
      <c r="M1282" s="100"/>
      <c r="N1282" s="101"/>
      <c r="O1282" s="101"/>
      <c r="P1282" s="101"/>
      <c r="Q1282" s="101"/>
      <c r="R1282" s="101"/>
      <c r="S1282" s="101"/>
      <c r="T1282" s="102"/>
      <c r="AT1282" s="97" t="s">
        <v>132</v>
      </c>
      <c r="AU1282" s="97" t="s">
        <v>74</v>
      </c>
      <c r="AV1282" s="95" t="s">
        <v>74</v>
      </c>
      <c r="AW1282" s="95" t="s">
        <v>5</v>
      </c>
      <c r="AX1282" s="95" t="s">
        <v>66</v>
      </c>
      <c r="AY1282" s="97" t="s">
        <v>123</v>
      </c>
    </row>
    <row r="1283" spans="2:51" s="182" customFormat="1" ht="12">
      <c r="B1283" s="181"/>
      <c r="D1283" s="96" t="s">
        <v>132</v>
      </c>
      <c r="E1283" s="183" t="s">
        <v>1</v>
      </c>
      <c r="F1283" s="184" t="s">
        <v>470</v>
      </c>
      <c r="H1283" s="185">
        <v>6</v>
      </c>
      <c r="L1283" s="181"/>
      <c r="M1283" s="186"/>
      <c r="N1283" s="187"/>
      <c r="O1283" s="187"/>
      <c r="P1283" s="187"/>
      <c r="Q1283" s="187"/>
      <c r="R1283" s="187"/>
      <c r="S1283" s="187"/>
      <c r="T1283" s="188"/>
      <c r="AT1283" s="183" t="s">
        <v>132</v>
      </c>
      <c r="AU1283" s="183" t="s">
        <v>74</v>
      </c>
      <c r="AV1283" s="182" t="s">
        <v>130</v>
      </c>
      <c r="AW1283" s="182" t="s">
        <v>5</v>
      </c>
      <c r="AX1283" s="182" t="s">
        <v>72</v>
      </c>
      <c r="AY1283" s="183" t="s">
        <v>123</v>
      </c>
    </row>
    <row r="1284" spans="2:65" s="117" customFormat="1" ht="16.5" customHeight="1">
      <c r="B1284" s="8"/>
      <c r="C1284" s="84" t="s">
        <v>970</v>
      </c>
      <c r="D1284" s="84" t="s">
        <v>125</v>
      </c>
      <c r="E1284" s="85" t="s">
        <v>1026</v>
      </c>
      <c r="F1284" s="86" t="s">
        <v>1027</v>
      </c>
      <c r="G1284" s="87" t="s">
        <v>175</v>
      </c>
      <c r="H1284" s="88">
        <v>3</v>
      </c>
      <c r="I1284" s="142"/>
      <c r="J1284" s="89">
        <f>ROUND(I1284*H1284,2)</f>
        <v>0</v>
      </c>
      <c r="K1284" s="86" t="s">
        <v>397</v>
      </c>
      <c r="L1284" s="8"/>
      <c r="M1284" s="115" t="s">
        <v>1</v>
      </c>
      <c r="N1284" s="90" t="s">
        <v>35</v>
      </c>
      <c r="O1284" s="92">
        <v>0.8</v>
      </c>
      <c r="P1284" s="92">
        <f>O1284*H1284</f>
        <v>2.4000000000000004</v>
      </c>
      <c r="Q1284" s="92">
        <v>0</v>
      </c>
      <c r="R1284" s="92">
        <f>Q1284*H1284</f>
        <v>0</v>
      </c>
      <c r="S1284" s="92">
        <v>0.15</v>
      </c>
      <c r="T1284" s="164">
        <f>S1284*H1284</f>
        <v>0.44999999999999996</v>
      </c>
      <c r="AR1284" s="120" t="s">
        <v>130</v>
      </c>
      <c r="AT1284" s="120" t="s">
        <v>125</v>
      </c>
      <c r="AU1284" s="120" t="s">
        <v>74</v>
      </c>
      <c r="AY1284" s="120" t="s">
        <v>123</v>
      </c>
      <c r="BE1284" s="156">
        <f>IF(N1284="základní",J1284,0)</f>
        <v>0</v>
      </c>
      <c r="BF1284" s="156">
        <f>IF(N1284="snížená",J1284,0)</f>
        <v>0</v>
      </c>
      <c r="BG1284" s="156">
        <f>IF(N1284="zákl. přenesená",J1284,0)</f>
        <v>0</v>
      </c>
      <c r="BH1284" s="156">
        <f>IF(N1284="sníž. přenesená",J1284,0)</f>
        <v>0</v>
      </c>
      <c r="BI1284" s="156">
        <f>IF(N1284="nulová",J1284,0)</f>
        <v>0</v>
      </c>
      <c r="BJ1284" s="120" t="s">
        <v>72</v>
      </c>
      <c r="BK1284" s="156">
        <f>ROUND(I1284*H1284,2)</f>
        <v>0</v>
      </c>
      <c r="BL1284" s="120" t="s">
        <v>130</v>
      </c>
      <c r="BM1284" s="120" t="s">
        <v>1634</v>
      </c>
    </row>
    <row r="1285" spans="2:47" s="117" customFormat="1" ht="12">
      <c r="B1285" s="8"/>
      <c r="D1285" s="96" t="s">
        <v>399</v>
      </c>
      <c r="F1285" s="165" t="s">
        <v>1029</v>
      </c>
      <c r="L1285" s="8"/>
      <c r="M1285" s="114"/>
      <c r="N1285" s="21"/>
      <c r="O1285" s="21"/>
      <c r="P1285" s="21"/>
      <c r="Q1285" s="21"/>
      <c r="R1285" s="21"/>
      <c r="S1285" s="21"/>
      <c r="T1285" s="22"/>
      <c r="AT1285" s="120" t="s">
        <v>399</v>
      </c>
      <c r="AU1285" s="120" t="s">
        <v>74</v>
      </c>
    </row>
    <row r="1286" spans="2:51" s="167" customFormat="1" ht="12">
      <c r="B1286" s="166"/>
      <c r="D1286" s="96" t="s">
        <v>132</v>
      </c>
      <c r="E1286" s="168" t="s">
        <v>1</v>
      </c>
      <c r="F1286" s="169" t="s">
        <v>401</v>
      </c>
      <c r="H1286" s="168" t="s">
        <v>1</v>
      </c>
      <c r="L1286" s="166"/>
      <c r="M1286" s="170"/>
      <c r="N1286" s="171"/>
      <c r="O1286" s="171"/>
      <c r="P1286" s="171"/>
      <c r="Q1286" s="171"/>
      <c r="R1286" s="171"/>
      <c r="S1286" s="171"/>
      <c r="T1286" s="172"/>
      <c r="AT1286" s="168" t="s">
        <v>132</v>
      </c>
      <c r="AU1286" s="168" t="s">
        <v>74</v>
      </c>
      <c r="AV1286" s="167" t="s">
        <v>72</v>
      </c>
      <c r="AW1286" s="167" t="s">
        <v>5</v>
      </c>
      <c r="AX1286" s="167" t="s">
        <v>66</v>
      </c>
      <c r="AY1286" s="168" t="s">
        <v>123</v>
      </c>
    </row>
    <row r="1287" spans="2:51" s="167" customFormat="1" ht="12">
      <c r="B1287" s="166"/>
      <c r="D1287" s="96" t="s">
        <v>132</v>
      </c>
      <c r="E1287" s="168" t="s">
        <v>1</v>
      </c>
      <c r="F1287" s="169" t="s">
        <v>1427</v>
      </c>
      <c r="H1287" s="168" t="s">
        <v>1</v>
      </c>
      <c r="L1287" s="166"/>
      <c r="M1287" s="170"/>
      <c r="N1287" s="171"/>
      <c r="O1287" s="171"/>
      <c r="P1287" s="171"/>
      <c r="Q1287" s="171"/>
      <c r="R1287" s="171"/>
      <c r="S1287" s="171"/>
      <c r="T1287" s="172"/>
      <c r="AT1287" s="168" t="s">
        <v>132</v>
      </c>
      <c r="AU1287" s="168" t="s">
        <v>74</v>
      </c>
      <c r="AV1287" s="167" t="s">
        <v>72</v>
      </c>
      <c r="AW1287" s="167" t="s">
        <v>5</v>
      </c>
      <c r="AX1287" s="167" t="s">
        <v>66</v>
      </c>
      <c r="AY1287" s="168" t="s">
        <v>123</v>
      </c>
    </row>
    <row r="1288" spans="2:51" s="167" customFormat="1" ht="12">
      <c r="B1288" s="166"/>
      <c r="D1288" s="96" t="s">
        <v>132</v>
      </c>
      <c r="E1288" s="168" t="s">
        <v>1</v>
      </c>
      <c r="F1288" s="169" t="s">
        <v>1428</v>
      </c>
      <c r="H1288" s="168" t="s">
        <v>1</v>
      </c>
      <c r="L1288" s="166"/>
      <c r="M1288" s="170"/>
      <c r="N1288" s="171"/>
      <c r="O1288" s="171"/>
      <c r="P1288" s="171"/>
      <c r="Q1288" s="171"/>
      <c r="R1288" s="171"/>
      <c r="S1288" s="171"/>
      <c r="T1288" s="172"/>
      <c r="AT1288" s="168" t="s">
        <v>132</v>
      </c>
      <c r="AU1288" s="168" t="s">
        <v>74</v>
      </c>
      <c r="AV1288" s="167" t="s">
        <v>72</v>
      </c>
      <c r="AW1288" s="167" t="s">
        <v>5</v>
      </c>
      <c r="AX1288" s="167" t="s">
        <v>66</v>
      </c>
      <c r="AY1288" s="168" t="s">
        <v>123</v>
      </c>
    </row>
    <row r="1289" spans="2:51" s="167" customFormat="1" ht="12">
      <c r="B1289" s="166"/>
      <c r="D1289" s="96" t="s">
        <v>132</v>
      </c>
      <c r="E1289" s="168" t="s">
        <v>1</v>
      </c>
      <c r="F1289" s="169" t="s">
        <v>819</v>
      </c>
      <c r="H1289" s="168" t="s">
        <v>1</v>
      </c>
      <c r="L1289" s="166"/>
      <c r="M1289" s="170"/>
      <c r="N1289" s="171"/>
      <c r="O1289" s="171"/>
      <c r="P1289" s="171"/>
      <c r="Q1289" s="171"/>
      <c r="R1289" s="171"/>
      <c r="S1289" s="171"/>
      <c r="T1289" s="172"/>
      <c r="AT1289" s="168" t="s">
        <v>132</v>
      </c>
      <c r="AU1289" s="168" t="s">
        <v>74</v>
      </c>
      <c r="AV1289" s="167" t="s">
        <v>72</v>
      </c>
      <c r="AW1289" s="167" t="s">
        <v>5</v>
      </c>
      <c r="AX1289" s="167" t="s">
        <v>66</v>
      </c>
      <c r="AY1289" s="168" t="s">
        <v>123</v>
      </c>
    </row>
    <row r="1290" spans="2:51" s="167" customFormat="1" ht="12">
      <c r="B1290" s="166"/>
      <c r="D1290" s="96" t="s">
        <v>132</v>
      </c>
      <c r="E1290" s="168" t="s">
        <v>1</v>
      </c>
      <c r="F1290" s="169" t="s">
        <v>1635</v>
      </c>
      <c r="H1290" s="168" t="s">
        <v>1</v>
      </c>
      <c r="L1290" s="166"/>
      <c r="M1290" s="170"/>
      <c r="N1290" s="171"/>
      <c r="O1290" s="171"/>
      <c r="P1290" s="171"/>
      <c r="Q1290" s="171"/>
      <c r="R1290" s="171"/>
      <c r="S1290" s="171"/>
      <c r="T1290" s="172"/>
      <c r="AT1290" s="168" t="s">
        <v>132</v>
      </c>
      <c r="AU1290" s="168" t="s">
        <v>74</v>
      </c>
      <c r="AV1290" s="167" t="s">
        <v>72</v>
      </c>
      <c r="AW1290" s="167" t="s">
        <v>5</v>
      </c>
      <c r="AX1290" s="167" t="s">
        <v>66</v>
      </c>
      <c r="AY1290" s="168" t="s">
        <v>123</v>
      </c>
    </row>
    <row r="1291" spans="2:51" s="95" customFormat="1" ht="12">
      <c r="B1291" s="94"/>
      <c r="D1291" s="96" t="s">
        <v>132</v>
      </c>
      <c r="E1291" s="97" t="s">
        <v>1</v>
      </c>
      <c r="F1291" s="98" t="s">
        <v>72</v>
      </c>
      <c r="H1291" s="99">
        <v>1</v>
      </c>
      <c r="L1291" s="94"/>
      <c r="M1291" s="100"/>
      <c r="N1291" s="101"/>
      <c r="O1291" s="101"/>
      <c r="P1291" s="101"/>
      <c r="Q1291" s="101"/>
      <c r="R1291" s="101"/>
      <c r="S1291" s="101"/>
      <c r="T1291" s="102"/>
      <c r="AT1291" s="97" t="s">
        <v>132</v>
      </c>
      <c r="AU1291" s="97" t="s">
        <v>74</v>
      </c>
      <c r="AV1291" s="95" t="s">
        <v>74</v>
      </c>
      <c r="AW1291" s="95" t="s">
        <v>5</v>
      </c>
      <c r="AX1291" s="95" t="s">
        <v>66</v>
      </c>
      <c r="AY1291" s="97" t="s">
        <v>123</v>
      </c>
    </row>
    <row r="1292" spans="2:51" s="167" customFormat="1" ht="12">
      <c r="B1292" s="166"/>
      <c r="D1292" s="96" t="s">
        <v>132</v>
      </c>
      <c r="E1292" s="168" t="s">
        <v>1</v>
      </c>
      <c r="F1292" s="169" t="s">
        <v>1636</v>
      </c>
      <c r="H1292" s="168" t="s">
        <v>1</v>
      </c>
      <c r="L1292" s="166"/>
      <c r="M1292" s="170"/>
      <c r="N1292" s="171"/>
      <c r="O1292" s="171"/>
      <c r="P1292" s="171"/>
      <c r="Q1292" s="171"/>
      <c r="R1292" s="171"/>
      <c r="S1292" s="171"/>
      <c r="T1292" s="172"/>
      <c r="AT1292" s="168" t="s">
        <v>132</v>
      </c>
      <c r="AU1292" s="168" t="s">
        <v>74</v>
      </c>
      <c r="AV1292" s="167" t="s">
        <v>72</v>
      </c>
      <c r="AW1292" s="167" t="s">
        <v>5</v>
      </c>
      <c r="AX1292" s="167" t="s">
        <v>66</v>
      </c>
      <c r="AY1292" s="168" t="s">
        <v>123</v>
      </c>
    </row>
    <row r="1293" spans="2:51" s="95" customFormat="1" ht="12">
      <c r="B1293" s="94"/>
      <c r="D1293" s="96" t="s">
        <v>132</v>
      </c>
      <c r="E1293" s="97" t="s">
        <v>1</v>
      </c>
      <c r="F1293" s="98" t="s">
        <v>72</v>
      </c>
      <c r="H1293" s="99">
        <v>1</v>
      </c>
      <c r="L1293" s="94"/>
      <c r="M1293" s="100"/>
      <c r="N1293" s="101"/>
      <c r="O1293" s="101"/>
      <c r="P1293" s="101"/>
      <c r="Q1293" s="101"/>
      <c r="R1293" s="101"/>
      <c r="S1293" s="101"/>
      <c r="T1293" s="102"/>
      <c r="AT1293" s="97" t="s">
        <v>132</v>
      </c>
      <c r="AU1293" s="97" t="s">
        <v>74</v>
      </c>
      <c r="AV1293" s="95" t="s">
        <v>74</v>
      </c>
      <c r="AW1293" s="95" t="s">
        <v>5</v>
      </c>
      <c r="AX1293" s="95" t="s">
        <v>66</v>
      </c>
      <c r="AY1293" s="97" t="s">
        <v>123</v>
      </c>
    </row>
    <row r="1294" spans="2:51" s="167" customFormat="1" ht="12">
      <c r="B1294" s="166"/>
      <c r="D1294" s="96" t="s">
        <v>132</v>
      </c>
      <c r="E1294" s="168" t="s">
        <v>1</v>
      </c>
      <c r="F1294" s="169" t="s">
        <v>1637</v>
      </c>
      <c r="H1294" s="168" t="s">
        <v>1</v>
      </c>
      <c r="L1294" s="166"/>
      <c r="M1294" s="170"/>
      <c r="N1294" s="171"/>
      <c r="O1294" s="171"/>
      <c r="P1294" s="171"/>
      <c r="Q1294" s="171"/>
      <c r="R1294" s="171"/>
      <c r="S1294" s="171"/>
      <c r="T1294" s="172"/>
      <c r="AT1294" s="168" t="s">
        <v>132</v>
      </c>
      <c r="AU1294" s="168" t="s">
        <v>74</v>
      </c>
      <c r="AV1294" s="167" t="s">
        <v>72</v>
      </c>
      <c r="AW1294" s="167" t="s">
        <v>5</v>
      </c>
      <c r="AX1294" s="167" t="s">
        <v>66</v>
      </c>
      <c r="AY1294" s="168" t="s">
        <v>123</v>
      </c>
    </row>
    <row r="1295" spans="2:51" s="95" customFormat="1" ht="12">
      <c r="B1295" s="94"/>
      <c r="D1295" s="96" t="s">
        <v>132</v>
      </c>
      <c r="E1295" s="97" t="s">
        <v>1</v>
      </c>
      <c r="F1295" s="98" t="s">
        <v>72</v>
      </c>
      <c r="H1295" s="99">
        <v>1</v>
      </c>
      <c r="L1295" s="94"/>
      <c r="M1295" s="100"/>
      <c r="N1295" s="101"/>
      <c r="O1295" s="101"/>
      <c r="P1295" s="101"/>
      <c r="Q1295" s="101"/>
      <c r="R1295" s="101"/>
      <c r="S1295" s="101"/>
      <c r="T1295" s="102"/>
      <c r="AT1295" s="97" t="s">
        <v>132</v>
      </c>
      <c r="AU1295" s="97" t="s">
        <v>74</v>
      </c>
      <c r="AV1295" s="95" t="s">
        <v>74</v>
      </c>
      <c r="AW1295" s="95" t="s">
        <v>5</v>
      </c>
      <c r="AX1295" s="95" t="s">
        <v>66</v>
      </c>
      <c r="AY1295" s="97" t="s">
        <v>123</v>
      </c>
    </row>
    <row r="1296" spans="2:51" s="182" customFormat="1" ht="12">
      <c r="B1296" s="181"/>
      <c r="D1296" s="96" t="s">
        <v>132</v>
      </c>
      <c r="E1296" s="183" t="s">
        <v>1</v>
      </c>
      <c r="F1296" s="184" t="s">
        <v>470</v>
      </c>
      <c r="H1296" s="185">
        <v>3</v>
      </c>
      <c r="L1296" s="181"/>
      <c r="M1296" s="186"/>
      <c r="N1296" s="187"/>
      <c r="O1296" s="187"/>
      <c r="P1296" s="187"/>
      <c r="Q1296" s="187"/>
      <c r="R1296" s="187"/>
      <c r="S1296" s="187"/>
      <c r="T1296" s="188"/>
      <c r="AT1296" s="183" t="s">
        <v>132</v>
      </c>
      <c r="AU1296" s="183" t="s">
        <v>74</v>
      </c>
      <c r="AV1296" s="182" t="s">
        <v>130</v>
      </c>
      <c r="AW1296" s="182" t="s">
        <v>5</v>
      </c>
      <c r="AX1296" s="182" t="s">
        <v>72</v>
      </c>
      <c r="AY1296" s="183" t="s">
        <v>123</v>
      </c>
    </row>
    <row r="1297" spans="2:65" s="117" customFormat="1" ht="16.5" customHeight="1">
      <c r="B1297" s="8"/>
      <c r="C1297" s="84" t="s">
        <v>974</v>
      </c>
      <c r="D1297" s="84" t="s">
        <v>125</v>
      </c>
      <c r="E1297" s="85" t="s">
        <v>1037</v>
      </c>
      <c r="F1297" s="86" t="s">
        <v>1038</v>
      </c>
      <c r="G1297" s="87" t="s">
        <v>175</v>
      </c>
      <c r="H1297" s="88">
        <v>3</v>
      </c>
      <c r="I1297" s="142"/>
      <c r="J1297" s="89">
        <f>ROUND(I1297*H1297,2)</f>
        <v>0</v>
      </c>
      <c r="K1297" s="86" t="s">
        <v>397</v>
      </c>
      <c r="L1297" s="8"/>
      <c r="M1297" s="115" t="s">
        <v>1</v>
      </c>
      <c r="N1297" s="90" t="s">
        <v>35</v>
      </c>
      <c r="O1297" s="92">
        <v>1.694</v>
      </c>
      <c r="P1297" s="92">
        <f>O1297*H1297</f>
        <v>5.082</v>
      </c>
      <c r="Q1297" s="92">
        <v>0.21734</v>
      </c>
      <c r="R1297" s="92">
        <f>Q1297*H1297</f>
        <v>0.65202</v>
      </c>
      <c r="S1297" s="92">
        <v>0</v>
      </c>
      <c r="T1297" s="164">
        <f>S1297*H1297</f>
        <v>0</v>
      </c>
      <c r="AR1297" s="120" t="s">
        <v>130</v>
      </c>
      <c r="AT1297" s="120" t="s">
        <v>125</v>
      </c>
      <c r="AU1297" s="120" t="s">
        <v>74</v>
      </c>
      <c r="AY1297" s="120" t="s">
        <v>123</v>
      </c>
      <c r="BE1297" s="156">
        <f>IF(N1297="základní",J1297,0)</f>
        <v>0</v>
      </c>
      <c r="BF1297" s="156">
        <f>IF(N1297="snížená",J1297,0)</f>
        <v>0</v>
      </c>
      <c r="BG1297" s="156">
        <f>IF(N1297="zákl. přenesená",J1297,0)</f>
        <v>0</v>
      </c>
      <c r="BH1297" s="156">
        <f>IF(N1297="sníž. přenesená",J1297,0)</f>
        <v>0</v>
      </c>
      <c r="BI1297" s="156">
        <f>IF(N1297="nulová",J1297,0)</f>
        <v>0</v>
      </c>
      <c r="BJ1297" s="120" t="s">
        <v>72</v>
      </c>
      <c r="BK1297" s="156">
        <f>ROUND(I1297*H1297,2)</f>
        <v>0</v>
      </c>
      <c r="BL1297" s="120" t="s">
        <v>130</v>
      </c>
      <c r="BM1297" s="120" t="s">
        <v>1638</v>
      </c>
    </row>
    <row r="1298" spans="2:47" s="117" customFormat="1" ht="12">
      <c r="B1298" s="8"/>
      <c r="D1298" s="96" t="s">
        <v>399</v>
      </c>
      <c r="F1298" s="165" t="s">
        <v>1040</v>
      </c>
      <c r="L1298" s="8"/>
      <c r="M1298" s="114"/>
      <c r="N1298" s="21"/>
      <c r="O1298" s="21"/>
      <c r="P1298" s="21"/>
      <c r="Q1298" s="21"/>
      <c r="R1298" s="21"/>
      <c r="S1298" s="21"/>
      <c r="T1298" s="22"/>
      <c r="AT1298" s="120" t="s">
        <v>399</v>
      </c>
      <c r="AU1298" s="120" t="s">
        <v>74</v>
      </c>
    </row>
    <row r="1299" spans="2:51" s="167" customFormat="1" ht="12">
      <c r="B1299" s="166"/>
      <c r="D1299" s="96" t="s">
        <v>132</v>
      </c>
      <c r="E1299" s="168" t="s">
        <v>1</v>
      </c>
      <c r="F1299" s="169" t="s">
        <v>401</v>
      </c>
      <c r="H1299" s="168" t="s">
        <v>1</v>
      </c>
      <c r="L1299" s="166"/>
      <c r="M1299" s="170"/>
      <c r="N1299" s="171"/>
      <c r="O1299" s="171"/>
      <c r="P1299" s="171"/>
      <c r="Q1299" s="171"/>
      <c r="R1299" s="171"/>
      <c r="S1299" s="171"/>
      <c r="T1299" s="172"/>
      <c r="AT1299" s="168" t="s">
        <v>132</v>
      </c>
      <c r="AU1299" s="168" t="s">
        <v>74</v>
      </c>
      <c r="AV1299" s="167" t="s">
        <v>72</v>
      </c>
      <c r="AW1299" s="167" t="s">
        <v>5</v>
      </c>
      <c r="AX1299" s="167" t="s">
        <v>66</v>
      </c>
      <c r="AY1299" s="168" t="s">
        <v>123</v>
      </c>
    </row>
    <row r="1300" spans="2:51" s="167" customFormat="1" ht="12">
      <c r="B1300" s="166"/>
      <c r="D1300" s="96" t="s">
        <v>132</v>
      </c>
      <c r="E1300" s="168" t="s">
        <v>1</v>
      </c>
      <c r="F1300" s="169" t="s">
        <v>1427</v>
      </c>
      <c r="H1300" s="168" t="s">
        <v>1</v>
      </c>
      <c r="L1300" s="166"/>
      <c r="M1300" s="170"/>
      <c r="N1300" s="171"/>
      <c r="O1300" s="171"/>
      <c r="P1300" s="171"/>
      <c r="Q1300" s="171"/>
      <c r="R1300" s="171"/>
      <c r="S1300" s="171"/>
      <c r="T1300" s="172"/>
      <c r="AT1300" s="168" t="s">
        <v>132</v>
      </c>
      <c r="AU1300" s="168" t="s">
        <v>74</v>
      </c>
      <c r="AV1300" s="167" t="s">
        <v>72</v>
      </c>
      <c r="AW1300" s="167" t="s">
        <v>5</v>
      </c>
      <c r="AX1300" s="167" t="s">
        <v>66</v>
      </c>
      <c r="AY1300" s="168" t="s">
        <v>123</v>
      </c>
    </row>
    <row r="1301" spans="2:51" s="167" customFormat="1" ht="12">
      <c r="B1301" s="166"/>
      <c r="D1301" s="96" t="s">
        <v>132</v>
      </c>
      <c r="E1301" s="168" t="s">
        <v>1</v>
      </c>
      <c r="F1301" s="169" t="s">
        <v>1428</v>
      </c>
      <c r="H1301" s="168" t="s">
        <v>1</v>
      </c>
      <c r="L1301" s="166"/>
      <c r="M1301" s="170"/>
      <c r="N1301" s="171"/>
      <c r="O1301" s="171"/>
      <c r="P1301" s="171"/>
      <c r="Q1301" s="171"/>
      <c r="R1301" s="171"/>
      <c r="S1301" s="171"/>
      <c r="T1301" s="172"/>
      <c r="AT1301" s="168" t="s">
        <v>132</v>
      </c>
      <c r="AU1301" s="168" t="s">
        <v>74</v>
      </c>
      <c r="AV1301" s="167" t="s">
        <v>72</v>
      </c>
      <c r="AW1301" s="167" t="s">
        <v>5</v>
      </c>
      <c r="AX1301" s="167" t="s">
        <v>66</v>
      </c>
      <c r="AY1301" s="168" t="s">
        <v>123</v>
      </c>
    </row>
    <row r="1302" spans="2:51" s="167" customFormat="1" ht="12">
      <c r="B1302" s="166"/>
      <c r="D1302" s="96" t="s">
        <v>132</v>
      </c>
      <c r="E1302" s="168" t="s">
        <v>1</v>
      </c>
      <c r="F1302" s="169" t="s">
        <v>614</v>
      </c>
      <c r="H1302" s="168" t="s">
        <v>1</v>
      </c>
      <c r="L1302" s="166"/>
      <c r="M1302" s="170"/>
      <c r="N1302" s="171"/>
      <c r="O1302" s="171"/>
      <c r="P1302" s="171"/>
      <c r="Q1302" s="171"/>
      <c r="R1302" s="171"/>
      <c r="S1302" s="171"/>
      <c r="T1302" s="172"/>
      <c r="AT1302" s="168" t="s">
        <v>132</v>
      </c>
      <c r="AU1302" s="168" t="s">
        <v>74</v>
      </c>
      <c r="AV1302" s="167" t="s">
        <v>72</v>
      </c>
      <c r="AW1302" s="167" t="s">
        <v>5</v>
      </c>
      <c r="AX1302" s="167" t="s">
        <v>66</v>
      </c>
      <c r="AY1302" s="168" t="s">
        <v>123</v>
      </c>
    </row>
    <row r="1303" spans="2:51" s="167" customFormat="1" ht="12">
      <c r="B1303" s="166"/>
      <c r="D1303" s="96" t="s">
        <v>132</v>
      </c>
      <c r="E1303" s="168" t="s">
        <v>1</v>
      </c>
      <c r="F1303" s="169" t="s">
        <v>1592</v>
      </c>
      <c r="H1303" s="168" t="s">
        <v>1</v>
      </c>
      <c r="L1303" s="166"/>
      <c r="M1303" s="170"/>
      <c r="N1303" s="171"/>
      <c r="O1303" s="171"/>
      <c r="P1303" s="171"/>
      <c r="Q1303" s="171"/>
      <c r="R1303" s="171"/>
      <c r="S1303" s="171"/>
      <c r="T1303" s="172"/>
      <c r="AT1303" s="168" t="s">
        <v>132</v>
      </c>
      <c r="AU1303" s="168" t="s">
        <v>74</v>
      </c>
      <c r="AV1303" s="167" t="s">
        <v>72</v>
      </c>
      <c r="AW1303" s="167" t="s">
        <v>5</v>
      </c>
      <c r="AX1303" s="167" t="s">
        <v>66</v>
      </c>
      <c r="AY1303" s="168" t="s">
        <v>123</v>
      </c>
    </row>
    <row r="1304" spans="2:51" s="167" customFormat="1" ht="12">
      <c r="B1304" s="166"/>
      <c r="D1304" s="96" t="s">
        <v>132</v>
      </c>
      <c r="E1304" s="168" t="s">
        <v>1</v>
      </c>
      <c r="F1304" s="169" t="s">
        <v>1399</v>
      </c>
      <c r="H1304" s="168" t="s">
        <v>1</v>
      </c>
      <c r="L1304" s="166"/>
      <c r="M1304" s="170"/>
      <c r="N1304" s="171"/>
      <c r="O1304" s="171"/>
      <c r="P1304" s="171"/>
      <c r="Q1304" s="171"/>
      <c r="R1304" s="171"/>
      <c r="S1304" s="171"/>
      <c r="T1304" s="172"/>
      <c r="AT1304" s="168" t="s">
        <v>132</v>
      </c>
      <c r="AU1304" s="168" t="s">
        <v>74</v>
      </c>
      <c r="AV1304" s="167" t="s">
        <v>72</v>
      </c>
      <c r="AW1304" s="167" t="s">
        <v>5</v>
      </c>
      <c r="AX1304" s="167" t="s">
        <v>66</v>
      </c>
      <c r="AY1304" s="168" t="s">
        <v>123</v>
      </c>
    </row>
    <row r="1305" spans="2:51" s="95" customFormat="1" ht="12">
      <c r="B1305" s="94"/>
      <c r="D1305" s="96" t="s">
        <v>132</v>
      </c>
      <c r="E1305" s="97" t="s">
        <v>1</v>
      </c>
      <c r="F1305" s="98" t="s">
        <v>72</v>
      </c>
      <c r="H1305" s="99">
        <v>1</v>
      </c>
      <c r="L1305" s="94"/>
      <c r="M1305" s="100"/>
      <c r="N1305" s="101"/>
      <c r="O1305" s="101"/>
      <c r="P1305" s="101"/>
      <c r="Q1305" s="101"/>
      <c r="R1305" s="101"/>
      <c r="S1305" s="101"/>
      <c r="T1305" s="102"/>
      <c r="AT1305" s="97" t="s">
        <v>132</v>
      </c>
      <c r="AU1305" s="97" t="s">
        <v>74</v>
      </c>
      <c r="AV1305" s="95" t="s">
        <v>74</v>
      </c>
      <c r="AW1305" s="95" t="s">
        <v>5</v>
      </c>
      <c r="AX1305" s="95" t="s">
        <v>66</v>
      </c>
      <c r="AY1305" s="97" t="s">
        <v>123</v>
      </c>
    </row>
    <row r="1306" spans="2:51" s="167" customFormat="1" ht="12">
      <c r="B1306" s="166"/>
      <c r="D1306" s="96" t="s">
        <v>132</v>
      </c>
      <c r="E1306" s="168" t="s">
        <v>1</v>
      </c>
      <c r="F1306" s="169" t="s">
        <v>1591</v>
      </c>
      <c r="H1306" s="168" t="s">
        <v>1</v>
      </c>
      <c r="L1306" s="166"/>
      <c r="M1306" s="170"/>
      <c r="N1306" s="171"/>
      <c r="O1306" s="171"/>
      <c r="P1306" s="171"/>
      <c r="Q1306" s="171"/>
      <c r="R1306" s="171"/>
      <c r="S1306" s="171"/>
      <c r="T1306" s="172"/>
      <c r="AT1306" s="168" t="s">
        <v>132</v>
      </c>
      <c r="AU1306" s="168" t="s">
        <v>74</v>
      </c>
      <c r="AV1306" s="167" t="s">
        <v>72</v>
      </c>
      <c r="AW1306" s="167" t="s">
        <v>5</v>
      </c>
      <c r="AX1306" s="167" t="s">
        <v>66</v>
      </c>
      <c r="AY1306" s="168" t="s">
        <v>123</v>
      </c>
    </row>
    <row r="1307" spans="2:51" s="167" customFormat="1" ht="12">
      <c r="B1307" s="166"/>
      <c r="D1307" s="96" t="s">
        <v>132</v>
      </c>
      <c r="E1307" s="168" t="s">
        <v>1</v>
      </c>
      <c r="F1307" s="169" t="s">
        <v>1399</v>
      </c>
      <c r="H1307" s="168" t="s">
        <v>1</v>
      </c>
      <c r="L1307" s="166"/>
      <c r="M1307" s="170"/>
      <c r="N1307" s="171"/>
      <c r="O1307" s="171"/>
      <c r="P1307" s="171"/>
      <c r="Q1307" s="171"/>
      <c r="R1307" s="171"/>
      <c r="S1307" s="171"/>
      <c r="T1307" s="172"/>
      <c r="AT1307" s="168" t="s">
        <v>132</v>
      </c>
      <c r="AU1307" s="168" t="s">
        <v>74</v>
      </c>
      <c r="AV1307" s="167" t="s">
        <v>72</v>
      </c>
      <c r="AW1307" s="167" t="s">
        <v>5</v>
      </c>
      <c r="AX1307" s="167" t="s">
        <v>66</v>
      </c>
      <c r="AY1307" s="168" t="s">
        <v>123</v>
      </c>
    </row>
    <row r="1308" spans="2:51" s="95" customFormat="1" ht="12">
      <c r="B1308" s="94"/>
      <c r="D1308" s="96" t="s">
        <v>132</v>
      </c>
      <c r="E1308" s="97" t="s">
        <v>1</v>
      </c>
      <c r="F1308" s="98" t="s">
        <v>72</v>
      </c>
      <c r="H1308" s="99">
        <v>1</v>
      </c>
      <c r="L1308" s="94"/>
      <c r="M1308" s="100"/>
      <c r="N1308" s="101"/>
      <c r="O1308" s="101"/>
      <c r="P1308" s="101"/>
      <c r="Q1308" s="101"/>
      <c r="R1308" s="101"/>
      <c r="S1308" s="101"/>
      <c r="T1308" s="102"/>
      <c r="AT1308" s="97" t="s">
        <v>132</v>
      </c>
      <c r="AU1308" s="97" t="s">
        <v>74</v>
      </c>
      <c r="AV1308" s="95" t="s">
        <v>74</v>
      </c>
      <c r="AW1308" s="95" t="s">
        <v>5</v>
      </c>
      <c r="AX1308" s="95" t="s">
        <v>66</v>
      </c>
      <c r="AY1308" s="97" t="s">
        <v>123</v>
      </c>
    </row>
    <row r="1309" spans="2:51" s="167" customFormat="1" ht="12">
      <c r="B1309" s="166"/>
      <c r="D1309" s="96" t="s">
        <v>132</v>
      </c>
      <c r="E1309" s="168" t="s">
        <v>1</v>
      </c>
      <c r="F1309" s="169" t="s">
        <v>864</v>
      </c>
      <c r="H1309" s="168" t="s">
        <v>1</v>
      </c>
      <c r="L1309" s="166"/>
      <c r="M1309" s="170"/>
      <c r="N1309" s="171"/>
      <c r="O1309" s="171"/>
      <c r="P1309" s="171"/>
      <c r="Q1309" s="171"/>
      <c r="R1309" s="171"/>
      <c r="S1309" s="171"/>
      <c r="T1309" s="172"/>
      <c r="AT1309" s="168" t="s">
        <v>132</v>
      </c>
      <c r="AU1309" s="168" t="s">
        <v>74</v>
      </c>
      <c r="AV1309" s="167" t="s">
        <v>72</v>
      </c>
      <c r="AW1309" s="167" t="s">
        <v>5</v>
      </c>
      <c r="AX1309" s="167" t="s">
        <v>66</v>
      </c>
      <c r="AY1309" s="168" t="s">
        <v>123</v>
      </c>
    </row>
    <row r="1310" spans="2:51" s="167" customFormat="1" ht="12">
      <c r="B1310" s="166"/>
      <c r="D1310" s="96" t="s">
        <v>132</v>
      </c>
      <c r="E1310" s="168" t="s">
        <v>1</v>
      </c>
      <c r="F1310" s="169" t="s">
        <v>1589</v>
      </c>
      <c r="H1310" s="168" t="s">
        <v>1</v>
      </c>
      <c r="L1310" s="166"/>
      <c r="M1310" s="170"/>
      <c r="N1310" s="171"/>
      <c r="O1310" s="171"/>
      <c r="P1310" s="171"/>
      <c r="Q1310" s="171"/>
      <c r="R1310" s="171"/>
      <c r="S1310" s="171"/>
      <c r="T1310" s="172"/>
      <c r="AT1310" s="168" t="s">
        <v>132</v>
      </c>
      <c r="AU1310" s="168" t="s">
        <v>74</v>
      </c>
      <c r="AV1310" s="167" t="s">
        <v>72</v>
      </c>
      <c r="AW1310" s="167" t="s">
        <v>5</v>
      </c>
      <c r="AX1310" s="167" t="s">
        <v>66</v>
      </c>
      <c r="AY1310" s="168" t="s">
        <v>123</v>
      </c>
    </row>
    <row r="1311" spans="2:51" s="167" customFormat="1" ht="12">
      <c r="B1311" s="166"/>
      <c r="D1311" s="96" t="s">
        <v>132</v>
      </c>
      <c r="E1311" s="168" t="s">
        <v>1</v>
      </c>
      <c r="F1311" s="169" t="s">
        <v>1399</v>
      </c>
      <c r="H1311" s="168" t="s">
        <v>1</v>
      </c>
      <c r="L1311" s="166"/>
      <c r="M1311" s="170"/>
      <c r="N1311" s="171"/>
      <c r="O1311" s="171"/>
      <c r="P1311" s="171"/>
      <c r="Q1311" s="171"/>
      <c r="R1311" s="171"/>
      <c r="S1311" s="171"/>
      <c r="T1311" s="172"/>
      <c r="AT1311" s="168" t="s">
        <v>132</v>
      </c>
      <c r="AU1311" s="168" t="s">
        <v>74</v>
      </c>
      <c r="AV1311" s="167" t="s">
        <v>72</v>
      </c>
      <c r="AW1311" s="167" t="s">
        <v>5</v>
      </c>
      <c r="AX1311" s="167" t="s">
        <v>66</v>
      </c>
      <c r="AY1311" s="168" t="s">
        <v>123</v>
      </c>
    </row>
    <row r="1312" spans="2:51" s="95" customFormat="1" ht="12">
      <c r="B1312" s="94"/>
      <c r="D1312" s="96" t="s">
        <v>132</v>
      </c>
      <c r="E1312" s="97" t="s">
        <v>1</v>
      </c>
      <c r="F1312" s="98" t="s">
        <v>72</v>
      </c>
      <c r="H1312" s="99">
        <v>1</v>
      </c>
      <c r="L1312" s="94"/>
      <c r="M1312" s="100"/>
      <c r="N1312" s="101"/>
      <c r="O1312" s="101"/>
      <c r="P1312" s="101"/>
      <c r="Q1312" s="101"/>
      <c r="R1312" s="101"/>
      <c r="S1312" s="101"/>
      <c r="T1312" s="102"/>
      <c r="AT1312" s="97" t="s">
        <v>132</v>
      </c>
      <c r="AU1312" s="97" t="s">
        <v>74</v>
      </c>
      <c r="AV1312" s="95" t="s">
        <v>74</v>
      </c>
      <c r="AW1312" s="95" t="s">
        <v>5</v>
      </c>
      <c r="AX1312" s="95" t="s">
        <v>66</v>
      </c>
      <c r="AY1312" s="97" t="s">
        <v>123</v>
      </c>
    </row>
    <row r="1313" spans="2:51" s="182" customFormat="1" ht="12">
      <c r="B1313" s="181"/>
      <c r="D1313" s="96" t="s">
        <v>132</v>
      </c>
      <c r="E1313" s="183" t="s">
        <v>1</v>
      </c>
      <c r="F1313" s="184" t="s">
        <v>470</v>
      </c>
      <c r="H1313" s="185">
        <v>3</v>
      </c>
      <c r="L1313" s="181"/>
      <c r="M1313" s="186"/>
      <c r="N1313" s="187"/>
      <c r="O1313" s="187"/>
      <c r="P1313" s="187"/>
      <c r="Q1313" s="187"/>
      <c r="R1313" s="187"/>
      <c r="S1313" s="187"/>
      <c r="T1313" s="188"/>
      <c r="AT1313" s="183" t="s">
        <v>132</v>
      </c>
      <c r="AU1313" s="183" t="s">
        <v>74</v>
      </c>
      <c r="AV1313" s="182" t="s">
        <v>130</v>
      </c>
      <c r="AW1313" s="182" t="s">
        <v>5</v>
      </c>
      <c r="AX1313" s="182" t="s">
        <v>72</v>
      </c>
      <c r="AY1313" s="183" t="s">
        <v>123</v>
      </c>
    </row>
    <row r="1314" spans="2:65" s="117" customFormat="1" ht="16.5" customHeight="1">
      <c r="B1314" s="8"/>
      <c r="C1314" s="103" t="s">
        <v>1099</v>
      </c>
      <c r="D1314" s="103" t="s">
        <v>189</v>
      </c>
      <c r="E1314" s="104" t="s">
        <v>1043</v>
      </c>
      <c r="F1314" s="105" t="s">
        <v>1044</v>
      </c>
      <c r="G1314" s="106" t="s">
        <v>175</v>
      </c>
      <c r="H1314" s="107">
        <v>3</v>
      </c>
      <c r="I1314" s="143"/>
      <c r="J1314" s="108">
        <f>ROUND(I1314*H1314,2)</f>
        <v>0</v>
      </c>
      <c r="K1314" s="105" t="s">
        <v>397</v>
      </c>
      <c r="L1314" s="157"/>
      <c r="M1314" s="109" t="s">
        <v>1</v>
      </c>
      <c r="N1314" s="189" t="s">
        <v>35</v>
      </c>
      <c r="O1314" s="92">
        <v>0</v>
      </c>
      <c r="P1314" s="92">
        <f>O1314*H1314</f>
        <v>0</v>
      </c>
      <c r="Q1314" s="92">
        <v>0.196</v>
      </c>
      <c r="R1314" s="92">
        <f>Q1314*H1314</f>
        <v>0.5880000000000001</v>
      </c>
      <c r="S1314" s="92">
        <v>0</v>
      </c>
      <c r="T1314" s="164">
        <f>S1314*H1314</f>
        <v>0</v>
      </c>
      <c r="AR1314" s="120" t="s">
        <v>159</v>
      </c>
      <c r="AT1314" s="120" t="s">
        <v>189</v>
      </c>
      <c r="AU1314" s="120" t="s">
        <v>74</v>
      </c>
      <c r="AY1314" s="120" t="s">
        <v>123</v>
      </c>
      <c r="BE1314" s="156">
        <f>IF(N1314="základní",J1314,0)</f>
        <v>0</v>
      </c>
      <c r="BF1314" s="156">
        <f>IF(N1314="snížená",J1314,0)</f>
        <v>0</v>
      </c>
      <c r="BG1314" s="156">
        <f>IF(N1314="zákl. přenesená",J1314,0)</f>
        <v>0</v>
      </c>
      <c r="BH1314" s="156">
        <f>IF(N1314="sníž. přenesená",J1314,0)</f>
        <v>0</v>
      </c>
      <c r="BI1314" s="156">
        <f>IF(N1314="nulová",J1314,0)</f>
        <v>0</v>
      </c>
      <c r="BJ1314" s="120" t="s">
        <v>72</v>
      </c>
      <c r="BK1314" s="156">
        <f>ROUND(I1314*H1314,2)</f>
        <v>0</v>
      </c>
      <c r="BL1314" s="120" t="s">
        <v>130</v>
      </c>
      <c r="BM1314" s="120" t="s">
        <v>1639</v>
      </c>
    </row>
    <row r="1315" spans="2:47" s="117" customFormat="1" ht="12">
      <c r="B1315" s="8"/>
      <c r="D1315" s="96" t="s">
        <v>399</v>
      </c>
      <c r="F1315" s="165" t="s">
        <v>1044</v>
      </c>
      <c r="L1315" s="8"/>
      <c r="M1315" s="114"/>
      <c r="N1315" s="21"/>
      <c r="O1315" s="21"/>
      <c r="P1315" s="21"/>
      <c r="Q1315" s="21"/>
      <c r="R1315" s="21"/>
      <c r="S1315" s="21"/>
      <c r="T1315" s="22"/>
      <c r="AT1315" s="120" t="s">
        <v>399</v>
      </c>
      <c r="AU1315" s="120" t="s">
        <v>74</v>
      </c>
    </row>
    <row r="1316" spans="2:51" s="167" customFormat="1" ht="12">
      <c r="B1316" s="166"/>
      <c r="D1316" s="96" t="s">
        <v>132</v>
      </c>
      <c r="E1316" s="168" t="s">
        <v>1</v>
      </c>
      <c r="F1316" s="169" t="s">
        <v>401</v>
      </c>
      <c r="H1316" s="168" t="s">
        <v>1</v>
      </c>
      <c r="L1316" s="166"/>
      <c r="M1316" s="170"/>
      <c r="N1316" s="171"/>
      <c r="O1316" s="171"/>
      <c r="P1316" s="171"/>
      <c r="Q1316" s="171"/>
      <c r="R1316" s="171"/>
      <c r="S1316" s="171"/>
      <c r="T1316" s="172"/>
      <c r="AT1316" s="168" t="s">
        <v>132</v>
      </c>
      <c r="AU1316" s="168" t="s">
        <v>74</v>
      </c>
      <c r="AV1316" s="167" t="s">
        <v>72</v>
      </c>
      <c r="AW1316" s="167" t="s">
        <v>5</v>
      </c>
      <c r="AX1316" s="167" t="s">
        <v>66</v>
      </c>
      <c r="AY1316" s="168" t="s">
        <v>123</v>
      </c>
    </row>
    <row r="1317" spans="2:51" s="167" customFormat="1" ht="12">
      <c r="B1317" s="166"/>
      <c r="D1317" s="96" t="s">
        <v>132</v>
      </c>
      <c r="E1317" s="168" t="s">
        <v>1</v>
      </c>
      <c r="F1317" s="169" t="s">
        <v>1427</v>
      </c>
      <c r="H1317" s="168" t="s">
        <v>1</v>
      </c>
      <c r="L1317" s="166"/>
      <c r="M1317" s="170"/>
      <c r="N1317" s="171"/>
      <c r="O1317" s="171"/>
      <c r="P1317" s="171"/>
      <c r="Q1317" s="171"/>
      <c r="R1317" s="171"/>
      <c r="S1317" s="171"/>
      <c r="T1317" s="172"/>
      <c r="AT1317" s="168" t="s">
        <v>132</v>
      </c>
      <c r="AU1317" s="168" t="s">
        <v>74</v>
      </c>
      <c r="AV1317" s="167" t="s">
        <v>72</v>
      </c>
      <c r="AW1317" s="167" t="s">
        <v>5</v>
      </c>
      <c r="AX1317" s="167" t="s">
        <v>66</v>
      </c>
      <c r="AY1317" s="168" t="s">
        <v>123</v>
      </c>
    </row>
    <row r="1318" spans="2:51" s="167" customFormat="1" ht="12">
      <c r="B1318" s="166"/>
      <c r="D1318" s="96" t="s">
        <v>132</v>
      </c>
      <c r="E1318" s="168" t="s">
        <v>1</v>
      </c>
      <c r="F1318" s="169" t="s">
        <v>1428</v>
      </c>
      <c r="H1318" s="168" t="s">
        <v>1</v>
      </c>
      <c r="L1318" s="166"/>
      <c r="M1318" s="170"/>
      <c r="N1318" s="171"/>
      <c r="O1318" s="171"/>
      <c r="P1318" s="171"/>
      <c r="Q1318" s="171"/>
      <c r="R1318" s="171"/>
      <c r="S1318" s="171"/>
      <c r="T1318" s="172"/>
      <c r="AT1318" s="168" t="s">
        <v>132</v>
      </c>
      <c r="AU1318" s="168" t="s">
        <v>74</v>
      </c>
      <c r="AV1318" s="167" t="s">
        <v>72</v>
      </c>
      <c r="AW1318" s="167" t="s">
        <v>5</v>
      </c>
      <c r="AX1318" s="167" t="s">
        <v>66</v>
      </c>
      <c r="AY1318" s="168" t="s">
        <v>123</v>
      </c>
    </row>
    <row r="1319" spans="2:51" s="167" customFormat="1" ht="12">
      <c r="B1319" s="166"/>
      <c r="D1319" s="96" t="s">
        <v>132</v>
      </c>
      <c r="E1319" s="168" t="s">
        <v>1</v>
      </c>
      <c r="F1319" s="169" t="s">
        <v>614</v>
      </c>
      <c r="H1319" s="168" t="s">
        <v>1</v>
      </c>
      <c r="L1319" s="166"/>
      <c r="M1319" s="170"/>
      <c r="N1319" s="171"/>
      <c r="O1319" s="171"/>
      <c r="P1319" s="171"/>
      <c r="Q1319" s="171"/>
      <c r="R1319" s="171"/>
      <c r="S1319" s="171"/>
      <c r="T1319" s="172"/>
      <c r="AT1319" s="168" t="s">
        <v>132</v>
      </c>
      <c r="AU1319" s="168" t="s">
        <v>74</v>
      </c>
      <c r="AV1319" s="167" t="s">
        <v>72</v>
      </c>
      <c r="AW1319" s="167" t="s">
        <v>5</v>
      </c>
      <c r="AX1319" s="167" t="s">
        <v>66</v>
      </c>
      <c r="AY1319" s="168" t="s">
        <v>123</v>
      </c>
    </row>
    <row r="1320" spans="2:51" s="167" customFormat="1" ht="12">
      <c r="B1320" s="166"/>
      <c r="D1320" s="96" t="s">
        <v>132</v>
      </c>
      <c r="E1320" s="168" t="s">
        <v>1</v>
      </c>
      <c r="F1320" s="169" t="s">
        <v>1592</v>
      </c>
      <c r="H1320" s="168" t="s">
        <v>1</v>
      </c>
      <c r="L1320" s="166"/>
      <c r="M1320" s="170"/>
      <c r="N1320" s="171"/>
      <c r="O1320" s="171"/>
      <c r="P1320" s="171"/>
      <c r="Q1320" s="171"/>
      <c r="R1320" s="171"/>
      <c r="S1320" s="171"/>
      <c r="T1320" s="172"/>
      <c r="AT1320" s="168" t="s">
        <v>132</v>
      </c>
      <c r="AU1320" s="168" t="s">
        <v>74</v>
      </c>
      <c r="AV1320" s="167" t="s">
        <v>72</v>
      </c>
      <c r="AW1320" s="167" t="s">
        <v>5</v>
      </c>
      <c r="AX1320" s="167" t="s">
        <v>66</v>
      </c>
      <c r="AY1320" s="168" t="s">
        <v>123</v>
      </c>
    </row>
    <row r="1321" spans="2:51" s="167" customFormat="1" ht="12">
      <c r="B1321" s="166"/>
      <c r="D1321" s="96" t="s">
        <v>132</v>
      </c>
      <c r="E1321" s="168" t="s">
        <v>1</v>
      </c>
      <c r="F1321" s="169" t="s">
        <v>1399</v>
      </c>
      <c r="H1321" s="168" t="s">
        <v>1</v>
      </c>
      <c r="L1321" s="166"/>
      <c r="M1321" s="170"/>
      <c r="N1321" s="171"/>
      <c r="O1321" s="171"/>
      <c r="P1321" s="171"/>
      <c r="Q1321" s="171"/>
      <c r="R1321" s="171"/>
      <c r="S1321" s="171"/>
      <c r="T1321" s="172"/>
      <c r="AT1321" s="168" t="s">
        <v>132</v>
      </c>
      <c r="AU1321" s="168" t="s">
        <v>74</v>
      </c>
      <c r="AV1321" s="167" t="s">
        <v>72</v>
      </c>
      <c r="AW1321" s="167" t="s">
        <v>5</v>
      </c>
      <c r="AX1321" s="167" t="s">
        <v>66</v>
      </c>
      <c r="AY1321" s="168" t="s">
        <v>123</v>
      </c>
    </row>
    <row r="1322" spans="2:51" s="95" customFormat="1" ht="12">
      <c r="B1322" s="94"/>
      <c r="D1322" s="96" t="s">
        <v>132</v>
      </c>
      <c r="E1322" s="97" t="s">
        <v>1</v>
      </c>
      <c r="F1322" s="98" t="s">
        <v>72</v>
      </c>
      <c r="H1322" s="99">
        <v>1</v>
      </c>
      <c r="L1322" s="94"/>
      <c r="M1322" s="100"/>
      <c r="N1322" s="101"/>
      <c r="O1322" s="101"/>
      <c r="P1322" s="101"/>
      <c r="Q1322" s="101"/>
      <c r="R1322" s="101"/>
      <c r="S1322" s="101"/>
      <c r="T1322" s="102"/>
      <c r="AT1322" s="97" t="s">
        <v>132</v>
      </c>
      <c r="AU1322" s="97" t="s">
        <v>74</v>
      </c>
      <c r="AV1322" s="95" t="s">
        <v>74</v>
      </c>
      <c r="AW1322" s="95" t="s">
        <v>5</v>
      </c>
      <c r="AX1322" s="95" t="s">
        <v>66</v>
      </c>
      <c r="AY1322" s="97" t="s">
        <v>123</v>
      </c>
    </row>
    <row r="1323" spans="2:51" s="167" customFormat="1" ht="12">
      <c r="B1323" s="166"/>
      <c r="D1323" s="96" t="s">
        <v>132</v>
      </c>
      <c r="E1323" s="168" t="s">
        <v>1</v>
      </c>
      <c r="F1323" s="169" t="s">
        <v>1591</v>
      </c>
      <c r="H1323" s="168" t="s">
        <v>1</v>
      </c>
      <c r="L1323" s="166"/>
      <c r="M1323" s="170"/>
      <c r="N1323" s="171"/>
      <c r="O1323" s="171"/>
      <c r="P1323" s="171"/>
      <c r="Q1323" s="171"/>
      <c r="R1323" s="171"/>
      <c r="S1323" s="171"/>
      <c r="T1323" s="172"/>
      <c r="AT1323" s="168" t="s">
        <v>132</v>
      </c>
      <c r="AU1323" s="168" t="s">
        <v>74</v>
      </c>
      <c r="AV1323" s="167" t="s">
        <v>72</v>
      </c>
      <c r="AW1323" s="167" t="s">
        <v>5</v>
      </c>
      <c r="AX1323" s="167" t="s">
        <v>66</v>
      </c>
      <c r="AY1323" s="168" t="s">
        <v>123</v>
      </c>
    </row>
    <row r="1324" spans="2:51" s="167" customFormat="1" ht="12">
      <c r="B1324" s="166"/>
      <c r="D1324" s="96" t="s">
        <v>132</v>
      </c>
      <c r="E1324" s="168" t="s">
        <v>1</v>
      </c>
      <c r="F1324" s="169" t="s">
        <v>1399</v>
      </c>
      <c r="H1324" s="168" t="s">
        <v>1</v>
      </c>
      <c r="L1324" s="166"/>
      <c r="M1324" s="170"/>
      <c r="N1324" s="171"/>
      <c r="O1324" s="171"/>
      <c r="P1324" s="171"/>
      <c r="Q1324" s="171"/>
      <c r="R1324" s="171"/>
      <c r="S1324" s="171"/>
      <c r="T1324" s="172"/>
      <c r="AT1324" s="168" t="s">
        <v>132</v>
      </c>
      <c r="AU1324" s="168" t="s">
        <v>74</v>
      </c>
      <c r="AV1324" s="167" t="s">
        <v>72</v>
      </c>
      <c r="AW1324" s="167" t="s">
        <v>5</v>
      </c>
      <c r="AX1324" s="167" t="s">
        <v>66</v>
      </c>
      <c r="AY1324" s="168" t="s">
        <v>123</v>
      </c>
    </row>
    <row r="1325" spans="2:51" s="95" customFormat="1" ht="12">
      <c r="B1325" s="94"/>
      <c r="D1325" s="96" t="s">
        <v>132</v>
      </c>
      <c r="E1325" s="97" t="s">
        <v>1</v>
      </c>
      <c r="F1325" s="98" t="s">
        <v>72</v>
      </c>
      <c r="H1325" s="99">
        <v>1</v>
      </c>
      <c r="L1325" s="94"/>
      <c r="M1325" s="100"/>
      <c r="N1325" s="101"/>
      <c r="O1325" s="101"/>
      <c r="P1325" s="101"/>
      <c r="Q1325" s="101"/>
      <c r="R1325" s="101"/>
      <c r="S1325" s="101"/>
      <c r="T1325" s="102"/>
      <c r="AT1325" s="97" t="s">
        <v>132</v>
      </c>
      <c r="AU1325" s="97" t="s">
        <v>74</v>
      </c>
      <c r="AV1325" s="95" t="s">
        <v>74</v>
      </c>
      <c r="AW1325" s="95" t="s">
        <v>5</v>
      </c>
      <c r="AX1325" s="95" t="s">
        <v>66</v>
      </c>
      <c r="AY1325" s="97" t="s">
        <v>123</v>
      </c>
    </row>
    <row r="1326" spans="2:51" s="167" customFormat="1" ht="12">
      <c r="B1326" s="166"/>
      <c r="D1326" s="96" t="s">
        <v>132</v>
      </c>
      <c r="E1326" s="168" t="s">
        <v>1</v>
      </c>
      <c r="F1326" s="169" t="s">
        <v>864</v>
      </c>
      <c r="H1326" s="168" t="s">
        <v>1</v>
      </c>
      <c r="L1326" s="166"/>
      <c r="M1326" s="170"/>
      <c r="N1326" s="171"/>
      <c r="O1326" s="171"/>
      <c r="P1326" s="171"/>
      <c r="Q1326" s="171"/>
      <c r="R1326" s="171"/>
      <c r="S1326" s="171"/>
      <c r="T1326" s="172"/>
      <c r="AT1326" s="168" t="s">
        <v>132</v>
      </c>
      <c r="AU1326" s="168" t="s">
        <v>74</v>
      </c>
      <c r="AV1326" s="167" t="s">
        <v>72</v>
      </c>
      <c r="AW1326" s="167" t="s">
        <v>5</v>
      </c>
      <c r="AX1326" s="167" t="s">
        <v>66</v>
      </c>
      <c r="AY1326" s="168" t="s">
        <v>123</v>
      </c>
    </row>
    <row r="1327" spans="2:51" s="167" customFormat="1" ht="12">
      <c r="B1327" s="166"/>
      <c r="D1327" s="96" t="s">
        <v>132</v>
      </c>
      <c r="E1327" s="168" t="s">
        <v>1</v>
      </c>
      <c r="F1327" s="169" t="s">
        <v>1589</v>
      </c>
      <c r="H1327" s="168" t="s">
        <v>1</v>
      </c>
      <c r="L1327" s="166"/>
      <c r="M1327" s="170"/>
      <c r="N1327" s="171"/>
      <c r="O1327" s="171"/>
      <c r="P1327" s="171"/>
      <c r="Q1327" s="171"/>
      <c r="R1327" s="171"/>
      <c r="S1327" s="171"/>
      <c r="T1327" s="172"/>
      <c r="AT1327" s="168" t="s">
        <v>132</v>
      </c>
      <c r="AU1327" s="168" t="s">
        <v>74</v>
      </c>
      <c r="AV1327" s="167" t="s">
        <v>72</v>
      </c>
      <c r="AW1327" s="167" t="s">
        <v>5</v>
      </c>
      <c r="AX1327" s="167" t="s">
        <v>66</v>
      </c>
      <c r="AY1327" s="168" t="s">
        <v>123</v>
      </c>
    </row>
    <row r="1328" spans="2:51" s="167" customFormat="1" ht="12">
      <c r="B1328" s="166"/>
      <c r="D1328" s="96" t="s">
        <v>132</v>
      </c>
      <c r="E1328" s="168" t="s">
        <v>1</v>
      </c>
      <c r="F1328" s="169" t="s">
        <v>1399</v>
      </c>
      <c r="H1328" s="168" t="s">
        <v>1</v>
      </c>
      <c r="L1328" s="166"/>
      <c r="M1328" s="170"/>
      <c r="N1328" s="171"/>
      <c r="O1328" s="171"/>
      <c r="P1328" s="171"/>
      <c r="Q1328" s="171"/>
      <c r="R1328" s="171"/>
      <c r="S1328" s="171"/>
      <c r="T1328" s="172"/>
      <c r="AT1328" s="168" t="s">
        <v>132</v>
      </c>
      <c r="AU1328" s="168" t="s">
        <v>74</v>
      </c>
      <c r="AV1328" s="167" t="s">
        <v>72</v>
      </c>
      <c r="AW1328" s="167" t="s">
        <v>5</v>
      </c>
      <c r="AX1328" s="167" t="s">
        <v>66</v>
      </c>
      <c r="AY1328" s="168" t="s">
        <v>123</v>
      </c>
    </row>
    <row r="1329" spans="2:51" s="95" customFormat="1" ht="12">
      <c r="B1329" s="94"/>
      <c r="D1329" s="96" t="s">
        <v>132</v>
      </c>
      <c r="E1329" s="97" t="s">
        <v>1</v>
      </c>
      <c r="F1329" s="98" t="s">
        <v>72</v>
      </c>
      <c r="H1329" s="99">
        <v>1</v>
      </c>
      <c r="L1329" s="94"/>
      <c r="M1329" s="100"/>
      <c r="N1329" s="101"/>
      <c r="O1329" s="101"/>
      <c r="P1329" s="101"/>
      <c r="Q1329" s="101"/>
      <c r="R1329" s="101"/>
      <c r="S1329" s="101"/>
      <c r="T1329" s="102"/>
      <c r="AT1329" s="97" t="s">
        <v>132</v>
      </c>
      <c r="AU1329" s="97" t="s">
        <v>74</v>
      </c>
      <c r="AV1329" s="95" t="s">
        <v>74</v>
      </c>
      <c r="AW1329" s="95" t="s">
        <v>5</v>
      </c>
      <c r="AX1329" s="95" t="s">
        <v>66</v>
      </c>
      <c r="AY1329" s="97" t="s">
        <v>123</v>
      </c>
    </row>
    <row r="1330" spans="2:51" s="182" customFormat="1" ht="12">
      <c r="B1330" s="181"/>
      <c r="D1330" s="96" t="s">
        <v>132</v>
      </c>
      <c r="E1330" s="183" t="s">
        <v>1</v>
      </c>
      <c r="F1330" s="184" t="s">
        <v>470</v>
      </c>
      <c r="H1330" s="185">
        <v>3</v>
      </c>
      <c r="L1330" s="181"/>
      <c r="M1330" s="186"/>
      <c r="N1330" s="187"/>
      <c r="O1330" s="187"/>
      <c r="P1330" s="187"/>
      <c r="Q1330" s="187"/>
      <c r="R1330" s="187"/>
      <c r="S1330" s="187"/>
      <c r="T1330" s="188"/>
      <c r="AT1330" s="183" t="s">
        <v>132</v>
      </c>
      <c r="AU1330" s="183" t="s">
        <v>74</v>
      </c>
      <c r="AV1330" s="182" t="s">
        <v>130</v>
      </c>
      <c r="AW1330" s="182" t="s">
        <v>5</v>
      </c>
      <c r="AX1330" s="182" t="s">
        <v>72</v>
      </c>
      <c r="AY1330" s="183" t="s">
        <v>123</v>
      </c>
    </row>
    <row r="1331" spans="2:65" s="117" customFormat="1" ht="16.5" customHeight="1">
      <c r="B1331" s="8"/>
      <c r="C1331" s="84" t="s">
        <v>990</v>
      </c>
      <c r="D1331" s="84" t="s">
        <v>125</v>
      </c>
      <c r="E1331" s="85" t="s">
        <v>1047</v>
      </c>
      <c r="F1331" s="86" t="s">
        <v>1048</v>
      </c>
      <c r="G1331" s="87" t="s">
        <v>175</v>
      </c>
      <c r="H1331" s="88">
        <v>6</v>
      </c>
      <c r="I1331" s="142"/>
      <c r="J1331" s="89">
        <f>ROUND(I1331*H1331,2)</f>
        <v>0</v>
      </c>
      <c r="K1331" s="86" t="s">
        <v>397</v>
      </c>
      <c r="L1331" s="8"/>
      <c r="M1331" s="115" t="s">
        <v>1</v>
      </c>
      <c r="N1331" s="90" t="s">
        <v>35</v>
      </c>
      <c r="O1331" s="92">
        <v>2.064</v>
      </c>
      <c r="P1331" s="92">
        <f>O1331*H1331</f>
        <v>12.384</v>
      </c>
      <c r="Q1331" s="92">
        <v>0.21734</v>
      </c>
      <c r="R1331" s="92">
        <f>Q1331*H1331</f>
        <v>1.30404</v>
      </c>
      <c r="S1331" s="92">
        <v>0</v>
      </c>
      <c r="T1331" s="164">
        <f>S1331*H1331</f>
        <v>0</v>
      </c>
      <c r="AR1331" s="120" t="s">
        <v>130</v>
      </c>
      <c r="AT1331" s="120" t="s">
        <v>125</v>
      </c>
      <c r="AU1331" s="120" t="s">
        <v>74</v>
      </c>
      <c r="AY1331" s="120" t="s">
        <v>123</v>
      </c>
      <c r="BE1331" s="156">
        <f>IF(N1331="základní",J1331,0)</f>
        <v>0</v>
      </c>
      <c r="BF1331" s="156">
        <f>IF(N1331="snížená",J1331,0)</f>
        <v>0</v>
      </c>
      <c r="BG1331" s="156">
        <f>IF(N1331="zákl. přenesená",J1331,0)</f>
        <v>0</v>
      </c>
      <c r="BH1331" s="156">
        <f>IF(N1331="sníž. přenesená",J1331,0)</f>
        <v>0</v>
      </c>
      <c r="BI1331" s="156">
        <f>IF(N1331="nulová",J1331,0)</f>
        <v>0</v>
      </c>
      <c r="BJ1331" s="120" t="s">
        <v>72</v>
      </c>
      <c r="BK1331" s="156">
        <f>ROUND(I1331*H1331,2)</f>
        <v>0</v>
      </c>
      <c r="BL1331" s="120" t="s">
        <v>130</v>
      </c>
      <c r="BM1331" s="120" t="s">
        <v>1640</v>
      </c>
    </row>
    <row r="1332" spans="2:47" s="117" customFormat="1" ht="12">
      <c r="B1332" s="8"/>
      <c r="D1332" s="96" t="s">
        <v>399</v>
      </c>
      <c r="F1332" s="165" t="s">
        <v>1048</v>
      </c>
      <c r="L1332" s="8"/>
      <c r="M1332" s="114"/>
      <c r="N1332" s="21"/>
      <c r="O1332" s="21"/>
      <c r="P1332" s="21"/>
      <c r="Q1332" s="21"/>
      <c r="R1332" s="21"/>
      <c r="S1332" s="21"/>
      <c r="T1332" s="22"/>
      <c r="AT1332" s="120" t="s">
        <v>399</v>
      </c>
      <c r="AU1332" s="120" t="s">
        <v>74</v>
      </c>
    </row>
    <row r="1333" spans="2:47" s="117" customFormat="1" ht="19.5">
      <c r="B1333" s="8"/>
      <c r="D1333" s="96" t="s">
        <v>298</v>
      </c>
      <c r="F1333" s="113" t="s">
        <v>1050</v>
      </c>
      <c r="L1333" s="8"/>
      <c r="M1333" s="114"/>
      <c r="N1333" s="21"/>
      <c r="O1333" s="21"/>
      <c r="P1333" s="21"/>
      <c r="Q1333" s="21"/>
      <c r="R1333" s="21"/>
      <c r="S1333" s="21"/>
      <c r="T1333" s="22"/>
      <c r="AT1333" s="120" t="s">
        <v>298</v>
      </c>
      <c r="AU1333" s="120" t="s">
        <v>74</v>
      </c>
    </row>
    <row r="1334" spans="2:51" s="167" customFormat="1" ht="12">
      <c r="B1334" s="166"/>
      <c r="D1334" s="96" t="s">
        <v>132</v>
      </c>
      <c r="E1334" s="168" t="s">
        <v>1</v>
      </c>
      <c r="F1334" s="169" t="s">
        <v>401</v>
      </c>
      <c r="H1334" s="168" t="s">
        <v>1</v>
      </c>
      <c r="L1334" s="166"/>
      <c r="M1334" s="170"/>
      <c r="N1334" s="171"/>
      <c r="O1334" s="171"/>
      <c r="P1334" s="171"/>
      <c r="Q1334" s="171"/>
      <c r="R1334" s="171"/>
      <c r="S1334" s="171"/>
      <c r="T1334" s="172"/>
      <c r="AT1334" s="168" t="s">
        <v>132</v>
      </c>
      <c r="AU1334" s="168" t="s">
        <v>74</v>
      </c>
      <c r="AV1334" s="167" t="s">
        <v>72</v>
      </c>
      <c r="AW1334" s="167" t="s">
        <v>5</v>
      </c>
      <c r="AX1334" s="167" t="s">
        <v>66</v>
      </c>
      <c r="AY1334" s="168" t="s">
        <v>123</v>
      </c>
    </row>
    <row r="1335" spans="2:51" s="167" customFormat="1" ht="12">
      <c r="B1335" s="166"/>
      <c r="D1335" s="96" t="s">
        <v>132</v>
      </c>
      <c r="E1335" s="168" t="s">
        <v>1</v>
      </c>
      <c r="F1335" s="169" t="s">
        <v>1427</v>
      </c>
      <c r="H1335" s="168" t="s">
        <v>1</v>
      </c>
      <c r="L1335" s="166"/>
      <c r="M1335" s="170"/>
      <c r="N1335" s="171"/>
      <c r="O1335" s="171"/>
      <c r="P1335" s="171"/>
      <c r="Q1335" s="171"/>
      <c r="R1335" s="171"/>
      <c r="S1335" s="171"/>
      <c r="T1335" s="172"/>
      <c r="AT1335" s="168" t="s">
        <v>132</v>
      </c>
      <c r="AU1335" s="168" t="s">
        <v>74</v>
      </c>
      <c r="AV1335" s="167" t="s">
        <v>72</v>
      </c>
      <c r="AW1335" s="167" t="s">
        <v>5</v>
      </c>
      <c r="AX1335" s="167" t="s">
        <v>66</v>
      </c>
      <c r="AY1335" s="168" t="s">
        <v>123</v>
      </c>
    </row>
    <row r="1336" spans="2:51" s="167" customFormat="1" ht="12">
      <c r="B1336" s="166"/>
      <c r="D1336" s="96" t="s">
        <v>132</v>
      </c>
      <c r="E1336" s="168" t="s">
        <v>1</v>
      </c>
      <c r="F1336" s="169" t="s">
        <v>1428</v>
      </c>
      <c r="H1336" s="168" t="s">
        <v>1</v>
      </c>
      <c r="L1336" s="166"/>
      <c r="M1336" s="170"/>
      <c r="N1336" s="171"/>
      <c r="O1336" s="171"/>
      <c r="P1336" s="171"/>
      <c r="Q1336" s="171"/>
      <c r="R1336" s="171"/>
      <c r="S1336" s="171"/>
      <c r="T1336" s="172"/>
      <c r="AT1336" s="168" t="s">
        <v>132</v>
      </c>
      <c r="AU1336" s="168" t="s">
        <v>74</v>
      </c>
      <c r="AV1336" s="167" t="s">
        <v>72</v>
      </c>
      <c r="AW1336" s="167" t="s">
        <v>5</v>
      </c>
      <c r="AX1336" s="167" t="s">
        <v>66</v>
      </c>
      <c r="AY1336" s="168" t="s">
        <v>123</v>
      </c>
    </row>
    <row r="1337" spans="2:51" s="167" customFormat="1" ht="12">
      <c r="B1337" s="166"/>
      <c r="D1337" s="96" t="s">
        <v>132</v>
      </c>
      <c r="E1337" s="168" t="s">
        <v>1</v>
      </c>
      <c r="F1337" s="169" t="s">
        <v>1440</v>
      </c>
      <c r="H1337" s="168" t="s">
        <v>1</v>
      </c>
      <c r="L1337" s="166"/>
      <c r="M1337" s="170"/>
      <c r="N1337" s="171"/>
      <c r="O1337" s="171"/>
      <c r="P1337" s="171"/>
      <c r="Q1337" s="171"/>
      <c r="R1337" s="171"/>
      <c r="S1337" s="171"/>
      <c r="T1337" s="172"/>
      <c r="AT1337" s="168" t="s">
        <v>132</v>
      </c>
      <c r="AU1337" s="168" t="s">
        <v>74</v>
      </c>
      <c r="AV1337" s="167" t="s">
        <v>72</v>
      </c>
      <c r="AW1337" s="167" t="s">
        <v>5</v>
      </c>
      <c r="AX1337" s="167" t="s">
        <v>66</v>
      </c>
      <c r="AY1337" s="168" t="s">
        <v>123</v>
      </c>
    </row>
    <row r="1338" spans="2:51" s="167" customFormat="1" ht="12">
      <c r="B1338" s="166"/>
      <c r="D1338" s="96" t="s">
        <v>132</v>
      </c>
      <c r="E1338" s="168" t="s">
        <v>1</v>
      </c>
      <c r="F1338" s="169" t="s">
        <v>1052</v>
      </c>
      <c r="H1338" s="168" t="s">
        <v>1</v>
      </c>
      <c r="L1338" s="166"/>
      <c r="M1338" s="170"/>
      <c r="N1338" s="171"/>
      <c r="O1338" s="171"/>
      <c r="P1338" s="171"/>
      <c r="Q1338" s="171"/>
      <c r="R1338" s="171"/>
      <c r="S1338" s="171"/>
      <c r="T1338" s="172"/>
      <c r="AT1338" s="168" t="s">
        <v>132</v>
      </c>
      <c r="AU1338" s="168" t="s">
        <v>74</v>
      </c>
      <c r="AV1338" s="167" t="s">
        <v>72</v>
      </c>
      <c r="AW1338" s="167" t="s">
        <v>5</v>
      </c>
      <c r="AX1338" s="167" t="s">
        <v>66</v>
      </c>
      <c r="AY1338" s="168" t="s">
        <v>123</v>
      </c>
    </row>
    <row r="1339" spans="2:51" s="95" customFormat="1" ht="12">
      <c r="B1339" s="94"/>
      <c r="D1339" s="96" t="s">
        <v>132</v>
      </c>
      <c r="E1339" s="97" t="s">
        <v>1</v>
      </c>
      <c r="F1339" s="98" t="s">
        <v>74</v>
      </c>
      <c r="H1339" s="99">
        <v>2</v>
      </c>
      <c r="L1339" s="94"/>
      <c r="M1339" s="100"/>
      <c r="N1339" s="101"/>
      <c r="O1339" s="101"/>
      <c r="P1339" s="101"/>
      <c r="Q1339" s="101"/>
      <c r="R1339" s="101"/>
      <c r="S1339" s="101"/>
      <c r="T1339" s="102"/>
      <c r="AT1339" s="97" t="s">
        <v>132</v>
      </c>
      <c r="AU1339" s="97" t="s">
        <v>74</v>
      </c>
      <c r="AV1339" s="95" t="s">
        <v>74</v>
      </c>
      <c r="AW1339" s="95" t="s">
        <v>5</v>
      </c>
      <c r="AX1339" s="95" t="s">
        <v>66</v>
      </c>
      <c r="AY1339" s="97" t="s">
        <v>123</v>
      </c>
    </row>
    <row r="1340" spans="2:51" s="167" customFormat="1" ht="12">
      <c r="B1340" s="166"/>
      <c r="D1340" s="96" t="s">
        <v>132</v>
      </c>
      <c r="E1340" s="168" t="s">
        <v>1</v>
      </c>
      <c r="F1340" s="169" t="s">
        <v>1541</v>
      </c>
      <c r="H1340" s="168" t="s">
        <v>1</v>
      </c>
      <c r="L1340" s="166"/>
      <c r="M1340" s="170"/>
      <c r="N1340" s="171"/>
      <c r="O1340" s="171"/>
      <c r="P1340" s="171"/>
      <c r="Q1340" s="171"/>
      <c r="R1340" s="171"/>
      <c r="S1340" s="171"/>
      <c r="T1340" s="172"/>
      <c r="AT1340" s="168" t="s">
        <v>132</v>
      </c>
      <c r="AU1340" s="168" t="s">
        <v>74</v>
      </c>
      <c r="AV1340" s="167" t="s">
        <v>72</v>
      </c>
      <c r="AW1340" s="167" t="s">
        <v>5</v>
      </c>
      <c r="AX1340" s="167" t="s">
        <v>66</v>
      </c>
      <c r="AY1340" s="168" t="s">
        <v>123</v>
      </c>
    </row>
    <row r="1341" spans="2:51" s="167" customFormat="1" ht="12">
      <c r="B1341" s="166"/>
      <c r="D1341" s="96" t="s">
        <v>132</v>
      </c>
      <c r="E1341" s="168" t="s">
        <v>1</v>
      </c>
      <c r="F1341" s="169" t="s">
        <v>1641</v>
      </c>
      <c r="H1341" s="168" t="s">
        <v>1</v>
      </c>
      <c r="L1341" s="166"/>
      <c r="M1341" s="170"/>
      <c r="N1341" s="171"/>
      <c r="O1341" s="171"/>
      <c r="P1341" s="171"/>
      <c r="Q1341" s="171"/>
      <c r="R1341" s="171"/>
      <c r="S1341" s="171"/>
      <c r="T1341" s="172"/>
      <c r="AT1341" s="168" t="s">
        <v>132</v>
      </c>
      <c r="AU1341" s="168" t="s">
        <v>74</v>
      </c>
      <c r="AV1341" s="167" t="s">
        <v>72</v>
      </c>
      <c r="AW1341" s="167" t="s">
        <v>5</v>
      </c>
      <c r="AX1341" s="167" t="s">
        <v>66</v>
      </c>
      <c r="AY1341" s="168" t="s">
        <v>123</v>
      </c>
    </row>
    <row r="1342" spans="2:51" s="95" customFormat="1" ht="12">
      <c r="B1342" s="94"/>
      <c r="D1342" s="96" t="s">
        <v>132</v>
      </c>
      <c r="E1342" s="97" t="s">
        <v>1</v>
      </c>
      <c r="F1342" s="98" t="s">
        <v>130</v>
      </c>
      <c r="H1342" s="99">
        <v>4</v>
      </c>
      <c r="L1342" s="94"/>
      <c r="M1342" s="100"/>
      <c r="N1342" s="101"/>
      <c r="O1342" s="101"/>
      <c r="P1342" s="101"/>
      <c r="Q1342" s="101"/>
      <c r="R1342" s="101"/>
      <c r="S1342" s="101"/>
      <c r="T1342" s="102"/>
      <c r="AT1342" s="97" t="s">
        <v>132</v>
      </c>
      <c r="AU1342" s="97" t="s">
        <v>74</v>
      </c>
      <c r="AV1342" s="95" t="s">
        <v>74</v>
      </c>
      <c r="AW1342" s="95" t="s">
        <v>5</v>
      </c>
      <c r="AX1342" s="95" t="s">
        <v>66</v>
      </c>
      <c r="AY1342" s="97" t="s">
        <v>123</v>
      </c>
    </row>
    <row r="1343" spans="2:51" s="182" customFormat="1" ht="12">
      <c r="B1343" s="181"/>
      <c r="D1343" s="96" t="s">
        <v>132</v>
      </c>
      <c r="E1343" s="183" t="s">
        <v>1</v>
      </c>
      <c r="F1343" s="184" t="s">
        <v>470</v>
      </c>
      <c r="H1343" s="185">
        <v>6</v>
      </c>
      <c r="L1343" s="181"/>
      <c r="M1343" s="186"/>
      <c r="N1343" s="187"/>
      <c r="O1343" s="187"/>
      <c r="P1343" s="187"/>
      <c r="Q1343" s="187"/>
      <c r="R1343" s="187"/>
      <c r="S1343" s="187"/>
      <c r="T1343" s="188"/>
      <c r="AT1343" s="183" t="s">
        <v>132</v>
      </c>
      <c r="AU1343" s="183" t="s">
        <v>74</v>
      </c>
      <c r="AV1343" s="182" t="s">
        <v>130</v>
      </c>
      <c r="AW1343" s="182" t="s">
        <v>5</v>
      </c>
      <c r="AX1343" s="182" t="s">
        <v>72</v>
      </c>
      <c r="AY1343" s="183" t="s">
        <v>123</v>
      </c>
    </row>
    <row r="1344" spans="2:65" s="117" customFormat="1" ht="16.5" customHeight="1">
      <c r="B1344" s="8"/>
      <c r="C1344" s="103" t="s">
        <v>997</v>
      </c>
      <c r="D1344" s="103" t="s">
        <v>189</v>
      </c>
      <c r="E1344" s="104" t="s">
        <v>1055</v>
      </c>
      <c r="F1344" s="105" t="s">
        <v>1056</v>
      </c>
      <c r="G1344" s="106" t="s">
        <v>175</v>
      </c>
      <c r="H1344" s="107">
        <v>6</v>
      </c>
      <c r="I1344" s="143"/>
      <c r="J1344" s="108">
        <f>ROUND(I1344*H1344,2)</f>
        <v>0</v>
      </c>
      <c r="K1344" s="105" t="s">
        <v>397</v>
      </c>
      <c r="L1344" s="157"/>
      <c r="M1344" s="109" t="s">
        <v>1</v>
      </c>
      <c r="N1344" s="189" t="s">
        <v>35</v>
      </c>
      <c r="O1344" s="92">
        <v>0</v>
      </c>
      <c r="P1344" s="92">
        <f>O1344*H1344</f>
        <v>0</v>
      </c>
      <c r="Q1344" s="92">
        <v>0.041</v>
      </c>
      <c r="R1344" s="92">
        <f>Q1344*H1344</f>
        <v>0.246</v>
      </c>
      <c r="S1344" s="92">
        <v>0</v>
      </c>
      <c r="T1344" s="164">
        <f>S1344*H1344</f>
        <v>0</v>
      </c>
      <c r="AR1344" s="120" t="s">
        <v>159</v>
      </c>
      <c r="AT1344" s="120" t="s">
        <v>189</v>
      </c>
      <c r="AU1344" s="120" t="s">
        <v>74</v>
      </c>
      <c r="AY1344" s="120" t="s">
        <v>123</v>
      </c>
      <c r="BE1344" s="156">
        <f>IF(N1344="základní",J1344,0)</f>
        <v>0</v>
      </c>
      <c r="BF1344" s="156">
        <f>IF(N1344="snížená",J1344,0)</f>
        <v>0</v>
      </c>
      <c r="BG1344" s="156">
        <f>IF(N1344="zákl. přenesená",J1344,0)</f>
        <v>0</v>
      </c>
      <c r="BH1344" s="156">
        <f>IF(N1344="sníž. přenesená",J1344,0)</f>
        <v>0</v>
      </c>
      <c r="BI1344" s="156">
        <f>IF(N1344="nulová",J1344,0)</f>
        <v>0</v>
      </c>
      <c r="BJ1344" s="120" t="s">
        <v>72</v>
      </c>
      <c r="BK1344" s="156">
        <f>ROUND(I1344*H1344,2)</f>
        <v>0</v>
      </c>
      <c r="BL1344" s="120" t="s">
        <v>130</v>
      </c>
      <c r="BM1344" s="120" t="s">
        <v>1642</v>
      </c>
    </row>
    <row r="1345" spans="2:47" s="117" customFormat="1" ht="12">
      <c r="B1345" s="8"/>
      <c r="D1345" s="96" t="s">
        <v>399</v>
      </c>
      <c r="F1345" s="165" t="s">
        <v>1056</v>
      </c>
      <c r="L1345" s="8"/>
      <c r="M1345" s="114"/>
      <c r="N1345" s="21"/>
      <c r="O1345" s="21"/>
      <c r="P1345" s="21"/>
      <c r="Q1345" s="21"/>
      <c r="R1345" s="21"/>
      <c r="S1345" s="21"/>
      <c r="T1345" s="22"/>
      <c r="AT1345" s="120" t="s">
        <v>399</v>
      </c>
      <c r="AU1345" s="120" t="s">
        <v>74</v>
      </c>
    </row>
    <row r="1346" spans="2:51" s="167" customFormat="1" ht="12">
      <c r="B1346" s="166"/>
      <c r="D1346" s="96" t="s">
        <v>132</v>
      </c>
      <c r="E1346" s="168" t="s">
        <v>1</v>
      </c>
      <c r="F1346" s="169" t="s">
        <v>401</v>
      </c>
      <c r="H1346" s="168" t="s">
        <v>1</v>
      </c>
      <c r="L1346" s="166"/>
      <c r="M1346" s="170"/>
      <c r="N1346" s="171"/>
      <c r="O1346" s="171"/>
      <c r="P1346" s="171"/>
      <c r="Q1346" s="171"/>
      <c r="R1346" s="171"/>
      <c r="S1346" s="171"/>
      <c r="T1346" s="172"/>
      <c r="AT1346" s="168" t="s">
        <v>132</v>
      </c>
      <c r="AU1346" s="168" t="s">
        <v>74</v>
      </c>
      <c r="AV1346" s="167" t="s">
        <v>72</v>
      </c>
      <c r="AW1346" s="167" t="s">
        <v>5</v>
      </c>
      <c r="AX1346" s="167" t="s">
        <v>66</v>
      </c>
      <c r="AY1346" s="168" t="s">
        <v>123</v>
      </c>
    </row>
    <row r="1347" spans="2:51" s="167" customFormat="1" ht="12">
      <c r="B1347" s="166"/>
      <c r="D1347" s="96" t="s">
        <v>132</v>
      </c>
      <c r="E1347" s="168" t="s">
        <v>1</v>
      </c>
      <c r="F1347" s="169" t="s">
        <v>1427</v>
      </c>
      <c r="H1347" s="168" t="s">
        <v>1</v>
      </c>
      <c r="L1347" s="166"/>
      <c r="M1347" s="170"/>
      <c r="N1347" s="171"/>
      <c r="O1347" s="171"/>
      <c r="P1347" s="171"/>
      <c r="Q1347" s="171"/>
      <c r="R1347" s="171"/>
      <c r="S1347" s="171"/>
      <c r="T1347" s="172"/>
      <c r="AT1347" s="168" t="s">
        <v>132</v>
      </c>
      <c r="AU1347" s="168" t="s">
        <v>74</v>
      </c>
      <c r="AV1347" s="167" t="s">
        <v>72</v>
      </c>
      <c r="AW1347" s="167" t="s">
        <v>5</v>
      </c>
      <c r="AX1347" s="167" t="s">
        <v>66</v>
      </c>
      <c r="AY1347" s="168" t="s">
        <v>123</v>
      </c>
    </row>
    <row r="1348" spans="2:51" s="167" customFormat="1" ht="12">
      <c r="B1348" s="166"/>
      <c r="D1348" s="96" t="s">
        <v>132</v>
      </c>
      <c r="E1348" s="168" t="s">
        <v>1</v>
      </c>
      <c r="F1348" s="169" t="s">
        <v>1428</v>
      </c>
      <c r="H1348" s="168" t="s">
        <v>1</v>
      </c>
      <c r="L1348" s="166"/>
      <c r="M1348" s="170"/>
      <c r="N1348" s="171"/>
      <c r="O1348" s="171"/>
      <c r="P1348" s="171"/>
      <c r="Q1348" s="171"/>
      <c r="R1348" s="171"/>
      <c r="S1348" s="171"/>
      <c r="T1348" s="172"/>
      <c r="AT1348" s="168" t="s">
        <v>132</v>
      </c>
      <c r="AU1348" s="168" t="s">
        <v>74</v>
      </c>
      <c r="AV1348" s="167" t="s">
        <v>72</v>
      </c>
      <c r="AW1348" s="167" t="s">
        <v>5</v>
      </c>
      <c r="AX1348" s="167" t="s">
        <v>66</v>
      </c>
      <c r="AY1348" s="168" t="s">
        <v>123</v>
      </c>
    </row>
    <row r="1349" spans="2:51" s="167" customFormat="1" ht="12">
      <c r="B1349" s="166"/>
      <c r="D1349" s="96" t="s">
        <v>132</v>
      </c>
      <c r="E1349" s="168" t="s">
        <v>1</v>
      </c>
      <c r="F1349" s="169" t="s">
        <v>1440</v>
      </c>
      <c r="H1349" s="168" t="s">
        <v>1</v>
      </c>
      <c r="L1349" s="166"/>
      <c r="M1349" s="170"/>
      <c r="N1349" s="171"/>
      <c r="O1349" s="171"/>
      <c r="P1349" s="171"/>
      <c r="Q1349" s="171"/>
      <c r="R1349" s="171"/>
      <c r="S1349" s="171"/>
      <c r="T1349" s="172"/>
      <c r="AT1349" s="168" t="s">
        <v>132</v>
      </c>
      <c r="AU1349" s="168" t="s">
        <v>74</v>
      </c>
      <c r="AV1349" s="167" t="s">
        <v>72</v>
      </c>
      <c r="AW1349" s="167" t="s">
        <v>5</v>
      </c>
      <c r="AX1349" s="167" t="s">
        <v>66</v>
      </c>
      <c r="AY1349" s="168" t="s">
        <v>123</v>
      </c>
    </row>
    <row r="1350" spans="2:51" s="167" customFormat="1" ht="12">
      <c r="B1350" s="166"/>
      <c r="D1350" s="96" t="s">
        <v>132</v>
      </c>
      <c r="E1350" s="168" t="s">
        <v>1</v>
      </c>
      <c r="F1350" s="169" t="s">
        <v>1059</v>
      </c>
      <c r="H1350" s="168" t="s">
        <v>1</v>
      </c>
      <c r="L1350" s="166"/>
      <c r="M1350" s="170"/>
      <c r="N1350" s="171"/>
      <c r="O1350" s="171"/>
      <c r="P1350" s="171"/>
      <c r="Q1350" s="171"/>
      <c r="R1350" s="171"/>
      <c r="S1350" s="171"/>
      <c r="T1350" s="172"/>
      <c r="AT1350" s="168" t="s">
        <v>132</v>
      </c>
      <c r="AU1350" s="168" t="s">
        <v>74</v>
      </c>
      <c r="AV1350" s="167" t="s">
        <v>72</v>
      </c>
      <c r="AW1350" s="167" t="s">
        <v>5</v>
      </c>
      <c r="AX1350" s="167" t="s">
        <v>66</v>
      </c>
      <c r="AY1350" s="168" t="s">
        <v>123</v>
      </c>
    </row>
    <row r="1351" spans="2:51" s="95" customFormat="1" ht="12">
      <c r="B1351" s="94"/>
      <c r="D1351" s="96" t="s">
        <v>132</v>
      </c>
      <c r="E1351" s="97" t="s">
        <v>1</v>
      </c>
      <c r="F1351" s="98" t="s">
        <v>74</v>
      </c>
      <c r="H1351" s="99">
        <v>2</v>
      </c>
      <c r="L1351" s="94"/>
      <c r="M1351" s="100"/>
      <c r="N1351" s="101"/>
      <c r="O1351" s="101"/>
      <c r="P1351" s="101"/>
      <c r="Q1351" s="101"/>
      <c r="R1351" s="101"/>
      <c r="S1351" s="101"/>
      <c r="T1351" s="102"/>
      <c r="AT1351" s="97" t="s">
        <v>132</v>
      </c>
      <c r="AU1351" s="97" t="s">
        <v>74</v>
      </c>
      <c r="AV1351" s="95" t="s">
        <v>74</v>
      </c>
      <c r="AW1351" s="95" t="s">
        <v>5</v>
      </c>
      <c r="AX1351" s="95" t="s">
        <v>66</v>
      </c>
      <c r="AY1351" s="97" t="s">
        <v>123</v>
      </c>
    </row>
    <row r="1352" spans="2:51" s="167" customFormat="1" ht="12">
      <c r="B1352" s="166"/>
      <c r="D1352" s="96" t="s">
        <v>132</v>
      </c>
      <c r="E1352" s="168" t="s">
        <v>1</v>
      </c>
      <c r="F1352" s="169" t="s">
        <v>1541</v>
      </c>
      <c r="H1352" s="168" t="s">
        <v>1</v>
      </c>
      <c r="L1352" s="166"/>
      <c r="M1352" s="170"/>
      <c r="N1352" s="171"/>
      <c r="O1352" s="171"/>
      <c r="P1352" s="171"/>
      <c r="Q1352" s="171"/>
      <c r="R1352" s="171"/>
      <c r="S1352" s="171"/>
      <c r="T1352" s="172"/>
      <c r="AT1352" s="168" t="s">
        <v>132</v>
      </c>
      <c r="AU1352" s="168" t="s">
        <v>74</v>
      </c>
      <c r="AV1352" s="167" t="s">
        <v>72</v>
      </c>
      <c r="AW1352" s="167" t="s">
        <v>5</v>
      </c>
      <c r="AX1352" s="167" t="s">
        <v>66</v>
      </c>
      <c r="AY1352" s="168" t="s">
        <v>123</v>
      </c>
    </row>
    <row r="1353" spans="2:51" s="167" customFormat="1" ht="12">
      <c r="B1353" s="166"/>
      <c r="D1353" s="96" t="s">
        <v>132</v>
      </c>
      <c r="E1353" s="168" t="s">
        <v>1</v>
      </c>
      <c r="F1353" s="169" t="s">
        <v>1643</v>
      </c>
      <c r="H1353" s="168" t="s">
        <v>1</v>
      </c>
      <c r="L1353" s="166"/>
      <c r="M1353" s="170"/>
      <c r="N1353" s="171"/>
      <c r="O1353" s="171"/>
      <c r="P1353" s="171"/>
      <c r="Q1353" s="171"/>
      <c r="R1353" s="171"/>
      <c r="S1353" s="171"/>
      <c r="T1353" s="172"/>
      <c r="AT1353" s="168" t="s">
        <v>132</v>
      </c>
      <c r="AU1353" s="168" t="s">
        <v>74</v>
      </c>
      <c r="AV1353" s="167" t="s">
        <v>72</v>
      </c>
      <c r="AW1353" s="167" t="s">
        <v>5</v>
      </c>
      <c r="AX1353" s="167" t="s">
        <v>66</v>
      </c>
      <c r="AY1353" s="168" t="s">
        <v>123</v>
      </c>
    </row>
    <row r="1354" spans="2:51" s="95" customFormat="1" ht="12">
      <c r="B1354" s="94"/>
      <c r="D1354" s="96" t="s">
        <v>132</v>
      </c>
      <c r="E1354" s="97" t="s">
        <v>1</v>
      </c>
      <c r="F1354" s="98" t="s">
        <v>130</v>
      </c>
      <c r="H1354" s="99">
        <v>4</v>
      </c>
      <c r="L1354" s="94"/>
      <c r="M1354" s="100"/>
      <c r="N1354" s="101"/>
      <c r="O1354" s="101"/>
      <c r="P1354" s="101"/>
      <c r="Q1354" s="101"/>
      <c r="R1354" s="101"/>
      <c r="S1354" s="101"/>
      <c r="T1354" s="102"/>
      <c r="AT1354" s="97" t="s">
        <v>132</v>
      </c>
      <c r="AU1354" s="97" t="s">
        <v>74</v>
      </c>
      <c r="AV1354" s="95" t="s">
        <v>74</v>
      </c>
      <c r="AW1354" s="95" t="s">
        <v>5</v>
      </c>
      <c r="AX1354" s="95" t="s">
        <v>66</v>
      </c>
      <c r="AY1354" s="97" t="s">
        <v>123</v>
      </c>
    </row>
    <row r="1355" spans="2:51" s="182" customFormat="1" ht="12">
      <c r="B1355" s="181"/>
      <c r="D1355" s="96" t="s">
        <v>132</v>
      </c>
      <c r="E1355" s="183" t="s">
        <v>1</v>
      </c>
      <c r="F1355" s="184" t="s">
        <v>470</v>
      </c>
      <c r="H1355" s="185">
        <v>6</v>
      </c>
      <c r="L1355" s="181"/>
      <c r="M1355" s="186"/>
      <c r="N1355" s="187"/>
      <c r="O1355" s="187"/>
      <c r="P1355" s="187"/>
      <c r="Q1355" s="187"/>
      <c r="R1355" s="187"/>
      <c r="S1355" s="187"/>
      <c r="T1355" s="188"/>
      <c r="AT1355" s="183" t="s">
        <v>132</v>
      </c>
      <c r="AU1355" s="183" t="s">
        <v>74</v>
      </c>
      <c r="AV1355" s="182" t="s">
        <v>130</v>
      </c>
      <c r="AW1355" s="182" t="s">
        <v>5</v>
      </c>
      <c r="AX1355" s="182" t="s">
        <v>72</v>
      </c>
      <c r="AY1355" s="183" t="s">
        <v>123</v>
      </c>
    </row>
    <row r="1356" spans="2:65" s="117" customFormat="1" ht="16.5" customHeight="1">
      <c r="B1356" s="8"/>
      <c r="C1356" s="103" t="s">
        <v>1004</v>
      </c>
      <c r="D1356" s="103" t="s">
        <v>189</v>
      </c>
      <c r="E1356" s="104" t="s">
        <v>1062</v>
      </c>
      <c r="F1356" s="105" t="s">
        <v>1063</v>
      </c>
      <c r="G1356" s="106" t="s">
        <v>175</v>
      </c>
      <c r="H1356" s="107">
        <v>6</v>
      </c>
      <c r="I1356" s="143"/>
      <c r="J1356" s="108">
        <f>ROUND(I1356*H1356,2)</f>
        <v>0</v>
      </c>
      <c r="K1356" s="105" t="s">
        <v>397</v>
      </c>
      <c r="L1356" s="157"/>
      <c r="M1356" s="109" t="s">
        <v>1</v>
      </c>
      <c r="N1356" s="189" t="s">
        <v>35</v>
      </c>
      <c r="O1356" s="92">
        <v>0</v>
      </c>
      <c r="P1356" s="92">
        <f>O1356*H1356</f>
        <v>0</v>
      </c>
      <c r="Q1356" s="92">
        <v>0.003</v>
      </c>
      <c r="R1356" s="92">
        <f>Q1356*H1356</f>
        <v>0.018000000000000002</v>
      </c>
      <c r="S1356" s="92">
        <v>0</v>
      </c>
      <c r="T1356" s="164">
        <f>S1356*H1356</f>
        <v>0</v>
      </c>
      <c r="AR1356" s="120" t="s">
        <v>159</v>
      </c>
      <c r="AT1356" s="120" t="s">
        <v>189</v>
      </c>
      <c r="AU1356" s="120" t="s">
        <v>74</v>
      </c>
      <c r="AY1356" s="120" t="s">
        <v>123</v>
      </c>
      <c r="BE1356" s="156">
        <f>IF(N1356="základní",J1356,0)</f>
        <v>0</v>
      </c>
      <c r="BF1356" s="156">
        <f>IF(N1356="snížená",J1356,0)</f>
        <v>0</v>
      </c>
      <c r="BG1356" s="156">
        <f>IF(N1356="zákl. přenesená",J1356,0)</f>
        <v>0</v>
      </c>
      <c r="BH1356" s="156">
        <f>IF(N1356="sníž. přenesená",J1356,0)</f>
        <v>0</v>
      </c>
      <c r="BI1356" s="156">
        <f>IF(N1356="nulová",J1356,0)</f>
        <v>0</v>
      </c>
      <c r="BJ1356" s="120" t="s">
        <v>72</v>
      </c>
      <c r="BK1356" s="156">
        <f>ROUND(I1356*H1356,2)</f>
        <v>0</v>
      </c>
      <c r="BL1356" s="120" t="s">
        <v>130</v>
      </c>
      <c r="BM1356" s="120" t="s">
        <v>1644</v>
      </c>
    </row>
    <row r="1357" spans="2:47" s="117" customFormat="1" ht="12">
      <c r="B1357" s="8"/>
      <c r="D1357" s="96" t="s">
        <v>399</v>
      </c>
      <c r="F1357" s="165" t="s">
        <v>1063</v>
      </c>
      <c r="L1357" s="8"/>
      <c r="M1357" s="114"/>
      <c r="N1357" s="21"/>
      <c r="O1357" s="21"/>
      <c r="P1357" s="21"/>
      <c r="Q1357" s="21"/>
      <c r="R1357" s="21"/>
      <c r="S1357" s="21"/>
      <c r="T1357" s="22"/>
      <c r="AT1357" s="120" t="s">
        <v>399</v>
      </c>
      <c r="AU1357" s="120" t="s">
        <v>74</v>
      </c>
    </row>
    <row r="1358" spans="2:51" s="167" customFormat="1" ht="12">
      <c r="B1358" s="166"/>
      <c r="D1358" s="96" t="s">
        <v>132</v>
      </c>
      <c r="E1358" s="168" t="s">
        <v>1</v>
      </c>
      <c r="F1358" s="169" t="s">
        <v>401</v>
      </c>
      <c r="H1358" s="168" t="s">
        <v>1</v>
      </c>
      <c r="L1358" s="166"/>
      <c r="M1358" s="170"/>
      <c r="N1358" s="171"/>
      <c r="O1358" s="171"/>
      <c r="P1358" s="171"/>
      <c r="Q1358" s="171"/>
      <c r="R1358" s="171"/>
      <c r="S1358" s="171"/>
      <c r="T1358" s="172"/>
      <c r="AT1358" s="168" t="s">
        <v>132</v>
      </c>
      <c r="AU1358" s="168" t="s">
        <v>74</v>
      </c>
      <c r="AV1358" s="167" t="s">
        <v>72</v>
      </c>
      <c r="AW1358" s="167" t="s">
        <v>5</v>
      </c>
      <c r="AX1358" s="167" t="s">
        <v>66</v>
      </c>
      <c r="AY1358" s="168" t="s">
        <v>123</v>
      </c>
    </row>
    <row r="1359" spans="2:51" s="167" customFormat="1" ht="12">
      <c r="B1359" s="166"/>
      <c r="D1359" s="96" t="s">
        <v>132</v>
      </c>
      <c r="E1359" s="168" t="s">
        <v>1</v>
      </c>
      <c r="F1359" s="169" t="s">
        <v>1427</v>
      </c>
      <c r="H1359" s="168" t="s">
        <v>1</v>
      </c>
      <c r="L1359" s="166"/>
      <c r="M1359" s="170"/>
      <c r="N1359" s="171"/>
      <c r="O1359" s="171"/>
      <c r="P1359" s="171"/>
      <c r="Q1359" s="171"/>
      <c r="R1359" s="171"/>
      <c r="S1359" s="171"/>
      <c r="T1359" s="172"/>
      <c r="AT1359" s="168" t="s">
        <v>132</v>
      </c>
      <c r="AU1359" s="168" t="s">
        <v>74</v>
      </c>
      <c r="AV1359" s="167" t="s">
        <v>72</v>
      </c>
      <c r="AW1359" s="167" t="s">
        <v>5</v>
      </c>
      <c r="AX1359" s="167" t="s">
        <v>66</v>
      </c>
      <c r="AY1359" s="168" t="s">
        <v>123</v>
      </c>
    </row>
    <row r="1360" spans="2:51" s="167" customFormat="1" ht="12">
      <c r="B1360" s="166"/>
      <c r="D1360" s="96" t="s">
        <v>132</v>
      </c>
      <c r="E1360" s="168" t="s">
        <v>1</v>
      </c>
      <c r="F1360" s="169" t="s">
        <v>1428</v>
      </c>
      <c r="H1360" s="168" t="s">
        <v>1</v>
      </c>
      <c r="L1360" s="166"/>
      <c r="M1360" s="170"/>
      <c r="N1360" s="171"/>
      <c r="O1360" s="171"/>
      <c r="P1360" s="171"/>
      <c r="Q1360" s="171"/>
      <c r="R1360" s="171"/>
      <c r="S1360" s="171"/>
      <c r="T1360" s="172"/>
      <c r="AT1360" s="168" t="s">
        <v>132</v>
      </c>
      <c r="AU1360" s="168" t="s">
        <v>74</v>
      </c>
      <c r="AV1360" s="167" t="s">
        <v>72</v>
      </c>
      <c r="AW1360" s="167" t="s">
        <v>5</v>
      </c>
      <c r="AX1360" s="167" t="s">
        <v>66</v>
      </c>
      <c r="AY1360" s="168" t="s">
        <v>123</v>
      </c>
    </row>
    <row r="1361" spans="2:51" s="167" customFormat="1" ht="12">
      <c r="B1361" s="166"/>
      <c r="D1361" s="96" t="s">
        <v>132</v>
      </c>
      <c r="E1361" s="168" t="s">
        <v>1</v>
      </c>
      <c r="F1361" s="169" t="s">
        <v>1440</v>
      </c>
      <c r="H1361" s="168" t="s">
        <v>1</v>
      </c>
      <c r="L1361" s="166"/>
      <c r="M1361" s="170"/>
      <c r="N1361" s="171"/>
      <c r="O1361" s="171"/>
      <c r="P1361" s="171"/>
      <c r="Q1361" s="171"/>
      <c r="R1361" s="171"/>
      <c r="S1361" s="171"/>
      <c r="T1361" s="172"/>
      <c r="AT1361" s="168" t="s">
        <v>132</v>
      </c>
      <c r="AU1361" s="168" t="s">
        <v>74</v>
      </c>
      <c r="AV1361" s="167" t="s">
        <v>72</v>
      </c>
      <c r="AW1361" s="167" t="s">
        <v>5</v>
      </c>
      <c r="AX1361" s="167" t="s">
        <v>66</v>
      </c>
      <c r="AY1361" s="168" t="s">
        <v>123</v>
      </c>
    </row>
    <row r="1362" spans="2:51" s="167" customFormat="1" ht="12">
      <c r="B1362" s="166"/>
      <c r="D1362" s="96" t="s">
        <v>132</v>
      </c>
      <c r="E1362" s="168" t="s">
        <v>1</v>
      </c>
      <c r="F1362" s="169" t="s">
        <v>1066</v>
      </c>
      <c r="H1362" s="168" t="s">
        <v>1</v>
      </c>
      <c r="L1362" s="166"/>
      <c r="M1362" s="170"/>
      <c r="N1362" s="171"/>
      <c r="O1362" s="171"/>
      <c r="P1362" s="171"/>
      <c r="Q1362" s="171"/>
      <c r="R1362" s="171"/>
      <c r="S1362" s="171"/>
      <c r="T1362" s="172"/>
      <c r="AT1362" s="168" t="s">
        <v>132</v>
      </c>
      <c r="AU1362" s="168" t="s">
        <v>74</v>
      </c>
      <c r="AV1362" s="167" t="s">
        <v>72</v>
      </c>
      <c r="AW1362" s="167" t="s">
        <v>5</v>
      </c>
      <c r="AX1362" s="167" t="s">
        <v>66</v>
      </c>
      <c r="AY1362" s="168" t="s">
        <v>123</v>
      </c>
    </row>
    <row r="1363" spans="2:51" s="95" customFormat="1" ht="12">
      <c r="B1363" s="94"/>
      <c r="D1363" s="96" t="s">
        <v>132</v>
      </c>
      <c r="E1363" s="97" t="s">
        <v>1</v>
      </c>
      <c r="F1363" s="98" t="s">
        <v>74</v>
      </c>
      <c r="H1363" s="99">
        <v>2</v>
      </c>
      <c r="L1363" s="94"/>
      <c r="M1363" s="100"/>
      <c r="N1363" s="101"/>
      <c r="O1363" s="101"/>
      <c r="P1363" s="101"/>
      <c r="Q1363" s="101"/>
      <c r="R1363" s="101"/>
      <c r="S1363" s="101"/>
      <c r="T1363" s="102"/>
      <c r="AT1363" s="97" t="s">
        <v>132</v>
      </c>
      <c r="AU1363" s="97" t="s">
        <v>74</v>
      </c>
      <c r="AV1363" s="95" t="s">
        <v>74</v>
      </c>
      <c r="AW1363" s="95" t="s">
        <v>5</v>
      </c>
      <c r="AX1363" s="95" t="s">
        <v>66</v>
      </c>
      <c r="AY1363" s="97" t="s">
        <v>123</v>
      </c>
    </row>
    <row r="1364" spans="2:51" s="167" customFormat="1" ht="12">
      <c r="B1364" s="166"/>
      <c r="D1364" s="96" t="s">
        <v>132</v>
      </c>
      <c r="E1364" s="168" t="s">
        <v>1</v>
      </c>
      <c r="F1364" s="169" t="s">
        <v>1541</v>
      </c>
      <c r="H1364" s="168" t="s">
        <v>1</v>
      </c>
      <c r="L1364" s="166"/>
      <c r="M1364" s="170"/>
      <c r="N1364" s="171"/>
      <c r="O1364" s="171"/>
      <c r="P1364" s="171"/>
      <c r="Q1364" s="171"/>
      <c r="R1364" s="171"/>
      <c r="S1364" s="171"/>
      <c r="T1364" s="172"/>
      <c r="AT1364" s="168" t="s">
        <v>132</v>
      </c>
      <c r="AU1364" s="168" t="s">
        <v>74</v>
      </c>
      <c r="AV1364" s="167" t="s">
        <v>72</v>
      </c>
      <c r="AW1364" s="167" t="s">
        <v>5</v>
      </c>
      <c r="AX1364" s="167" t="s">
        <v>66</v>
      </c>
      <c r="AY1364" s="168" t="s">
        <v>123</v>
      </c>
    </row>
    <row r="1365" spans="2:51" s="167" customFormat="1" ht="12">
      <c r="B1365" s="166"/>
      <c r="D1365" s="96" t="s">
        <v>132</v>
      </c>
      <c r="E1365" s="168" t="s">
        <v>1</v>
      </c>
      <c r="F1365" s="169" t="s">
        <v>1645</v>
      </c>
      <c r="H1365" s="168" t="s">
        <v>1</v>
      </c>
      <c r="L1365" s="166"/>
      <c r="M1365" s="170"/>
      <c r="N1365" s="171"/>
      <c r="O1365" s="171"/>
      <c r="P1365" s="171"/>
      <c r="Q1365" s="171"/>
      <c r="R1365" s="171"/>
      <c r="S1365" s="171"/>
      <c r="T1365" s="172"/>
      <c r="AT1365" s="168" t="s">
        <v>132</v>
      </c>
      <c r="AU1365" s="168" t="s">
        <v>74</v>
      </c>
      <c r="AV1365" s="167" t="s">
        <v>72</v>
      </c>
      <c r="AW1365" s="167" t="s">
        <v>5</v>
      </c>
      <c r="AX1365" s="167" t="s">
        <v>66</v>
      </c>
      <c r="AY1365" s="168" t="s">
        <v>123</v>
      </c>
    </row>
    <row r="1366" spans="2:51" s="95" customFormat="1" ht="12">
      <c r="B1366" s="94"/>
      <c r="D1366" s="96" t="s">
        <v>132</v>
      </c>
      <c r="E1366" s="97" t="s">
        <v>1</v>
      </c>
      <c r="F1366" s="98" t="s">
        <v>130</v>
      </c>
      <c r="H1366" s="99">
        <v>4</v>
      </c>
      <c r="L1366" s="94"/>
      <c r="M1366" s="100"/>
      <c r="N1366" s="101"/>
      <c r="O1366" s="101"/>
      <c r="P1366" s="101"/>
      <c r="Q1366" s="101"/>
      <c r="R1366" s="101"/>
      <c r="S1366" s="101"/>
      <c r="T1366" s="102"/>
      <c r="AT1366" s="97" t="s">
        <v>132</v>
      </c>
      <c r="AU1366" s="97" t="s">
        <v>74</v>
      </c>
      <c r="AV1366" s="95" t="s">
        <v>74</v>
      </c>
      <c r="AW1366" s="95" t="s">
        <v>5</v>
      </c>
      <c r="AX1366" s="95" t="s">
        <v>66</v>
      </c>
      <c r="AY1366" s="97" t="s">
        <v>123</v>
      </c>
    </row>
    <row r="1367" spans="2:51" s="182" customFormat="1" ht="12">
      <c r="B1367" s="181"/>
      <c r="D1367" s="96" t="s">
        <v>132</v>
      </c>
      <c r="E1367" s="183" t="s">
        <v>1</v>
      </c>
      <c r="F1367" s="184" t="s">
        <v>470</v>
      </c>
      <c r="H1367" s="185">
        <v>6</v>
      </c>
      <c r="L1367" s="181"/>
      <c r="M1367" s="186"/>
      <c r="N1367" s="187"/>
      <c r="O1367" s="187"/>
      <c r="P1367" s="187"/>
      <c r="Q1367" s="187"/>
      <c r="R1367" s="187"/>
      <c r="S1367" s="187"/>
      <c r="T1367" s="188"/>
      <c r="AT1367" s="183" t="s">
        <v>132</v>
      </c>
      <c r="AU1367" s="183" t="s">
        <v>74</v>
      </c>
      <c r="AV1367" s="182" t="s">
        <v>130</v>
      </c>
      <c r="AW1367" s="182" t="s">
        <v>5</v>
      </c>
      <c r="AX1367" s="182" t="s">
        <v>72</v>
      </c>
      <c r="AY1367" s="183" t="s">
        <v>123</v>
      </c>
    </row>
    <row r="1368" spans="2:65" s="117" customFormat="1" ht="16.5" customHeight="1">
      <c r="B1368" s="8"/>
      <c r="C1368" s="84" t="s">
        <v>1011</v>
      </c>
      <c r="D1368" s="84" t="s">
        <v>125</v>
      </c>
      <c r="E1368" s="85" t="s">
        <v>1069</v>
      </c>
      <c r="F1368" s="86" t="s">
        <v>1070</v>
      </c>
      <c r="G1368" s="87" t="s">
        <v>140</v>
      </c>
      <c r="H1368" s="88">
        <v>124.3</v>
      </c>
      <c r="I1368" s="142"/>
      <c r="J1368" s="89">
        <f>ROUND(I1368*H1368,2)</f>
        <v>0</v>
      </c>
      <c r="K1368" s="86" t="s">
        <v>397</v>
      </c>
      <c r="L1368" s="8"/>
      <c r="M1368" s="115" t="s">
        <v>1</v>
      </c>
      <c r="N1368" s="90" t="s">
        <v>35</v>
      </c>
      <c r="O1368" s="92">
        <v>0.061</v>
      </c>
      <c r="P1368" s="92">
        <f>O1368*H1368</f>
        <v>7.5823</v>
      </c>
      <c r="Q1368" s="92">
        <v>0.0002</v>
      </c>
      <c r="R1368" s="92">
        <f>Q1368*H1368</f>
        <v>0.02486</v>
      </c>
      <c r="S1368" s="92">
        <v>0</v>
      </c>
      <c r="T1368" s="164">
        <f>S1368*H1368</f>
        <v>0</v>
      </c>
      <c r="AR1368" s="120" t="s">
        <v>130</v>
      </c>
      <c r="AT1368" s="120" t="s">
        <v>125</v>
      </c>
      <c r="AU1368" s="120" t="s">
        <v>74</v>
      </c>
      <c r="AY1368" s="120" t="s">
        <v>123</v>
      </c>
      <c r="BE1368" s="156">
        <f>IF(N1368="základní",J1368,0)</f>
        <v>0</v>
      </c>
      <c r="BF1368" s="156">
        <f>IF(N1368="snížená",J1368,0)</f>
        <v>0</v>
      </c>
      <c r="BG1368" s="156">
        <f>IF(N1368="zákl. přenesená",J1368,0)</f>
        <v>0</v>
      </c>
      <c r="BH1368" s="156">
        <f>IF(N1368="sníž. přenesená",J1368,0)</f>
        <v>0</v>
      </c>
      <c r="BI1368" s="156">
        <f>IF(N1368="nulová",J1368,0)</f>
        <v>0</v>
      </c>
      <c r="BJ1368" s="120" t="s">
        <v>72</v>
      </c>
      <c r="BK1368" s="156">
        <f>ROUND(I1368*H1368,2)</f>
        <v>0</v>
      </c>
      <c r="BL1368" s="120" t="s">
        <v>130</v>
      </c>
      <c r="BM1368" s="120" t="s">
        <v>1646</v>
      </c>
    </row>
    <row r="1369" spans="2:47" s="117" customFormat="1" ht="12">
      <c r="B1369" s="8"/>
      <c r="D1369" s="96" t="s">
        <v>399</v>
      </c>
      <c r="F1369" s="165" t="s">
        <v>1072</v>
      </c>
      <c r="I1369" s="191"/>
      <c r="L1369" s="8"/>
      <c r="M1369" s="114"/>
      <c r="N1369" s="21"/>
      <c r="O1369" s="21"/>
      <c r="P1369" s="21"/>
      <c r="Q1369" s="21"/>
      <c r="R1369" s="21"/>
      <c r="S1369" s="21"/>
      <c r="T1369" s="22"/>
      <c r="AT1369" s="120" t="s">
        <v>399</v>
      </c>
      <c r="AU1369" s="120" t="s">
        <v>74</v>
      </c>
    </row>
    <row r="1370" spans="2:51" s="167" customFormat="1" ht="12">
      <c r="B1370" s="166"/>
      <c r="D1370" s="96" t="s">
        <v>132</v>
      </c>
      <c r="E1370" s="168" t="s">
        <v>1</v>
      </c>
      <c r="F1370" s="169" t="s">
        <v>401</v>
      </c>
      <c r="H1370" s="168" t="s">
        <v>1</v>
      </c>
      <c r="L1370" s="166"/>
      <c r="M1370" s="170"/>
      <c r="N1370" s="171"/>
      <c r="O1370" s="171"/>
      <c r="P1370" s="171"/>
      <c r="Q1370" s="171"/>
      <c r="R1370" s="171"/>
      <c r="S1370" s="171"/>
      <c r="T1370" s="172"/>
      <c r="AT1370" s="168" t="s">
        <v>132</v>
      </c>
      <c r="AU1370" s="168" t="s">
        <v>74</v>
      </c>
      <c r="AV1370" s="167" t="s">
        <v>72</v>
      </c>
      <c r="AW1370" s="167" t="s">
        <v>5</v>
      </c>
      <c r="AX1370" s="167" t="s">
        <v>66</v>
      </c>
      <c r="AY1370" s="168" t="s">
        <v>123</v>
      </c>
    </row>
    <row r="1371" spans="2:51" s="167" customFormat="1" ht="12">
      <c r="B1371" s="166"/>
      <c r="D1371" s="96" t="s">
        <v>132</v>
      </c>
      <c r="E1371" s="168" t="s">
        <v>1</v>
      </c>
      <c r="F1371" s="169" t="s">
        <v>1427</v>
      </c>
      <c r="H1371" s="168" t="s">
        <v>1</v>
      </c>
      <c r="L1371" s="166"/>
      <c r="M1371" s="170"/>
      <c r="N1371" s="171"/>
      <c r="O1371" s="171"/>
      <c r="P1371" s="171"/>
      <c r="Q1371" s="171"/>
      <c r="R1371" s="171"/>
      <c r="S1371" s="171"/>
      <c r="T1371" s="172"/>
      <c r="AT1371" s="168" t="s">
        <v>132</v>
      </c>
      <c r="AU1371" s="168" t="s">
        <v>74</v>
      </c>
      <c r="AV1371" s="167" t="s">
        <v>72</v>
      </c>
      <c r="AW1371" s="167" t="s">
        <v>5</v>
      </c>
      <c r="AX1371" s="167" t="s">
        <v>66</v>
      </c>
      <c r="AY1371" s="168" t="s">
        <v>123</v>
      </c>
    </row>
    <row r="1372" spans="2:51" s="167" customFormat="1" ht="12">
      <c r="B1372" s="166"/>
      <c r="D1372" s="96" t="s">
        <v>132</v>
      </c>
      <c r="E1372" s="168" t="s">
        <v>1</v>
      </c>
      <c r="F1372" s="169" t="s">
        <v>1428</v>
      </c>
      <c r="H1372" s="168" t="s">
        <v>1</v>
      </c>
      <c r="L1372" s="166"/>
      <c r="M1372" s="170"/>
      <c r="N1372" s="171"/>
      <c r="O1372" s="171"/>
      <c r="P1372" s="171"/>
      <c r="Q1372" s="171"/>
      <c r="R1372" s="171"/>
      <c r="S1372" s="171"/>
      <c r="T1372" s="172"/>
      <c r="AT1372" s="168" t="s">
        <v>132</v>
      </c>
      <c r="AU1372" s="168" t="s">
        <v>74</v>
      </c>
      <c r="AV1372" s="167" t="s">
        <v>72</v>
      </c>
      <c r="AW1372" s="167" t="s">
        <v>5</v>
      </c>
      <c r="AX1372" s="167" t="s">
        <v>66</v>
      </c>
      <c r="AY1372" s="168" t="s">
        <v>123</v>
      </c>
    </row>
    <row r="1373" spans="2:51" s="167" customFormat="1" ht="12">
      <c r="B1373" s="166"/>
      <c r="D1373" s="96" t="s">
        <v>132</v>
      </c>
      <c r="E1373" s="168" t="s">
        <v>1</v>
      </c>
      <c r="F1373" s="169" t="s">
        <v>1510</v>
      </c>
      <c r="H1373" s="168" t="s">
        <v>1</v>
      </c>
      <c r="L1373" s="166"/>
      <c r="M1373" s="170"/>
      <c r="N1373" s="171"/>
      <c r="O1373" s="171"/>
      <c r="P1373" s="171"/>
      <c r="Q1373" s="171"/>
      <c r="R1373" s="171"/>
      <c r="S1373" s="171"/>
      <c r="T1373" s="172"/>
      <c r="AT1373" s="168" t="s">
        <v>132</v>
      </c>
      <c r="AU1373" s="168" t="s">
        <v>74</v>
      </c>
      <c r="AV1373" s="167" t="s">
        <v>72</v>
      </c>
      <c r="AW1373" s="167" t="s">
        <v>5</v>
      </c>
      <c r="AX1373" s="167" t="s">
        <v>66</v>
      </c>
      <c r="AY1373" s="168" t="s">
        <v>123</v>
      </c>
    </row>
    <row r="1374" spans="2:51" s="167" customFormat="1" ht="12">
      <c r="B1374" s="166"/>
      <c r="D1374" s="96" t="s">
        <v>132</v>
      </c>
      <c r="E1374" s="168" t="s">
        <v>1</v>
      </c>
      <c r="F1374" s="169" t="s">
        <v>1429</v>
      </c>
      <c r="H1374" s="168" t="s">
        <v>1</v>
      </c>
      <c r="L1374" s="166"/>
      <c r="M1374" s="170"/>
      <c r="N1374" s="171"/>
      <c r="O1374" s="171"/>
      <c r="P1374" s="171"/>
      <c r="Q1374" s="171"/>
      <c r="R1374" s="171"/>
      <c r="S1374" s="171"/>
      <c r="T1374" s="172"/>
      <c r="AT1374" s="168" t="s">
        <v>132</v>
      </c>
      <c r="AU1374" s="168" t="s">
        <v>74</v>
      </c>
      <c r="AV1374" s="167" t="s">
        <v>72</v>
      </c>
      <c r="AW1374" s="167" t="s">
        <v>5</v>
      </c>
      <c r="AX1374" s="167" t="s">
        <v>66</v>
      </c>
      <c r="AY1374" s="168" t="s">
        <v>123</v>
      </c>
    </row>
    <row r="1375" spans="2:51" s="167" customFormat="1" ht="12">
      <c r="B1375" s="166"/>
      <c r="D1375" s="96" t="s">
        <v>132</v>
      </c>
      <c r="E1375" s="168" t="s">
        <v>1</v>
      </c>
      <c r="F1375" s="169" t="s">
        <v>1293</v>
      </c>
      <c r="H1375" s="168" t="s">
        <v>1</v>
      </c>
      <c r="L1375" s="166"/>
      <c r="M1375" s="170"/>
      <c r="N1375" s="171"/>
      <c r="O1375" s="171"/>
      <c r="P1375" s="171"/>
      <c r="Q1375" s="171"/>
      <c r="R1375" s="171"/>
      <c r="S1375" s="171"/>
      <c r="T1375" s="172"/>
      <c r="AT1375" s="168" t="s">
        <v>132</v>
      </c>
      <c r="AU1375" s="168" t="s">
        <v>74</v>
      </c>
      <c r="AV1375" s="167" t="s">
        <v>72</v>
      </c>
      <c r="AW1375" s="167" t="s">
        <v>5</v>
      </c>
      <c r="AX1375" s="167" t="s">
        <v>66</v>
      </c>
      <c r="AY1375" s="168" t="s">
        <v>123</v>
      </c>
    </row>
    <row r="1376" spans="2:51" s="167" customFormat="1" ht="12">
      <c r="B1376" s="166"/>
      <c r="D1376" s="96" t="s">
        <v>132</v>
      </c>
      <c r="E1376" s="168" t="s">
        <v>1</v>
      </c>
      <c r="F1376" s="169" t="s">
        <v>1511</v>
      </c>
      <c r="H1376" s="168" t="s">
        <v>1</v>
      </c>
      <c r="L1376" s="166"/>
      <c r="M1376" s="170"/>
      <c r="N1376" s="171"/>
      <c r="O1376" s="171"/>
      <c r="P1376" s="171"/>
      <c r="Q1376" s="171"/>
      <c r="R1376" s="171"/>
      <c r="S1376" s="171"/>
      <c r="T1376" s="172"/>
      <c r="AT1376" s="168" t="s">
        <v>132</v>
      </c>
      <c r="AU1376" s="168" t="s">
        <v>74</v>
      </c>
      <c r="AV1376" s="167" t="s">
        <v>72</v>
      </c>
      <c r="AW1376" s="167" t="s">
        <v>5</v>
      </c>
      <c r="AX1376" s="167" t="s">
        <v>66</v>
      </c>
      <c r="AY1376" s="168" t="s">
        <v>123</v>
      </c>
    </row>
    <row r="1377" spans="2:51" s="95" customFormat="1" ht="12">
      <c r="B1377" s="94"/>
      <c r="D1377" s="96" t="s">
        <v>132</v>
      </c>
      <c r="E1377" s="97" t="s">
        <v>1</v>
      </c>
      <c r="F1377" s="98" t="s">
        <v>1512</v>
      </c>
      <c r="H1377" s="99">
        <v>52.5</v>
      </c>
      <c r="L1377" s="94"/>
      <c r="M1377" s="100"/>
      <c r="N1377" s="101"/>
      <c r="O1377" s="101"/>
      <c r="P1377" s="101"/>
      <c r="Q1377" s="101"/>
      <c r="R1377" s="101"/>
      <c r="S1377" s="101"/>
      <c r="T1377" s="102"/>
      <c r="AT1377" s="97" t="s">
        <v>132</v>
      </c>
      <c r="AU1377" s="97" t="s">
        <v>74</v>
      </c>
      <c r="AV1377" s="95" t="s">
        <v>74</v>
      </c>
      <c r="AW1377" s="95" t="s">
        <v>5</v>
      </c>
      <c r="AX1377" s="95" t="s">
        <v>66</v>
      </c>
      <c r="AY1377" s="97" t="s">
        <v>123</v>
      </c>
    </row>
    <row r="1378" spans="2:51" s="167" customFormat="1" ht="12">
      <c r="B1378" s="166"/>
      <c r="D1378" s="96" t="s">
        <v>132</v>
      </c>
      <c r="E1378" s="168" t="s">
        <v>1</v>
      </c>
      <c r="F1378" s="169" t="s">
        <v>1435</v>
      </c>
      <c r="H1378" s="168" t="s">
        <v>1</v>
      </c>
      <c r="L1378" s="166"/>
      <c r="M1378" s="170"/>
      <c r="N1378" s="171"/>
      <c r="O1378" s="171"/>
      <c r="P1378" s="171"/>
      <c r="Q1378" s="171"/>
      <c r="R1378" s="171"/>
      <c r="S1378" s="171"/>
      <c r="T1378" s="172"/>
      <c r="AT1378" s="168" t="s">
        <v>132</v>
      </c>
      <c r="AU1378" s="168" t="s">
        <v>74</v>
      </c>
      <c r="AV1378" s="167" t="s">
        <v>72</v>
      </c>
      <c r="AW1378" s="167" t="s">
        <v>5</v>
      </c>
      <c r="AX1378" s="167" t="s">
        <v>66</v>
      </c>
      <c r="AY1378" s="168" t="s">
        <v>123</v>
      </c>
    </row>
    <row r="1379" spans="2:51" s="167" customFormat="1" ht="12">
      <c r="B1379" s="166"/>
      <c r="D1379" s="96" t="s">
        <v>132</v>
      </c>
      <c r="E1379" s="168" t="s">
        <v>1</v>
      </c>
      <c r="F1379" s="169" t="s">
        <v>1293</v>
      </c>
      <c r="H1379" s="168" t="s">
        <v>1</v>
      </c>
      <c r="L1379" s="166"/>
      <c r="M1379" s="170"/>
      <c r="N1379" s="171"/>
      <c r="O1379" s="171"/>
      <c r="P1379" s="171"/>
      <c r="Q1379" s="171"/>
      <c r="R1379" s="171"/>
      <c r="S1379" s="171"/>
      <c r="T1379" s="172"/>
      <c r="AT1379" s="168" t="s">
        <v>132</v>
      </c>
      <c r="AU1379" s="168" t="s">
        <v>74</v>
      </c>
      <c r="AV1379" s="167" t="s">
        <v>72</v>
      </c>
      <c r="AW1379" s="167" t="s">
        <v>5</v>
      </c>
      <c r="AX1379" s="167" t="s">
        <v>66</v>
      </c>
      <c r="AY1379" s="168" t="s">
        <v>123</v>
      </c>
    </row>
    <row r="1380" spans="2:51" s="167" customFormat="1" ht="12">
      <c r="B1380" s="166"/>
      <c r="D1380" s="96" t="s">
        <v>132</v>
      </c>
      <c r="E1380" s="168" t="s">
        <v>1</v>
      </c>
      <c r="F1380" s="169" t="s">
        <v>1513</v>
      </c>
      <c r="H1380" s="168" t="s">
        <v>1</v>
      </c>
      <c r="L1380" s="166"/>
      <c r="M1380" s="170"/>
      <c r="N1380" s="171"/>
      <c r="O1380" s="171"/>
      <c r="P1380" s="171"/>
      <c r="Q1380" s="171"/>
      <c r="R1380" s="171"/>
      <c r="S1380" s="171"/>
      <c r="T1380" s="172"/>
      <c r="AT1380" s="168" t="s">
        <v>132</v>
      </c>
      <c r="AU1380" s="168" t="s">
        <v>74</v>
      </c>
      <c r="AV1380" s="167" t="s">
        <v>72</v>
      </c>
      <c r="AW1380" s="167" t="s">
        <v>5</v>
      </c>
      <c r="AX1380" s="167" t="s">
        <v>66</v>
      </c>
      <c r="AY1380" s="168" t="s">
        <v>123</v>
      </c>
    </row>
    <row r="1381" spans="2:51" s="95" customFormat="1" ht="12">
      <c r="B1381" s="94"/>
      <c r="D1381" s="96" t="s">
        <v>132</v>
      </c>
      <c r="E1381" s="97" t="s">
        <v>1</v>
      </c>
      <c r="F1381" s="98" t="s">
        <v>1514</v>
      </c>
      <c r="H1381" s="99">
        <v>52.3</v>
      </c>
      <c r="L1381" s="94"/>
      <c r="M1381" s="100"/>
      <c r="N1381" s="101"/>
      <c r="O1381" s="101"/>
      <c r="P1381" s="101"/>
      <c r="Q1381" s="101"/>
      <c r="R1381" s="101"/>
      <c r="S1381" s="101"/>
      <c r="T1381" s="102"/>
      <c r="AT1381" s="97" t="s">
        <v>132</v>
      </c>
      <c r="AU1381" s="97" t="s">
        <v>74</v>
      </c>
      <c r="AV1381" s="95" t="s">
        <v>74</v>
      </c>
      <c r="AW1381" s="95" t="s">
        <v>5</v>
      </c>
      <c r="AX1381" s="95" t="s">
        <v>66</v>
      </c>
      <c r="AY1381" s="97" t="s">
        <v>123</v>
      </c>
    </row>
    <row r="1382" spans="2:51" s="167" customFormat="1" ht="12">
      <c r="B1382" s="166"/>
      <c r="D1382" s="96" t="s">
        <v>132</v>
      </c>
      <c r="E1382" s="168" t="s">
        <v>1</v>
      </c>
      <c r="F1382" s="169" t="s">
        <v>1429</v>
      </c>
      <c r="H1382" s="168" t="s">
        <v>1</v>
      </c>
      <c r="L1382" s="166"/>
      <c r="M1382" s="170"/>
      <c r="N1382" s="171"/>
      <c r="O1382" s="171"/>
      <c r="P1382" s="171"/>
      <c r="Q1382" s="171"/>
      <c r="R1382" s="171"/>
      <c r="S1382" s="171"/>
      <c r="T1382" s="172"/>
      <c r="AT1382" s="168" t="s">
        <v>132</v>
      </c>
      <c r="AU1382" s="168" t="s">
        <v>74</v>
      </c>
      <c r="AV1382" s="167" t="s">
        <v>72</v>
      </c>
      <c r="AW1382" s="167" t="s">
        <v>5</v>
      </c>
      <c r="AX1382" s="167" t="s">
        <v>66</v>
      </c>
      <c r="AY1382" s="168" t="s">
        <v>123</v>
      </c>
    </row>
    <row r="1383" spans="2:51" s="167" customFormat="1" ht="12">
      <c r="B1383" s="166"/>
      <c r="D1383" s="96" t="s">
        <v>132</v>
      </c>
      <c r="E1383" s="168" t="s">
        <v>1</v>
      </c>
      <c r="F1383" s="169" t="s">
        <v>1515</v>
      </c>
      <c r="H1383" s="168" t="s">
        <v>1</v>
      </c>
      <c r="L1383" s="166"/>
      <c r="M1383" s="170"/>
      <c r="N1383" s="171"/>
      <c r="O1383" s="171"/>
      <c r="P1383" s="171"/>
      <c r="Q1383" s="171"/>
      <c r="R1383" s="171"/>
      <c r="S1383" s="171"/>
      <c r="T1383" s="172"/>
      <c r="AT1383" s="168" t="s">
        <v>132</v>
      </c>
      <c r="AU1383" s="168" t="s">
        <v>74</v>
      </c>
      <c r="AV1383" s="167" t="s">
        <v>72</v>
      </c>
      <c r="AW1383" s="167" t="s">
        <v>5</v>
      </c>
      <c r="AX1383" s="167" t="s">
        <v>66</v>
      </c>
      <c r="AY1383" s="168" t="s">
        <v>123</v>
      </c>
    </row>
    <row r="1384" spans="2:51" s="95" customFormat="1" ht="12">
      <c r="B1384" s="94"/>
      <c r="D1384" s="96" t="s">
        <v>132</v>
      </c>
      <c r="E1384" s="97" t="s">
        <v>1</v>
      </c>
      <c r="F1384" s="98" t="s">
        <v>670</v>
      </c>
      <c r="H1384" s="99">
        <v>1.5</v>
      </c>
      <c r="L1384" s="94"/>
      <c r="M1384" s="100"/>
      <c r="N1384" s="101"/>
      <c r="O1384" s="101"/>
      <c r="P1384" s="101"/>
      <c r="Q1384" s="101"/>
      <c r="R1384" s="101"/>
      <c r="S1384" s="101"/>
      <c r="T1384" s="102"/>
      <c r="AT1384" s="97" t="s">
        <v>132</v>
      </c>
      <c r="AU1384" s="97" t="s">
        <v>74</v>
      </c>
      <c r="AV1384" s="95" t="s">
        <v>74</v>
      </c>
      <c r="AW1384" s="95" t="s">
        <v>5</v>
      </c>
      <c r="AX1384" s="95" t="s">
        <v>66</v>
      </c>
      <c r="AY1384" s="97" t="s">
        <v>123</v>
      </c>
    </row>
    <row r="1385" spans="2:51" s="167" customFormat="1" ht="12">
      <c r="B1385" s="166"/>
      <c r="D1385" s="96" t="s">
        <v>132</v>
      </c>
      <c r="E1385" s="168" t="s">
        <v>1</v>
      </c>
      <c r="F1385" s="169" t="s">
        <v>1435</v>
      </c>
      <c r="H1385" s="168" t="s">
        <v>1</v>
      </c>
      <c r="L1385" s="166"/>
      <c r="M1385" s="170"/>
      <c r="N1385" s="171"/>
      <c r="O1385" s="171"/>
      <c r="P1385" s="171"/>
      <c r="Q1385" s="171"/>
      <c r="R1385" s="171"/>
      <c r="S1385" s="171"/>
      <c r="T1385" s="172"/>
      <c r="AT1385" s="168" t="s">
        <v>132</v>
      </c>
      <c r="AU1385" s="168" t="s">
        <v>74</v>
      </c>
      <c r="AV1385" s="167" t="s">
        <v>72</v>
      </c>
      <c r="AW1385" s="167" t="s">
        <v>5</v>
      </c>
      <c r="AX1385" s="167" t="s">
        <v>66</v>
      </c>
      <c r="AY1385" s="168" t="s">
        <v>123</v>
      </c>
    </row>
    <row r="1386" spans="2:51" s="167" customFormat="1" ht="12">
      <c r="B1386" s="166"/>
      <c r="D1386" s="96" t="s">
        <v>132</v>
      </c>
      <c r="E1386" s="168" t="s">
        <v>1</v>
      </c>
      <c r="F1386" s="169" t="s">
        <v>1516</v>
      </c>
      <c r="H1386" s="168" t="s">
        <v>1</v>
      </c>
      <c r="L1386" s="166"/>
      <c r="M1386" s="170"/>
      <c r="N1386" s="171"/>
      <c r="O1386" s="171"/>
      <c r="P1386" s="171"/>
      <c r="Q1386" s="171"/>
      <c r="R1386" s="171"/>
      <c r="S1386" s="171"/>
      <c r="T1386" s="172"/>
      <c r="AT1386" s="168" t="s">
        <v>132</v>
      </c>
      <c r="AU1386" s="168" t="s">
        <v>74</v>
      </c>
      <c r="AV1386" s="167" t="s">
        <v>72</v>
      </c>
      <c r="AW1386" s="167" t="s">
        <v>5</v>
      </c>
      <c r="AX1386" s="167" t="s">
        <v>66</v>
      </c>
      <c r="AY1386" s="168" t="s">
        <v>123</v>
      </c>
    </row>
    <row r="1387" spans="2:51" s="95" customFormat="1" ht="12">
      <c r="B1387" s="94"/>
      <c r="D1387" s="96" t="s">
        <v>132</v>
      </c>
      <c r="E1387" s="97" t="s">
        <v>1</v>
      </c>
      <c r="F1387" s="98" t="s">
        <v>1517</v>
      </c>
      <c r="H1387" s="99">
        <v>2</v>
      </c>
      <c r="L1387" s="94"/>
      <c r="M1387" s="100"/>
      <c r="N1387" s="101"/>
      <c r="O1387" s="101"/>
      <c r="P1387" s="101"/>
      <c r="Q1387" s="101"/>
      <c r="R1387" s="101"/>
      <c r="S1387" s="101"/>
      <c r="T1387" s="102"/>
      <c r="AT1387" s="97" t="s">
        <v>132</v>
      </c>
      <c r="AU1387" s="97" t="s">
        <v>74</v>
      </c>
      <c r="AV1387" s="95" t="s">
        <v>74</v>
      </c>
      <c r="AW1387" s="95" t="s">
        <v>5</v>
      </c>
      <c r="AX1387" s="95" t="s">
        <v>66</v>
      </c>
      <c r="AY1387" s="97" t="s">
        <v>123</v>
      </c>
    </row>
    <row r="1388" spans="2:51" s="167" customFormat="1" ht="12">
      <c r="B1388" s="166"/>
      <c r="D1388" s="96" t="s">
        <v>132</v>
      </c>
      <c r="E1388" s="168" t="s">
        <v>1</v>
      </c>
      <c r="F1388" s="169" t="s">
        <v>1244</v>
      </c>
      <c r="H1388" s="168" t="s">
        <v>1</v>
      </c>
      <c r="L1388" s="166"/>
      <c r="M1388" s="170"/>
      <c r="N1388" s="171"/>
      <c r="O1388" s="171"/>
      <c r="P1388" s="171"/>
      <c r="Q1388" s="171"/>
      <c r="R1388" s="171"/>
      <c r="S1388" s="171"/>
      <c r="T1388" s="172"/>
      <c r="AT1388" s="168" t="s">
        <v>132</v>
      </c>
      <c r="AU1388" s="168" t="s">
        <v>74</v>
      </c>
      <c r="AV1388" s="167" t="s">
        <v>72</v>
      </c>
      <c r="AW1388" s="167" t="s">
        <v>5</v>
      </c>
      <c r="AX1388" s="167" t="s">
        <v>66</v>
      </c>
      <c r="AY1388" s="168" t="s">
        <v>123</v>
      </c>
    </row>
    <row r="1389" spans="2:51" s="167" customFormat="1" ht="12">
      <c r="B1389" s="166"/>
      <c r="D1389" s="96" t="s">
        <v>132</v>
      </c>
      <c r="E1389" s="168" t="s">
        <v>1</v>
      </c>
      <c r="F1389" s="169" t="s">
        <v>1518</v>
      </c>
      <c r="H1389" s="168" t="s">
        <v>1</v>
      </c>
      <c r="L1389" s="166"/>
      <c r="M1389" s="170"/>
      <c r="N1389" s="171"/>
      <c r="O1389" s="171"/>
      <c r="P1389" s="171"/>
      <c r="Q1389" s="171"/>
      <c r="R1389" s="171"/>
      <c r="S1389" s="171"/>
      <c r="T1389" s="172"/>
      <c r="AT1389" s="168" t="s">
        <v>132</v>
      </c>
      <c r="AU1389" s="168" t="s">
        <v>74</v>
      </c>
      <c r="AV1389" s="167" t="s">
        <v>72</v>
      </c>
      <c r="AW1389" s="167" t="s">
        <v>5</v>
      </c>
      <c r="AX1389" s="167" t="s">
        <v>66</v>
      </c>
      <c r="AY1389" s="168" t="s">
        <v>123</v>
      </c>
    </row>
    <row r="1390" spans="2:51" s="167" customFormat="1" ht="12">
      <c r="B1390" s="166"/>
      <c r="D1390" s="96" t="s">
        <v>132</v>
      </c>
      <c r="E1390" s="168" t="s">
        <v>1</v>
      </c>
      <c r="F1390" s="169" t="s">
        <v>682</v>
      </c>
      <c r="H1390" s="168" t="s">
        <v>1</v>
      </c>
      <c r="L1390" s="166"/>
      <c r="M1390" s="170"/>
      <c r="N1390" s="171"/>
      <c r="O1390" s="171"/>
      <c r="P1390" s="171"/>
      <c r="Q1390" s="171"/>
      <c r="R1390" s="171"/>
      <c r="S1390" s="171"/>
      <c r="T1390" s="172"/>
      <c r="AT1390" s="168" t="s">
        <v>132</v>
      </c>
      <c r="AU1390" s="168" t="s">
        <v>74</v>
      </c>
      <c r="AV1390" s="167" t="s">
        <v>72</v>
      </c>
      <c r="AW1390" s="167" t="s">
        <v>5</v>
      </c>
      <c r="AX1390" s="167" t="s">
        <v>66</v>
      </c>
      <c r="AY1390" s="168" t="s">
        <v>123</v>
      </c>
    </row>
    <row r="1391" spans="2:51" s="95" customFormat="1" ht="12">
      <c r="B1391" s="94"/>
      <c r="D1391" s="96" t="s">
        <v>132</v>
      </c>
      <c r="E1391" s="97" t="s">
        <v>1</v>
      </c>
      <c r="F1391" s="98" t="s">
        <v>1519</v>
      </c>
      <c r="H1391" s="99">
        <v>4</v>
      </c>
      <c r="L1391" s="94"/>
      <c r="M1391" s="100"/>
      <c r="N1391" s="101"/>
      <c r="O1391" s="101"/>
      <c r="P1391" s="101"/>
      <c r="Q1391" s="101"/>
      <c r="R1391" s="101"/>
      <c r="S1391" s="101"/>
      <c r="T1391" s="102"/>
      <c r="AT1391" s="97" t="s">
        <v>132</v>
      </c>
      <c r="AU1391" s="97" t="s">
        <v>74</v>
      </c>
      <c r="AV1391" s="95" t="s">
        <v>74</v>
      </c>
      <c r="AW1391" s="95" t="s">
        <v>5</v>
      </c>
      <c r="AX1391" s="95" t="s">
        <v>66</v>
      </c>
      <c r="AY1391" s="97" t="s">
        <v>123</v>
      </c>
    </row>
    <row r="1392" spans="2:51" s="167" customFormat="1" ht="12">
      <c r="B1392" s="166"/>
      <c r="D1392" s="96" t="s">
        <v>132</v>
      </c>
      <c r="E1392" s="168" t="s">
        <v>1</v>
      </c>
      <c r="F1392" s="169" t="s">
        <v>1522</v>
      </c>
      <c r="H1392" s="168" t="s">
        <v>1</v>
      </c>
      <c r="L1392" s="166"/>
      <c r="M1392" s="170"/>
      <c r="N1392" s="171"/>
      <c r="O1392" s="171"/>
      <c r="P1392" s="171"/>
      <c r="Q1392" s="171"/>
      <c r="R1392" s="171"/>
      <c r="S1392" s="171"/>
      <c r="T1392" s="172"/>
      <c r="AT1392" s="168" t="s">
        <v>132</v>
      </c>
      <c r="AU1392" s="168" t="s">
        <v>74</v>
      </c>
      <c r="AV1392" s="167" t="s">
        <v>72</v>
      </c>
      <c r="AW1392" s="167" t="s">
        <v>5</v>
      </c>
      <c r="AX1392" s="167" t="s">
        <v>66</v>
      </c>
      <c r="AY1392" s="168" t="s">
        <v>123</v>
      </c>
    </row>
    <row r="1393" spans="2:51" s="167" customFormat="1" ht="12">
      <c r="B1393" s="166"/>
      <c r="D1393" s="96" t="s">
        <v>132</v>
      </c>
      <c r="E1393" s="168" t="s">
        <v>1</v>
      </c>
      <c r="F1393" s="169" t="s">
        <v>1244</v>
      </c>
      <c r="H1393" s="168" t="s">
        <v>1</v>
      </c>
      <c r="L1393" s="166"/>
      <c r="M1393" s="170"/>
      <c r="N1393" s="171"/>
      <c r="O1393" s="171"/>
      <c r="P1393" s="171"/>
      <c r="Q1393" s="171"/>
      <c r="R1393" s="171"/>
      <c r="S1393" s="171"/>
      <c r="T1393" s="172"/>
      <c r="AT1393" s="168" t="s">
        <v>132</v>
      </c>
      <c r="AU1393" s="168" t="s">
        <v>74</v>
      </c>
      <c r="AV1393" s="167" t="s">
        <v>72</v>
      </c>
      <c r="AW1393" s="167" t="s">
        <v>5</v>
      </c>
      <c r="AX1393" s="167" t="s">
        <v>66</v>
      </c>
      <c r="AY1393" s="168" t="s">
        <v>123</v>
      </c>
    </row>
    <row r="1394" spans="2:51" s="167" customFormat="1" ht="12">
      <c r="B1394" s="166"/>
      <c r="D1394" s="96" t="s">
        <v>132</v>
      </c>
      <c r="E1394" s="168" t="s">
        <v>1</v>
      </c>
      <c r="F1394" s="169" t="s">
        <v>675</v>
      </c>
      <c r="H1394" s="168" t="s">
        <v>1</v>
      </c>
      <c r="L1394" s="166"/>
      <c r="M1394" s="170"/>
      <c r="N1394" s="171"/>
      <c r="O1394" s="171"/>
      <c r="P1394" s="171"/>
      <c r="Q1394" s="171"/>
      <c r="R1394" s="171"/>
      <c r="S1394" s="171"/>
      <c r="T1394" s="172"/>
      <c r="AT1394" s="168" t="s">
        <v>132</v>
      </c>
      <c r="AU1394" s="168" t="s">
        <v>74</v>
      </c>
      <c r="AV1394" s="167" t="s">
        <v>72</v>
      </c>
      <c r="AW1394" s="167" t="s">
        <v>5</v>
      </c>
      <c r="AX1394" s="167" t="s">
        <v>66</v>
      </c>
      <c r="AY1394" s="168" t="s">
        <v>123</v>
      </c>
    </row>
    <row r="1395" spans="2:51" s="95" customFormat="1" ht="12">
      <c r="B1395" s="94"/>
      <c r="D1395" s="96" t="s">
        <v>132</v>
      </c>
      <c r="E1395" s="97" t="s">
        <v>1</v>
      </c>
      <c r="F1395" s="98" t="s">
        <v>1520</v>
      </c>
      <c r="H1395" s="99">
        <v>6</v>
      </c>
      <c r="L1395" s="94"/>
      <c r="M1395" s="100"/>
      <c r="N1395" s="101"/>
      <c r="O1395" s="101"/>
      <c r="P1395" s="101"/>
      <c r="Q1395" s="101"/>
      <c r="R1395" s="101"/>
      <c r="S1395" s="101"/>
      <c r="T1395" s="102"/>
      <c r="AT1395" s="97" t="s">
        <v>132</v>
      </c>
      <c r="AU1395" s="97" t="s">
        <v>74</v>
      </c>
      <c r="AV1395" s="95" t="s">
        <v>74</v>
      </c>
      <c r="AW1395" s="95" t="s">
        <v>5</v>
      </c>
      <c r="AX1395" s="95" t="s">
        <v>66</v>
      </c>
      <c r="AY1395" s="97" t="s">
        <v>123</v>
      </c>
    </row>
    <row r="1396" spans="2:51" s="167" customFormat="1" ht="12">
      <c r="B1396" s="166"/>
      <c r="D1396" s="96" t="s">
        <v>132</v>
      </c>
      <c r="E1396" s="168" t="s">
        <v>1</v>
      </c>
      <c r="F1396" s="169" t="s">
        <v>1244</v>
      </c>
      <c r="H1396" s="168" t="s">
        <v>1</v>
      </c>
      <c r="L1396" s="166"/>
      <c r="M1396" s="170"/>
      <c r="N1396" s="171"/>
      <c r="O1396" s="171"/>
      <c r="P1396" s="171"/>
      <c r="Q1396" s="171"/>
      <c r="R1396" s="171"/>
      <c r="S1396" s="171"/>
      <c r="T1396" s="172"/>
      <c r="AT1396" s="168" t="s">
        <v>132</v>
      </c>
      <c r="AU1396" s="168" t="s">
        <v>74</v>
      </c>
      <c r="AV1396" s="167" t="s">
        <v>72</v>
      </c>
      <c r="AW1396" s="167" t="s">
        <v>5</v>
      </c>
      <c r="AX1396" s="167" t="s">
        <v>66</v>
      </c>
      <c r="AY1396" s="168" t="s">
        <v>123</v>
      </c>
    </row>
    <row r="1397" spans="2:51" s="167" customFormat="1" ht="12">
      <c r="B1397" s="166"/>
      <c r="D1397" s="96" t="s">
        <v>132</v>
      </c>
      <c r="E1397" s="168" t="s">
        <v>1</v>
      </c>
      <c r="F1397" s="169" t="s">
        <v>1521</v>
      </c>
      <c r="H1397" s="168" t="s">
        <v>1</v>
      </c>
      <c r="L1397" s="166"/>
      <c r="M1397" s="170"/>
      <c r="N1397" s="171"/>
      <c r="O1397" s="171"/>
      <c r="P1397" s="171"/>
      <c r="Q1397" s="171"/>
      <c r="R1397" s="171"/>
      <c r="S1397" s="171"/>
      <c r="T1397" s="172"/>
      <c r="AT1397" s="168" t="s">
        <v>132</v>
      </c>
      <c r="AU1397" s="168" t="s">
        <v>74</v>
      </c>
      <c r="AV1397" s="167" t="s">
        <v>72</v>
      </c>
      <c r="AW1397" s="167" t="s">
        <v>5</v>
      </c>
      <c r="AX1397" s="167" t="s">
        <v>66</v>
      </c>
      <c r="AY1397" s="168" t="s">
        <v>123</v>
      </c>
    </row>
    <row r="1398" spans="2:51" s="167" customFormat="1" ht="12">
      <c r="B1398" s="166"/>
      <c r="D1398" s="96" t="s">
        <v>132</v>
      </c>
      <c r="E1398" s="168" t="s">
        <v>1</v>
      </c>
      <c r="F1398" s="169" t="s">
        <v>690</v>
      </c>
      <c r="H1398" s="168" t="s">
        <v>1</v>
      </c>
      <c r="L1398" s="166"/>
      <c r="M1398" s="170"/>
      <c r="N1398" s="171"/>
      <c r="O1398" s="171"/>
      <c r="P1398" s="171"/>
      <c r="Q1398" s="171"/>
      <c r="R1398" s="171"/>
      <c r="S1398" s="171"/>
      <c r="T1398" s="172"/>
      <c r="AT1398" s="168" t="s">
        <v>132</v>
      </c>
      <c r="AU1398" s="168" t="s">
        <v>74</v>
      </c>
      <c r="AV1398" s="167" t="s">
        <v>72</v>
      </c>
      <c r="AW1398" s="167" t="s">
        <v>5</v>
      </c>
      <c r="AX1398" s="167" t="s">
        <v>66</v>
      </c>
      <c r="AY1398" s="168" t="s">
        <v>123</v>
      </c>
    </row>
    <row r="1399" spans="2:51" s="95" customFormat="1" ht="12">
      <c r="B1399" s="94"/>
      <c r="D1399" s="96" t="s">
        <v>132</v>
      </c>
      <c r="E1399" s="97" t="s">
        <v>1</v>
      </c>
      <c r="F1399" s="98" t="s">
        <v>694</v>
      </c>
      <c r="H1399" s="99">
        <v>2</v>
      </c>
      <c r="L1399" s="94"/>
      <c r="M1399" s="100"/>
      <c r="N1399" s="101"/>
      <c r="O1399" s="101"/>
      <c r="P1399" s="101"/>
      <c r="Q1399" s="101"/>
      <c r="R1399" s="101"/>
      <c r="S1399" s="101"/>
      <c r="T1399" s="102"/>
      <c r="AT1399" s="97" t="s">
        <v>132</v>
      </c>
      <c r="AU1399" s="97" t="s">
        <v>74</v>
      </c>
      <c r="AV1399" s="95" t="s">
        <v>74</v>
      </c>
      <c r="AW1399" s="95" t="s">
        <v>5</v>
      </c>
      <c r="AX1399" s="95" t="s">
        <v>66</v>
      </c>
      <c r="AY1399" s="97" t="s">
        <v>123</v>
      </c>
    </row>
    <row r="1400" spans="2:51" s="167" customFormat="1" ht="12">
      <c r="B1400" s="166"/>
      <c r="D1400" s="96" t="s">
        <v>132</v>
      </c>
      <c r="E1400" s="168" t="s">
        <v>1</v>
      </c>
      <c r="F1400" s="169" t="s">
        <v>1522</v>
      </c>
      <c r="H1400" s="168" t="s">
        <v>1</v>
      </c>
      <c r="L1400" s="166"/>
      <c r="M1400" s="170"/>
      <c r="N1400" s="171"/>
      <c r="O1400" s="171"/>
      <c r="P1400" s="171"/>
      <c r="Q1400" s="171"/>
      <c r="R1400" s="171"/>
      <c r="S1400" s="171"/>
      <c r="T1400" s="172"/>
      <c r="AT1400" s="168" t="s">
        <v>132</v>
      </c>
      <c r="AU1400" s="168" t="s">
        <v>74</v>
      </c>
      <c r="AV1400" s="167" t="s">
        <v>72</v>
      </c>
      <c r="AW1400" s="167" t="s">
        <v>5</v>
      </c>
      <c r="AX1400" s="167" t="s">
        <v>66</v>
      </c>
      <c r="AY1400" s="168" t="s">
        <v>123</v>
      </c>
    </row>
    <row r="1401" spans="2:51" s="167" customFormat="1" ht="12">
      <c r="B1401" s="166"/>
      <c r="D1401" s="96" t="s">
        <v>132</v>
      </c>
      <c r="E1401" s="168" t="s">
        <v>1</v>
      </c>
      <c r="F1401" s="169" t="s">
        <v>1244</v>
      </c>
      <c r="H1401" s="168" t="s">
        <v>1</v>
      </c>
      <c r="L1401" s="166"/>
      <c r="M1401" s="170"/>
      <c r="N1401" s="171"/>
      <c r="O1401" s="171"/>
      <c r="P1401" s="171"/>
      <c r="Q1401" s="171"/>
      <c r="R1401" s="171"/>
      <c r="S1401" s="171"/>
      <c r="T1401" s="172"/>
      <c r="AT1401" s="168" t="s">
        <v>132</v>
      </c>
      <c r="AU1401" s="168" t="s">
        <v>74</v>
      </c>
      <c r="AV1401" s="167" t="s">
        <v>72</v>
      </c>
      <c r="AW1401" s="167" t="s">
        <v>5</v>
      </c>
      <c r="AX1401" s="167" t="s">
        <v>66</v>
      </c>
      <c r="AY1401" s="168" t="s">
        <v>123</v>
      </c>
    </row>
    <row r="1402" spans="2:51" s="167" customFormat="1" ht="12">
      <c r="B1402" s="166"/>
      <c r="D1402" s="96" t="s">
        <v>132</v>
      </c>
      <c r="E1402" s="168" t="s">
        <v>1</v>
      </c>
      <c r="F1402" s="169" t="s">
        <v>1523</v>
      </c>
      <c r="H1402" s="168" t="s">
        <v>1</v>
      </c>
      <c r="L1402" s="166"/>
      <c r="M1402" s="170"/>
      <c r="N1402" s="171"/>
      <c r="O1402" s="171"/>
      <c r="P1402" s="171"/>
      <c r="Q1402" s="171"/>
      <c r="R1402" s="171"/>
      <c r="S1402" s="171"/>
      <c r="T1402" s="172"/>
      <c r="AT1402" s="168" t="s">
        <v>132</v>
      </c>
      <c r="AU1402" s="168" t="s">
        <v>74</v>
      </c>
      <c r="AV1402" s="167" t="s">
        <v>72</v>
      </c>
      <c r="AW1402" s="167" t="s">
        <v>5</v>
      </c>
      <c r="AX1402" s="167" t="s">
        <v>66</v>
      </c>
      <c r="AY1402" s="168" t="s">
        <v>123</v>
      </c>
    </row>
    <row r="1403" spans="2:51" s="95" customFormat="1" ht="12">
      <c r="B1403" s="94"/>
      <c r="D1403" s="96" t="s">
        <v>132</v>
      </c>
      <c r="E1403" s="97" t="s">
        <v>1</v>
      </c>
      <c r="F1403" s="98" t="s">
        <v>1524</v>
      </c>
      <c r="H1403" s="99">
        <v>4</v>
      </c>
      <c r="L1403" s="94"/>
      <c r="M1403" s="100"/>
      <c r="N1403" s="101"/>
      <c r="O1403" s="101"/>
      <c r="P1403" s="101"/>
      <c r="Q1403" s="101"/>
      <c r="R1403" s="101"/>
      <c r="S1403" s="101"/>
      <c r="T1403" s="102"/>
      <c r="AT1403" s="97" t="s">
        <v>132</v>
      </c>
      <c r="AU1403" s="97" t="s">
        <v>74</v>
      </c>
      <c r="AV1403" s="95" t="s">
        <v>74</v>
      </c>
      <c r="AW1403" s="95" t="s">
        <v>5</v>
      </c>
      <c r="AX1403" s="95" t="s">
        <v>66</v>
      </c>
      <c r="AY1403" s="97" t="s">
        <v>123</v>
      </c>
    </row>
    <row r="1404" spans="2:51" s="182" customFormat="1" ht="12">
      <c r="B1404" s="181"/>
      <c r="D1404" s="96" t="s">
        <v>132</v>
      </c>
      <c r="E1404" s="183" t="s">
        <v>1</v>
      </c>
      <c r="F1404" s="184" t="s">
        <v>470</v>
      </c>
      <c r="H1404" s="185">
        <v>124.3</v>
      </c>
      <c r="L1404" s="181"/>
      <c r="M1404" s="186"/>
      <c r="N1404" s="187"/>
      <c r="O1404" s="187"/>
      <c r="P1404" s="187"/>
      <c r="Q1404" s="187"/>
      <c r="R1404" s="187"/>
      <c r="S1404" s="187"/>
      <c r="T1404" s="188"/>
      <c r="AT1404" s="183" t="s">
        <v>132</v>
      </c>
      <c r="AU1404" s="183" t="s">
        <v>74</v>
      </c>
      <c r="AV1404" s="182" t="s">
        <v>130</v>
      </c>
      <c r="AW1404" s="182" t="s">
        <v>5</v>
      </c>
      <c r="AX1404" s="182" t="s">
        <v>72</v>
      </c>
      <c r="AY1404" s="183" t="s">
        <v>123</v>
      </c>
    </row>
    <row r="1405" spans="2:65" s="117" customFormat="1" ht="16.5" customHeight="1">
      <c r="B1405" s="8"/>
      <c r="C1405" s="84" t="s">
        <v>1018</v>
      </c>
      <c r="D1405" s="84" t="s">
        <v>125</v>
      </c>
      <c r="E1405" s="85" t="s">
        <v>1074</v>
      </c>
      <c r="F1405" s="86" t="s">
        <v>1075</v>
      </c>
      <c r="G1405" s="87" t="s">
        <v>140</v>
      </c>
      <c r="H1405" s="88">
        <v>124.3</v>
      </c>
      <c r="I1405" s="142"/>
      <c r="J1405" s="89">
        <f>ROUND(I1405*H1405,2)</f>
        <v>0</v>
      </c>
      <c r="K1405" s="86" t="s">
        <v>397</v>
      </c>
      <c r="L1405" s="8"/>
      <c r="M1405" s="115" t="s">
        <v>1</v>
      </c>
      <c r="N1405" s="90" t="s">
        <v>35</v>
      </c>
      <c r="O1405" s="92">
        <v>0.025</v>
      </c>
      <c r="P1405" s="92">
        <f>O1405*H1405</f>
        <v>3.1075</v>
      </c>
      <c r="Q1405" s="92">
        <v>9E-05</v>
      </c>
      <c r="R1405" s="92">
        <f>Q1405*H1405</f>
        <v>0.011187</v>
      </c>
      <c r="S1405" s="92">
        <v>0</v>
      </c>
      <c r="T1405" s="164">
        <f>S1405*H1405</f>
        <v>0</v>
      </c>
      <c r="AR1405" s="120" t="s">
        <v>130</v>
      </c>
      <c r="AT1405" s="120" t="s">
        <v>125</v>
      </c>
      <c r="AU1405" s="120" t="s">
        <v>74</v>
      </c>
      <c r="AY1405" s="120" t="s">
        <v>123</v>
      </c>
      <c r="BE1405" s="156">
        <f>IF(N1405="základní",J1405,0)</f>
        <v>0</v>
      </c>
      <c r="BF1405" s="156">
        <f>IF(N1405="snížená",J1405,0)</f>
        <v>0</v>
      </c>
      <c r="BG1405" s="156">
        <f>IF(N1405="zákl. přenesená",J1405,0)</f>
        <v>0</v>
      </c>
      <c r="BH1405" s="156">
        <f>IF(N1405="sníž. přenesená",J1405,0)</f>
        <v>0</v>
      </c>
      <c r="BI1405" s="156">
        <f>IF(N1405="nulová",J1405,0)</f>
        <v>0</v>
      </c>
      <c r="BJ1405" s="120" t="s">
        <v>72</v>
      </c>
      <c r="BK1405" s="156">
        <f>ROUND(I1405*H1405,2)</f>
        <v>0</v>
      </c>
      <c r="BL1405" s="120" t="s">
        <v>130</v>
      </c>
      <c r="BM1405" s="120" t="s">
        <v>1647</v>
      </c>
    </row>
    <row r="1406" spans="2:47" s="117" customFormat="1" ht="12">
      <c r="B1406" s="8"/>
      <c r="D1406" s="96" t="s">
        <v>399</v>
      </c>
      <c r="F1406" s="165" t="s">
        <v>1077</v>
      </c>
      <c r="L1406" s="8"/>
      <c r="M1406" s="114"/>
      <c r="N1406" s="21"/>
      <c r="O1406" s="21"/>
      <c r="P1406" s="21"/>
      <c r="Q1406" s="21"/>
      <c r="R1406" s="21"/>
      <c r="S1406" s="21"/>
      <c r="T1406" s="22"/>
      <c r="AT1406" s="120" t="s">
        <v>399</v>
      </c>
      <c r="AU1406" s="120" t="s">
        <v>74</v>
      </c>
    </row>
    <row r="1407" spans="2:51" s="167" customFormat="1" ht="12">
      <c r="B1407" s="166"/>
      <c r="D1407" s="96" t="s">
        <v>132</v>
      </c>
      <c r="E1407" s="168" t="s">
        <v>1</v>
      </c>
      <c r="F1407" s="169" t="s">
        <v>401</v>
      </c>
      <c r="H1407" s="168" t="s">
        <v>1</v>
      </c>
      <c r="L1407" s="166"/>
      <c r="M1407" s="170"/>
      <c r="N1407" s="171"/>
      <c r="O1407" s="171"/>
      <c r="P1407" s="171"/>
      <c r="Q1407" s="171"/>
      <c r="R1407" s="171"/>
      <c r="S1407" s="171"/>
      <c r="T1407" s="172"/>
      <c r="AT1407" s="168" t="s">
        <v>132</v>
      </c>
      <c r="AU1407" s="168" t="s">
        <v>74</v>
      </c>
      <c r="AV1407" s="167" t="s">
        <v>72</v>
      </c>
      <c r="AW1407" s="167" t="s">
        <v>5</v>
      </c>
      <c r="AX1407" s="167" t="s">
        <v>66</v>
      </c>
      <c r="AY1407" s="168" t="s">
        <v>123</v>
      </c>
    </row>
    <row r="1408" spans="2:51" s="167" customFormat="1" ht="12">
      <c r="B1408" s="166"/>
      <c r="D1408" s="96" t="s">
        <v>132</v>
      </c>
      <c r="E1408" s="168" t="s">
        <v>1</v>
      </c>
      <c r="F1408" s="169" t="s">
        <v>1427</v>
      </c>
      <c r="H1408" s="168" t="s">
        <v>1</v>
      </c>
      <c r="L1408" s="166"/>
      <c r="M1408" s="170"/>
      <c r="N1408" s="171"/>
      <c r="O1408" s="171"/>
      <c r="P1408" s="171"/>
      <c r="Q1408" s="171"/>
      <c r="R1408" s="171"/>
      <c r="S1408" s="171"/>
      <c r="T1408" s="172"/>
      <c r="AT1408" s="168" t="s">
        <v>132</v>
      </c>
      <c r="AU1408" s="168" t="s">
        <v>74</v>
      </c>
      <c r="AV1408" s="167" t="s">
        <v>72</v>
      </c>
      <c r="AW1408" s="167" t="s">
        <v>5</v>
      </c>
      <c r="AX1408" s="167" t="s">
        <v>66</v>
      </c>
      <c r="AY1408" s="168" t="s">
        <v>123</v>
      </c>
    </row>
    <row r="1409" spans="2:51" s="167" customFormat="1" ht="12">
      <c r="B1409" s="166"/>
      <c r="D1409" s="96" t="s">
        <v>132</v>
      </c>
      <c r="E1409" s="168" t="s">
        <v>1</v>
      </c>
      <c r="F1409" s="169" t="s">
        <v>1428</v>
      </c>
      <c r="H1409" s="168" t="s">
        <v>1</v>
      </c>
      <c r="L1409" s="166"/>
      <c r="M1409" s="170"/>
      <c r="N1409" s="171"/>
      <c r="O1409" s="171"/>
      <c r="P1409" s="171"/>
      <c r="Q1409" s="171"/>
      <c r="R1409" s="171"/>
      <c r="S1409" s="171"/>
      <c r="T1409" s="172"/>
      <c r="AT1409" s="168" t="s">
        <v>132</v>
      </c>
      <c r="AU1409" s="168" t="s">
        <v>74</v>
      </c>
      <c r="AV1409" s="167" t="s">
        <v>72</v>
      </c>
      <c r="AW1409" s="167" t="s">
        <v>5</v>
      </c>
      <c r="AX1409" s="167" t="s">
        <v>66</v>
      </c>
      <c r="AY1409" s="168" t="s">
        <v>123</v>
      </c>
    </row>
    <row r="1410" spans="2:51" s="167" customFormat="1" ht="12">
      <c r="B1410" s="166"/>
      <c r="D1410" s="96" t="s">
        <v>132</v>
      </c>
      <c r="E1410" s="168" t="s">
        <v>1</v>
      </c>
      <c r="F1410" s="169" t="s">
        <v>1510</v>
      </c>
      <c r="H1410" s="168" t="s">
        <v>1</v>
      </c>
      <c r="L1410" s="166"/>
      <c r="M1410" s="170"/>
      <c r="N1410" s="171"/>
      <c r="O1410" s="171"/>
      <c r="P1410" s="171"/>
      <c r="Q1410" s="171"/>
      <c r="R1410" s="171"/>
      <c r="S1410" s="171"/>
      <c r="T1410" s="172"/>
      <c r="AT1410" s="168" t="s">
        <v>132</v>
      </c>
      <c r="AU1410" s="168" t="s">
        <v>74</v>
      </c>
      <c r="AV1410" s="167" t="s">
        <v>72</v>
      </c>
      <c r="AW1410" s="167" t="s">
        <v>5</v>
      </c>
      <c r="AX1410" s="167" t="s">
        <v>66</v>
      </c>
      <c r="AY1410" s="168" t="s">
        <v>123</v>
      </c>
    </row>
    <row r="1411" spans="2:51" s="167" customFormat="1" ht="12">
      <c r="B1411" s="166"/>
      <c r="D1411" s="96" t="s">
        <v>132</v>
      </c>
      <c r="E1411" s="168" t="s">
        <v>1</v>
      </c>
      <c r="F1411" s="169" t="s">
        <v>1429</v>
      </c>
      <c r="H1411" s="168" t="s">
        <v>1</v>
      </c>
      <c r="L1411" s="166"/>
      <c r="M1411" s="170"/>
      <c r="N1411" s="171"/>
      <c r="O1411" s="171"/>
      <c r="P1411" s="171"/>
      <c r="Q1411" s="171"/>
      <c r="R1411" s="171"/>
      <c r="S1411" s="171"/>
      <c r="T1411" s="172"/>
      <c r="AT1411" s="168" t="s">
        <v>132</v>
      </c>
      <c r="AU1411" s="168" t="s">
        <v>74</v>
      </c>
      <c r="AV1411" s="167" t="s">
        <v>72</v>
      </c>
      <c r="AW1411" s="167" t="s">
        <v>5</v>
      </c>
      <c r="AX1411" s="167" t="s">
        <v>66</v>
      </c>
      <c r="AY1411" s="168" t="s">
        <v>123</v>
      </c>
    </row>
    <row r="1412" spans="2:51" s="167" customFormat="1" ht="12">
      <c r="B1412" s="166"/>
      <c r="D1412" s="96" t="s">
        <v>132</v>
      </c>
      <c r="E1412" s="168" t="s">
        <v>1</v>
      </c>
      <c r="F1412" s="169" t="s">
        <v>1293</v>
      </c>
      <c r="H1412" s="168" t="s">
        <v>1</v>
      </c>
      <c r="L1412" s="166"/>
      <c r="M1412" s="170"/>
      <c r="N1412" s="171"/>
      <c r="O1412" s="171"/>
      <c r="P1412" s="171"/>
      <c r="Q1412" s="171"/>
      <c r="R1412" s="171"/>
      <c r="S1412" s="171"/>
      <c r="T1412" s="172"/>
      <c r="AT1412" s="168" t="s">
        <v>132</v>
      </c>
      <c r="AU1412" s="168" t="s">
        <v>74</v>
      </c>
      <c r="AV1412" s="167" t="s">
        <v>72</v>
      </c>
      <c r="AW1412" s="167" t="s">
        <v>5</v>
      </c>
      <c r="AX1412" s="167" t="s">
        <v>66</v>
      </c>
      <c r="AY1412" s="168" t="s">
        <v>123</v>
      </c>
    </row>
    <row r="1413" spans="2:51" s="167" customFormat="1" ht="12">
      <c r="B1413" s="166"/>
      <c r="D1413" s="96" t="s">
        <v>132</v>
      </c>
      <c r="E1413" s="168" t="s">
        <v>1</v>
      </c>
      <c r="F1413" s="169" t="s">
        <v>1511</v>
      </c>
      <c r="H1413" s="168" t="s">
        <v>1</v>
      </c>
      <c r="L1413" s="166"/>
      <c r="M1413" s="170"/>
      <c r="N1413" s="171"/>
      <c r="O1413" s="171"/>
      <c r="P1413" s="171"/>
      <c r="Q1413" s="171"/>
      <c r="R1413" s="171"/>
      <c r="S1413" s="171"/>
      <c r="T1413" s="172"/>
      <c r="AT1413" s="168" t="s">
        <v>132</v>
      </c>
      <c r="AU1413" s="168" t="s">
        <v>74</v>
      </c>
      <c r="AV1413" s="167" t="s">
        <v>72</v>
      </c>
      <c r="AW1413" s="167" t="s">
        <v>5</v>
      </c>
      <c r="AX1413" s="167" t="s">
        <v>66</v>
      </c>
      <c r="AY1413" s="168" t="s">
        <v>123</v>
      </c>
    </row>
    <row r="1414" spans="2:51" s="95" customFormat="1" ht="12">
      <c r="B1414" s="94"/>
      <c r="D1414" s="96" t="s">
        <v>132</v>
      </c>
      <c r="E1414" s="97" t="s">
        <v>1</v>
      </c>
      <c r="F1414" s="98" t="s">
        <v>1512</v>
      </c>
      <c r="H1414" s="99">
        <v>52.5</v>
      </c>
      <c r="L1414" s="94"/>
      <c r="M1414" s="100"/>
      <c r="N1414" s="101"/>
      <c r="O1414" s="101"/>
      <c r="P1414" s="101"/>
      <c r="Q1414" s="101"/>
      <c r="R1414" s="101"/>
      <c r="S1414" s="101"/>
      <c r="T1414" s="102"/>
      <c r="AT1414" s="97" t="s">
        <v>132</v>
      </c>
      <c r="AU1414" s="97" t="s">
        <v>74</v>
      </c>
      <c r="AV1414" s="95" t="s">
        <v>74</v>
      </c>
      <c r="AW1414" s="95" t="s">
        <v>5</v>
      </c>
      <c r="AX1414" s="95" t="s">
        <v>66</v>
      </c>
      <c r="AY1414" s="97" t="s">
        <v>123</v>
      </c>
    </row>
    <row r="1415" spans="2:51" s="167" customFormat="1" ht="12">
      <c r="B1415" s="166"/>
      <c r="D1415" s="96" t="s">
        <v>132</v>
      </c>
      <c r="E1415" s="168" t="s">
        <v>1</v>
      </c>
      <c r="F1415" s="169" t="s">
        <v>1435</v>
      </c>
      <c r="H1415" s="168" t="s">
        <v>1</v>
      </c>
      <c r="L1415" s="166"/>
      <c r="M1415" s="170"/>
      <c r="N1415" s="171"/>
      <c r="O1415" s="171"/>
      <c r="P1415" s="171"/>
      <c r="Q1415" s="171"/>
      <c r="R1415" s="171"/>
      <c r="S1415" s="171"/>
      <c r="T1415" s="172"/>
      <c r="AT1415" s="168" t="s">
        <v>132</v>
      </c>
      <c r="AU1415" s="168" t="s">
        <v>74</v>
      </c>
      <c r="AV1415" s="167" t="s">
        <v>72</v>
      </c>
      <c r="AW1415" s="167" t="s">
        <v>5</v>
      </c>
      <c r="AX1415" s="167" t="s">
        <v>66</v>
      </c>
      <c r="AY1415" s="168" t="s">
        <v>123</v>
      </c>
    </row>
    <row r="1416" spans="2:51" s="167" customFormat="1" ht="12">
      <c r="B1416" s="166"/>
      <c r="D1416" s="96" t="s">
        <v>132</v>
      </c>
      <c r="E1416" s="168" t="s">
        <v>1</v>
      </c>
      <c r="F1416" s="169" t="s">
        <v>1293</v>
      </c>
      <c r="H1416" s="168" t="s">
        <v>1</v>
      </c>
      <c r="L1416" s="166"/>
      <c r="M1416" s="170"/>
      <c r="N1416" s="171"/>
      <c r="O1416" s="171"/>
      <c r="P1416" s="171"/>
      <c r="Q1416" s="171"/>
      <c r="R1416" s="171"/>
      <c r="S1416" s="171"/>
      <c r="T1416" s="172"/>
      <c r="AT1416" s="168" t="s">
        <v>132</v>
      </c>
      <c r="AU1416" s="168" t="s">
        <v>74</v>
      </c>
      <c r="AV1416" s="167" t="s">
        <v>72</v>
      </c>
      <c r="AW1416" s="167" t="s">
        <v>5</v>
      </c>
      <c r="AX1416" s="167" t="s">
        <v>66</v>
      </c>
      <c r="AY1416" s="168" t="s">
        <v>123</v>
      </c>
    </row>
    <row r="1417" spans="2:51" s="167" customFormat="1" ht="12">
      <c r="B1417" s="166"/>
      <c r="D1417" s="96" t="s">
        <v>132</v>
      </c>
      <c r="E1417" s="168" t="s">
        <v>1</v>
      </c>
      <c r="F1417" s="169" t="s">
        <v>1513</v>
      </c>
      <c r="H1417" s="168" t="s">
        <v>1</v>
      </c>
      <c r="L1417" s="166"/>
      <c r="M1417" s="170"/>
      <c r="N1417" s="171"/>
      <c r="O1417" s="171"/>
      <c r="P1417" s="171"/>
      <c r="Q1417" s="171"/>
      <c r="R1417" s="171"/>
      <c r="S1417" s="171"/>
      <c r="T1417" s="172"/>
      <c r="AT1417" s="168" t="s">
        <v>132</v>
      </c>
      <c r="AU1417" s="168" t="s">
        <v>74</v>
      </c>
      <c r="AV1417" s="167" t="s">
        <v>72</v>
      </c>
      <c r="AW1417" s="167" t="s">
        <v>5</v>
      </c>
      <c r="AX1417" s="167" t="s">
        <v>66</v>
      </c>
      <c r="AY1417" s="168" t="s">
        <v>123</v>
      </c>
    </row>
    <row r="1418" spans="2:51" s="95" customFormat="1" ht="12">
      <c r="B1418" s="94"/>
      <c r="D1418" s="96" t="s">
        <v>132</v>
      </c>
      <c r="E1418" s="97" t="s">
        <v>1</v>
      </c>
      <c r="F1418" s="98" t="s">
        <v>1514</v>
      </c>
      <c r="H1418" s="99">
        <v>52.3</v>
      </c>
      <c r="L1418" s="94"/>
      <c r="M1418" s="100"/>
      <c r="N1418" s="101"/>
      <c r="O1418" s="101"/>
      <c r="P1418" s="101"/>
      <c r="Q1418" s="101"/>
      <c r="R1418" s="101"/>
      <c r="S1418" s="101"/>
      <c r="T1418" s="102"/>
      <c r="AT1418" s="97" t="s">
        <v>132</v>
      </c>
      <c r="AU1418" s="97" t="s">
        <v>74</v>
      </c>
      <c r="AV1418" s="95" t="s">
        <v>74</v>
      </c>
      <c r="AW1418" s="95" t="s">
        <v>5</v>
      </c>
      <c r="AX1418" s="95" t="s">
        <v>66</v>
      </c>
      <c r="AY1418" s="97" t="s">
        <v>123</v>
      </c>
    </row>
    <row r="1419" spans="2:51" s="167" customFormat="1" ht="12">
      <c r="B1419" s="166"/>
      <c r="D1419" s="96" t="s">
        <v>132</v>
      </c>
      <c r="E1419" s="168" t="s">
        <v>1</v>
      </c>
      <c r="F1419" s="169" t="s">
        <v>1429</v>
      </c>
      <c r="H1419" s="168" t="s">
        <v>1</v>
      </c>
      <c r="L1419" s="166"/>
      <c r="M1419" s="170"/>
      <c r="N1419" s="171"/>
      <c r="O1419" s="171"/>
      <c r="P1419" s="171"/>
      <c r="Q1419" s="171"/>
      <c r="R1419" s="171"/>
      <c r="S1419" s="171"/>
      <c r="T1419" s="172"/>
      <c r="AT1419" s="168" t="s">
        <v>132</v>
      </c>
      <c r="AU1419" s="168" t="s">
        <v>74</v>
      </c>
      <c r="AV1419" s="167" t="s">
        <v>72</v>
      </c>
      <c r="AW1419" s="167" t="s">
        <v>5</v>
      </c>
      <c r="AX1419" s="167" t="s">
        <v>66</v>
      </c>
      <c r="AY1419" s="168" t="s">
        <v>123</v>
      </c>
    </row>
    <row r="1420" spans="2:51" s="167" customFormat="1" ht="12">
      <c r="B1420" s="166"/>
      <c r="D1420" s="96" t="s">
        <v>132</v>
      </c>
      <c r="E1420" s="168" t="s">
        <v>1</v>
      </c>
      <c r="F1420" s="169" t="s">
        <v>1515</v>
      </c>
      <c r="H1420" s="168" t="s">
        <v>1</v>
      </c>
      <c r="L1420" s="166"/>
      <c r="M1420" s="170"/>
      <c r="N1420" s="171"/>
      <c r="O1420" s="171"/>
      <c r="P1420" s="171"/>
      <c r="Q1420" s="171"/>
      <c r="R1420" s="171"/>
      <c r="S1420" s="171"/>
      <c r="T1420" s="172"/>
      <c r="AT1420" s="168" t="s">
        <v>132</v>
      </c>
      <c r="AU1420" s="168" t="s">
        <v>74</v>
      </c>
      <c r="AV1420" s="167" t="s">
        <v>72</v>
      </c>
      <c r="AW1420" s="167" t="s">
        <v>5</v>
      </c>
      <c r="AX1420" s="167" t="s">
        <v>66</v>
      </c>
      <c r="AY1420" s="168" t="s">
        <v>123</v>
      </c>
    </row>
    <row r="1421" spans="2:51" s="95" customFormat="1" ht="12">
      <c r="B1421" s="94"/>
      <c r="D1421" s="96" t="s">
        <v>132</v>
      </c>
      <c r="E1421" s="97" t="s">
        <v>1</v>
      </c>
      <c r="F1421" s="98" t="s">
        <v>670</v>
      </c>
      <c r="H1421" s="99">
        <v>1.5</v>
      </c>
      <c r="L1421" s="94"/>
      <c r="M1421" s="100"/>
      <c r="N1421" s="101"/>
      <c r="O1421" s="101"/>
      <c r="P1421" s="101"/>
      <c r="Q1421" s="101"/>
      <c r="R1421" s="101"/>
      <c r="S1421" s="101"/>
      <c r="T1421" s="102"/>
      <c r="AT1421" s="97" t="s">
        <v>132</v>
      </c>
      <c r="AU1421" s="97" t="s">
        <v>74</v>
      </c>
      <c r="AV1421" s="95" t="s">
        <v>74</v>
      </c>
      <c r="AW1421" s="95" t="s">
        <v>5</v>
      </c>
      <c r="AX1421" s="95" t="s">
        <v>66</v>
      </c>
      <c r="AY1421" s="97" t="s">
        <v>123</v>
      </c>
    </row>
    <row r="1422" spans="2:51" s="167" customFormat="1" ht="12">
      <c r="B1422" s="166"/>
      <c r="D1422" s="96" t="s">
        <v>132</v>
      </c>
      <c r="E1422" s="168" t="s">
        <v>1</v>
      </c>
      <c r="F1422" s="169" t="s">
        <v>1435</v>
      </c>
      <c r="H1422" s="168" t="s">
        <v>1</v>
      </c>
      <c r="L1422" s="166"/>
      <c r="M1422" s="170"/>
      <c r="N1422" s="171"/>
      <c r="O1422" s="171"/>
      <c r="P1422" s="171"/>
      <c r="Q1422" s="171"/>
      <c r="R1422" s="171"/>
      <c r="S1422" s="171"/>
      <c r="T1422" s="172"/>
      <c r="AT1422" s="168" t="s">
        <v>132</v>
      </c>
      <c r="AU1422" s="168" t="s">
        <v>74</v>
      </c>
      <c r="AV1422" s="167" t="s">
        <v>72</v>
      </c>
      <c r="AW1422" s="167" t="s">
        <v>5</v>
      </c>
      <c r="AX1422" s="167" t="s">
        <v>66</v>
      </c>
      <c r="AY1422" s="168" t="s">
        <v>123</v>
      </c>
    </row>
    <row r="1423" spans="2:51" s="167" customFormat="1" ht="12">
      <c r="B1423" s="166"/>
      <c r="D1423" s="96" t="s">
        <v>132</v>
      </c>
      <c r="E1423" s="168" t="s">
        <v>1</v>
      </c>
      <c r="F1423" s="169" t="s">
        <v>1516</v>
      </c>
      <c r="H1423" s="168" t="s">
        <v>1</v>
      </c>
      <c r="L1423" s="166"/>
      <c r="M1423" s="170"/>
      <c r="N1423" s="171"/>
      <c r="O1423" s="171"/>
      <c r="P1423" s="171"/>
      <c r="Q1423" s="171"/>
      <c r="R1423" s="171"/>
      <c r="S1423" s="171"/>
      <c r="T1423" s="172"/>
      <c r="AT1423" s="168" t="s">
        <v>132</v>
      </c>
      <c r="AU1423" s="168" t="s">
        <v>74</v>
      </c>
      <c r="AV1423" s="167" t="s">
        <v>72</v>
      </c>
      <c r="AW1423" s="167" t="s">
        <v>5</v>
      </c>
      <c r="AX1423" s="167" t="s">
        <v>66</v>
      </c>
      <c r="AY1423" s="168" t="s">
        <v>123</v>
      </c>
    </row>
    <row r="1424" spans="2:51" s="95" customFormat="1" ht="12">
      <c r="B1424" s="94"/>
      <c r="D1424" s="96" t="s">
        <v>132</v>
      </c>
      <c r="E1424" s="97" t="s">
        <v>1</v>
      </c>
      <c r="F1424" s="98" t="s">
        <v>1517</v>
      </c>
      <c r="H1424" s="99">
        <v>2</v>
      </c>
      <c r="L1424" s="94"/>
      <c r="M1424" s="100"/>
      <c r="N1424" s="101"/>
      <c r="O1424" s="101"/>
      <c r="P1424" s="101"/>
      <c r="Q1424" s="101"/>
      <c r="R1424" s="101"/>
      <c r="S1424" s="101"/>
      <c r="T1424" s="102"/>
      <c r="AT1424" s="97" t="s">
        <v>132</v>
      </c>
      <c r="AU1424" s="97" t="s">
        <v>74</v>
      </c>
      <c r="AV1424" s="95" t="s">
        <v>74</v>
      </c>
      <c r="AW1424" s="95" t="s">
        <v>5</v>
      </c>
      <c r="AX1424" s="95" t="s">
        <v>66</v>
      </c>
      <c r="AY1424" s="97" t="s">
        <v>123</v>
      </c>
    </row>
    <row r="1425" spans="2:51" s="167" customFormat="1" ht="12">
      <c r="B1425" s="166"/>
      <c r="D1425" s="96" t="s">
        <v>132</v>
      </c>
      <c r="E1425" s="168" t="s">
        <v>1</v>
      </c>
      <c r="F1425" s="169" t="s">
        <v>1244</v>
      </c>
      <c r="H1425" s="168" t="s">
        <v>1</v>
      </c>
      <c r="L1425" s="166"/>
      <c r="M1425" s="170"/>
      <c r="N1425" s="171"/>
      <c r="O1425" s="171"/>
      <c r="P1425" s="171"/>
      <c r="Q1425" s="171"/>
      <c r="R1425" s="171"/>
      <c r="S1425" s="171"/>
      <c r="T1425" s="172"/>
      <c r="AT1425" s="168" t="s">
        <v>132</v>
      </c>
      <c r="AU1425" s="168" t="s">
        <v>74</v>
      </c>
      <c r="AV1425" s="167" t="s">
        <v>72</v>
      </c>
      <c r="AW1425" s="167" t="s">
        <v>5</v>
      </c>
      <c r="AX1425" s="167" t="s">
        <v>66</v>
      </c>
      <c r="AY1425" s="168" t="s">
        <v>123</v>
      </c>
    </row>
    <row r="1426" spans="2:51" s="167" customFormat="1" ht="12">
      <c r="B1426" s="166"/>
      <c r="D1426" s="96" t="s">
        <v>132</v>
      </c>
      <c r="E1426" s="168" t="s">
        <v>1</v>
      </c>
      <c r="F1426" s="169" t="s">
        <v>1518</v>
      </c>
      <c r="H1426" s="168" t="s">
        <v>1</v>
      </c>
      <c r="L1426" s="166"/>
      <c r="M1426" s="170"/>
      <c r="N1426" s="171"/>
      <c r="O1426" s="171"/>
      <c r="P1426" s="171"/>
      <c r="Q1426" s="171"/>
      <c r="R1426" s="171"/>
      <c r="S1426" s="171"/>
      <c r="T1426" s="172"/>
      <c r="AT1426" s="168" t="s">
        <v>132</v>
      </c>
      <c r="AU1426" s="168" t="s">
        <v>74</v>
      </c>
      <c r="AV1426" s="167" t="s">
        <v>72</v>
      </c>
      <c r="AW1426" s="167" t="s">
        <v>5</v>
      </c>
      <c r="AX1426" s="167" t="s">
        <v>66</v>
      </c>
      <c r="AY1426" s="168" t="s">
        <v>123</v>
      </c>
    </row>
    <row r="1427" spans="2:51" s="167" customFormat="1" ht="12">
      <c r="B1427" s="166"/>
      <c r="D1427" s="96" t="s">
        <v>132</v>
      </c>
      <c r="E1427" s="168" t="s">
        <v>1</v>
      </c>
      <c r="F1427" s="169" t="s">
        <v>682</v>
      </c>
      <c r="H1427" s="168" t="s">
        <v>1</v>
      </c>
      <c r="L1427" s="166"/>
      <c r="M1427" s="170"/>
      <c r="N1427" s="171"/>
      <c r="O1427" s="171"/>
      <c r="P1427" s="171"/>
      <c r="Q1427" s="171"/>
      <c r="R1427" s="171"/>
      <c r="S1427" s="171"/>
      <c r="T1427" s="172"/>
      <c r="AT1427" s="168" t="s">
        <v>132</v>
      </c>
      <c r="AU1427" s="168" t="s">
        <v>74</v>
      </c>
      <c r="AV1427" s="167" t="s">
        <v>72</v>
      </c>
      <c r="AW1427" s="167" t="s">
        <v>5</v>
      </c>
      <c r="AX1427" s="167" t="s">
        <v>66</v>
      </c>
      <c r="AY1427" s="168" t="s">
        <v>123</v>
      </c>
    </row>
    <row r="1428" spans="2:51" s="95" customFormat="1" ht="12">
      <c r="B1428" s="94"/>
      <c r="D1428" s="96" t="s">
        <v>132</v>
      </c>
      <c r="E1428" s="97" t="s">
        <v>1</v>
      </c>
      <c r="F1428" s="98" t="s">
        <v>1519</v>
      </c>
      <c r="H1428" s="99">
        <v>4</v>
      </c>
      <c r="L1428" s="94"/>
      <c r="M1428" s="100"/>
      <c r="N1428" s="101"/>
      <c r="O1428" s="101"/>
      <c r="P1428" s="101"/>
      <c r="Q1428" s="101"/>
      <c r="R1428" s="101"/>
      <c r="S1428" s="101"/>
      <c r="T1428" s="102"/>
      <c r="AT1428" s="97" t="s">
        <v>132</v>
      </c>
      <c r="AU1428" s="97" t="s">
        <v>74</v>
      </c>
      <c r="AV1428" s="95" t="s">
        <v>74</v>
      </c>
      <c r="AW1428" s="95" t="s">
        <v>5</v>
      </c>
      <c r="AX1428" s="95" t="s">
        <v>66</v>
      </c>
      <c r="AY1428" s="97" t="s">
        <v>123</v>
      </c>
    </row>
    <row r="1429" spans="2:51" s="167" customFormat="1" ht="12">
      <c r="B1429" s="166"/>
      <c r="D1429" s="96" t="s">
        <v>132</v>
      </c>
      <c r="E1429" s="168" t="s">
        <v>1</v>
      </c>
      <c r="F1429" s="169" t="s">
        <v>1522</v>
      </c>
      <c r="H1429" s="168" t="s">
        <v>1</v>
      </c>
      <c r="L1429" s="166"/>
      <c r="M1429" s="170"/>
      <c r="N1429" s="171"/>
      <c r="O1429" s="171"/>
      <c r="P1429" s="171"/>
      <c r="Q1429" s="171"/>
      <c r="R1429" s="171"/>
      <c r="S1429" s="171"/>
      <c r="T1429" s="172"/>
      <c r="AT1429" s="168" t="s">
        <v>132</v>
      </c>
      <c r="AU1429" s="168" t="s">
        <v>74</v>
      </c>
      <c r="AV1429" s="167" t="s">
        <v>72</v>
      </c>
      <c r="AW1429" s="167" t="s">
        <v>5</v>
      </c>
      <c r="AX1429" s="167" t="s">
        <v>66</v>
      </c>
      <c r="AY1429" s="168" t="s">
        <v>123</v>
      </c>
    </row>
    <row r="1430" spans="2:51" s="167" customFormat="1" ht="12">
      <c r="B1430" s="166"/>
      <c r="D1430" s="96" t="s">
        <v>132</v>
      </c>
      <c r="E1430" s="168" t="s">
        <v>1</v>
      </c>
      <c r="F1430" s="169" t="s">
        <v>1244</v>
      </c>
      <c r="H1430" s="168" t="s">
        <v>1</v>
      </c>
      <c r="L1430" s="166"/>
      <c r="M1430" s="170"/>
      <c r="N1430" s="171"/>
      <c r="O1430" s="171"/>
      <c r="P1430" s="171"/>
      <c r="Q1430" s="171"/>
      <c r="R1430" s="171"/>
      <c r="S1430" s="171"/>
      <c r="T1430" s="172"/>
      <c r="AT1430" s="168" t="s">
        <v>132</v>
      </c>
      <c r="AU1430" s="168" t="s">
        <v>74</v>
      </c>
      <c r="AV1430" s="167" t="s">
        <v>72</v>
      </c>
      <c r="AW1430" s="167" t="s">
        <v>5</v>
      </c>
      <c r="AX1430" s="167" t="s">
        <v>66</v>
      </c>
      <c r="AY1430" s="168" t="s">
        <v>123</v>
      </c>
    </row>
    <row r="1431" spans="2:51" s="167" customFormat="1" ht="12">
      <c r="B1431" s="166"/>
      <c r="D1431" s="96" t="s">
        <v>132</v>
      </c>
      <c r="E1431" s="168" t="s">
        <v>1</v>
      </c>
      <c r="F1431" s="169" t="s">
        <v>675</v>
      </c>
      <c r="H1431" s="168" t="s">
        <v>1</v>
      </c>
      <c r="L1431" s="166"/>
      <c r="M1431" s="170"/>
      <c r="N1431" s="171"/>
      <c r="O1431" s="171"/>
      <c r="P1431" s="171"/>
      <c r="Q1431" s="171"/>
      <c r="R1431" s="171"/>
      <c r="S1431" s="171"/>
      <c r="T1431" s="172"/>
      <c r="AT1431" s="168" t="s">
        <v>132</v>
      </c>
      <c r="AU1431" s="168" t="s">
        <v>74</v>
      </c>
      <c r="AV1431" s="167" t="s">
        <v>72</v>
      </c>
      <c r="AW1431" s="167" t="s">
        <v>5</v>
      </c>
      <c r="AX1431" s="167" t="s">
        <v>66</v>
      </c>
      <c r="AY1431" s="168" t="s">
        <v>123</v>
      </c>
    </row>
    <row r="1432" spans="2:51" s="95" customFormat="1" ht="12">
      <c r="B1432" s="94"/>
      <c r="D1432" s="96" t="s">
        <v>132</v>
      </c>
      <c r="E1432" s="97" t="s">
        <v>1</v>
      </c>
      <c r="F1432" s="98" t="s">
        <v>1520</v>
      </c>
      <c r="H1432" s="99">
        <v>6</v>
      </c>
      <c r="L1432" s="94"/>
      <c r="M1432" s="100"/>
      <c r="N1432" s="101"/>
      <c r="O1432" s="101"/>
      <c r="P1432" s="101"/>
      <c r="Q1432" s="101"/>
      <c r="R1432" s="101"/>
      <c r="S1432" s="101"/>
      <c r="T1432" s="102"/>
      <c r="AT1432" s="97" t="s">
        <v>132</v>
      </c>
      <c r="AU1432" s="97" t="s">
        <v>74</v>
      </c>
      <c r="AV1432" s="95" t="s">
        <v>74</v>
      </c>
      <c r="AW1432" s="95" t="s">
        <v>5</v>
      </c>
      <c r="AX1432" s="95" t="s">
        <v>66</v>
      </c>
      <c r="AY1432" s="97" t="s">
        <v>123</v>
      </c>
    </row>
    <row r="1433" spans="2:51" s="167" customFormat="1" ht="12">
      <c r="B1433" s="166"/>
      <c r="D1433" s="96" t="s">
        <v>132</v>
      </c>
      <c r="E1433" s="168" t="s">
        <v>1</v>
      </c>
      <c r="F1433" s="169" t="s">
        <v>1244</v>
      </c>
      <c r="H1433" s="168" t="s">
        <v>1</v>
      </c>
      <c r="L1433" s="166"/>
      <c r="M1433" s="170"/>
      <c r="N1433" s="171"/>
      <c r="O1433" s="171"/>
      <c r="P1433" s="171"/>
      <c r="Q1433" s="171"/>
      <c r="R1433" s="171"/>
      <c r="S1433" s="171"/>
      <c r="T1433" s="172"/>
      <c r="AT1433" s="168" t="s">
        <v>132</v>
      </c>
      <c r="AU1433" s="168" t="s">
        <v>74</v>
      </c>
      <c r="AV1433" s="167" t="s">
        <v>72</v>
      </c>
      <c r="AW1433" s="167" t="s">
        <v>5</v>
      </c>
      <c r="AX1433" s="167" t="s">
        <v>66</v>
      </c>
      <c r="AY1433" s="168" t="s">
        <v>123</v>
      </c>
    </row>
    <row r="1434" spans="2:51" s="167" customFormat="1" ht="12">
      <c r="B1434" s="166"/>
      <c r="D1434" s="96" t="s">
        <v>132</v>
      </c>
      <c r="E1434" s="168" t="s">
        <v>1</v>
      </c>
      <c r="F1434" s="169" t="s">
        <v>1521</v>
      </c>
      <c r="H1434" s="168" t="s">
        <v>1</v>
      </c>
      <c r="L1434" s="166"/>
      <c r="M1434" s="170"/>
      <c r="N1434" s="171"/>
      <c r="O1434" s="171"/>
      <c r="P1434" s="171"/>
      <c r="Q1434" s="171"/>
      <c r="R1434" s="171"/>
      <c r="S1434" s="171"/>
      <c r="T1434" s="172"/>
      <c r="AT1434" s="168" t="s">
        <v>132</v>
      </c>
      <c r="AU1434" s="168" t="s">
        <v>74</v>
      </c>
      <c r="AV1434" s="167" t="s">
        <v>72</v>
      </c>
      <c r="AW1434" s="167" t="s">
        <v>5</v>
      </c>
      <c r="AX1434" s="167" t="s">
        <v>66</v>
      </c>
      <c r="AY1434" s="168" t="s">
        <v>123</v>
      </c>
    </row>
    <row r="1435" spans="2:51" s="167" customFormat="1" ht="12">
      <c r="B1435" s="166"/>
      <c r="D1435" s="96" t="s">
        <v>132</v>
      </c>
      <c r="E1435" s="168" t="s">
        <v>1</v>
      </c>
      <c r="F1435" s="169" t="s">
        <v>690</v>
      </c>
      <c r="H1435" s="168" t="s">
        <v>1</v>
      </c>
      <c r="L1435" s="166"/>
      <c r="M1435" s="170"/>
      <c r="N1435" s="171"/>
      <c r="O1435" s="171"/>
      <c r="P1435" s="171"/>
      <c r="Q1435" s="171"/>
      <c r="R1435" s="171"/>
      <c r="S1435" s="171"/>
      <c r="T1435" s="172"/>
      <c r="AT1435" s="168" t="s">
        <v>132</v>
      </c>
      <c r="AU1435" s="168" t="s">
        <v>74</v>
      </c>
      <c r="AV1435" s="167" t="s">
        <v>72</v>
      </c>
      <c r="AW1435" s="167" t="s">
        <v>5</v>
      </c>
      <c r="AX1435" s="167" t="s">
        <v>66</v>
      </c>
      <c r="AY1435" s="168" t="s">
        <v>123</v>
      </c>
    </row>
    <row r="1436" spans="2:51" s="95" customFormat="1" ht="12">
      <c r="B1436" s="94"/>
      <c r="D1436" s="96" t="s">
        <v>132</v>
      </c>
      <c r="E1436" s="97" t="s">
        <v>1</v>
      </c>
      <c r="F1436" s="98" t="s">
        <v>694</v>
      </c>
      <c r="H1436" s="99">
        <v>2</v>
      </c>
      <c r="L1436" s="94"/>
      <c r="M1436" s="100"/>
      <c r="N1436" s="101"/>
      <c r="O1436" s="101"/>
      <c r="P1436" s="101"/>
      <c r="Q1436" s="101"/>
      <c r="R1436" s="101"/>
      <c r="S1436" s="101"/>
      <c r="T1436" s="102"/>
      <c r="AT1436" s="97" t="s">
        <v>132</v>
      </c>
      <c r="AU1436" s="97" t="s">
        <v>74</v>
      </c>
      <c r="AV1436" s="95" t="s">
        <v>74</v>
      </c>
      <c r="AW1436" s="95" t="s">
        <v>5</v>
      </c>
      <c r="AX1436" s="95" t="s">
        <v>66</v>
      </c>
      <c r="AY1436" s="97" t="s">
        <v>123</v>
      </c>
    </row>
    <row r="1437" spans="2:51" s="167" customFormat="1" ht="12">
      <c r="B1437" s="166"/>
      <c r="D1437" s="96" t="s">
        <v>132</v>
      </c>
      <c r="E1437" s="168" t="s">
        <v>1</v>
      </c>
      <c r="F1437" s="169" t="s">
        <v>1522</v>
      </c>
      <c r="H1437" s="168" t="s">
        <v>1</v>
      </c>
      <c r="L1437" s="166"/>
      <c r="M1437" s="170"/>
      <c r="N1437" s="171"/>
      <c r="O1437" s="171"/>
      <c r="P1437" s="171"/>
      <c r="Q1437" s="171"/>
      <c r="R1437" s="171"/>
      <c r="S1437" s="171"/>
      <c r="T1437" s="172"/>
      <c r="AT1437" s="168" t="s">
        <v>132</v>
      </c>
      <c r="AU1437" s="168" t="s">
        <v>74</v>
      </c>
      <c r="AV1437" s="167" t="s">
        <v>72</v>
      </c>
      <c r="AW1437" s="167" t="s">
        <v>5</v>
      </c>
      <c r="AX1437" s="167" t="s">
        <v>66</v>
      </c>
      <c r="AY1437" s="168" t="s">
        <v>123</v>
      </c>
    </row>
    <row r="1438" spans="2:51" s="167" customFormat="1" ht="12">
      <c r="B1438" s="166"/>
      <c r="D1438" s="96" t="s">
        <v>132</v>
      </c>
      <c r="E1438" s="168" t="s">
        <v>1</v>
      </c>
      <c r="F1438" s="169" t="s">
        <v>1244</v>
      </c>
      <c r="H1438" s="168" t="s">
        <v>1</v>
      </c>
      <c r="L1438" s="166"/>
      <c r="M1438" s="170"/>
      <c r="N1438" s="171"/>
      <c r="O1438" s="171"/>
      <c r="P1438" s="171"/>
      <c r="Q1438" s="171"/>
      <c r="R1438" s="171"/>
      <c r="S1438" s="171"/>
      <c r="T1438" s="172"/>
      <c r="AT1438" s="168" t="s">
        <v>132</v>
      </c>
      <c r="AU1438" s="168" t="s">
        <v>74</v>
      </c>
      <c r="AV1438" s="167" t="s">
        <v>72</v>
      </c>
      <c r="AW1438" s="167" t="s">
        <v>5</v>
      </c>
      <c r="AX1438" s="167" t="s">
        <v>66</v>
      </c>
      <c r="AY1438" s="168" t="s">
        <v>123</v>
      </c>
    </row>
    <row r="1439" spans="2:51" s="167" customFormat="1" ht="12">
      <c r="B1439" s="166"/>
      <c r="D1439" s="96" t="s">
        <v>132</v>
      </c>
      <c r="E1439" s="168" t="s">
        <v>1</v>
      </c>
      <c r="F1439" s="169" t="s">
        <v>1523</v>
      </c>
      <c r="H1439" s="168" t="s">
        <v>1</v>
      </c>
      <c r="L1439" s="166"/>
      <c r="M1439" s="170"/>
      <c r="N1439" s="171"/>
      <c r="O1439" s="171"/>
      <c r="P1439" s="171"/>
      <c r="Q1439" s="171"/>
      <c r="R1439" s="171"/>
      <c r="S1439" s="171"/>
      <c r="T1439" s="172"/>
      <c r="AT1439" s="168" t="s">
        <v>132</v>
      </c>
      <c r="AU1439" s="168" t="s">
        <v>74</v>
      </c>
      <c r="AV1439" s="167" t="s">
        <v>72</v>
      </c>
      <c r="AW1439" s="167" t="s">
        <v>5</v>
      </c>
      <c r="AX1439" s="167" t="s">
        <v>66</v>
      </c>
      <c r="AY1439" s="168" t="s">
        <v>123</v>
      </c>
    </row>
    <row r="1440" spans="2:51" s="95" customFormat="1" ht="12">
      <c r="B1440" s="94"/>
      <c r="D1440" s="96" t="s">
        <v>132</v>
      </c>
      <c r="E1440" s="97" t="s">
        <v>1</v>
      </c>
      <c r="F1440" s="98" t="s">
        <v>1524</v>
      </c>
      <c r="H1440" s="99">
        <v>4</v>
      </c>
      <c r="L1440" s="94"/>
      <c r="M1440" s="100"/>
      <c r="N1440" s="101"/>
      <c r="O1440" s="101"/>
      <c r="P1440" s="101"/>
      <c r="Q1440" s="101"/>
      <c r="R1440" s="101"/>
      <c r="S1440" s="101"/>
      <c r="T1440" s="102"/>
      <c r="AT1440" s="97" t="s">
        <v>132</v>
      </c>
      <c r="AU1440" s="97" t="s">
        <v>74</v>
      </c>
      <c r="AV1440" s="95" t="s">
        <v>74</v>
      </c>
      <c r="AW1440" s="95" t="s">
        <v>5</v>
      </c>
      <c r="AX1440" s="95" t="s">
        <v>66</v>
      </c>
      <c r="AY1440" s="97" t="s">
        <v>123</v>
      </c>
    </row>
    <row r="1441" spans="2:51" s="182" customFormat="1" ht="12">
      <c r="B1441" s="181"/>
      <c r="D1441" s="96" t="s">
        <v>132</v>
      </c>
      <c r="E1441" s="183" t="s">
        <v>1</v>
      </c>
      <c r="F1441" s="184" t="s">
        <v>470</v>
      </c>
      <c r="H1441" s="185">
        <v>124.3</v>
      </c>
      <c r="L1441" s="181"/>
      <c r="M1441" s="186"/>
      <c r="N1441" s="187"/>
      <c r="O1441" s="187"/>
      <c r="P1441" s="187"/>
      <c r="Q1441" s="187"/>
      <c r="R1441" s="187"/>
      <c r="S1441" s="187"/>
      <c r="T1441" s="188"/>
      <c r="AT1441" s="183" t="s">
        <v>132</v>
      </c>
      <c r="AU1441" s="183" t="s">
        <v>74</v>
      </c>
      <c r="AV1441" s="182" t="s">
        <v>130</v>
      </c>
      <c r="AW1441" s="182" t="s">
        <v>5</v>
      </c>
      <c r="AX1441" s="182" t="s">
        <v>72</v>
      </c>
      <c r="AY1441" s="183" t="s">
        <v>123</v>
      </c>
    </row>
    <row r="1442" spans="2:63" s="73" customFormat="1" ht="22.9" customHeight="1">
      <c r="B1442" s="72"/>
      <c r="D1442" s="74" t="s">
        <v>65</v>
      </c>
      <c r="E1442" s="82" t="s">
        <v>202</v>
      </c>
      <c r="F1442" s="82" t="s">
        <v>203</v>
      </c>
      <c r="J1442" s="83">
        <f>BK1442</f>
        <v>0</v>
      </c>
      <c r="L1442" s="72"/>
      <c r="M1442" s="77"/>
      <c r="N1442" s="78"/>
      <c r="O1442" s="78"/>
      <c r="P1442" s="80">
        <f>SUM(P1443:P1534)</f>
        <v>232.55447099999998</v>
      </c>
      <c r="Q1442" s="78"/>
      <c r="R1442" s="80">
        <f>SUM(R1443:R1534)</f>
        <v>0</v>
      </c>
      <c r="S1442" s="78"/>
      <c r="T1442" s="163">
        <f>SUM(T1443:T1534)</f>
        <v>0</v>
      </c>
      <c r="AR1442" s="74" t="s">
        <v>72</v>
      </c>
      <c r="AT1442" s="154" t="s">
        <v>65</v>
      </c>
      <c r="AU1442" s="154" t="s">
        <v>72</v>
      </c>
      <c r="AY1442" s="74" t="s">
        <v>123</v>
      </c>
      <c r="BK1442" s="155">
        <f>SUM(BK1443:BK1534)</f>
        <v>0</v>
      </c>
    </row>
    <row r="1443" spans="2:65" s="117" customFormat="1" ht="16.5" customHeight="1">
      <c r="B1443" s="8"/>
      <c r="C1443" s="84" t="s">
        <v>1025</v>
      </c>
      <c r="D1443" s="84" t="s">
        <v>125</v>
      </c>
      <c r="E1443" s="85" t="s">
        <v>1079</v>
      </c>
      <c r="F1443" s="86" t="s">
        <v>1080</v>
      </c>
      <c r="G1443" s="87" t="s">
        <v>207</v>
      </c>
      <c r="H1443" s="88">
        <v>85.601</v>
      </c>
      <c r="I1443" s="142"/>
      <c r="J1443" s="89">
        <f>ROUND(I1443*H1443,2)</f>
        <v>0</v>
      </c>
      <c r="K1443" s="86" t="s">
        <v>397</v>
      </c>
      <c r="L1443" s="8"/>
      <c r="M1443" s="115" t="s">
        <v>1</v>
      </c>
      <c r="N1443" s="90" t="s">
        <v>35</v>
      </c>
      <c r="O1443" s="92">
        <v>1.47</v>
      </c>
      <c r="P1443" s="92">
        <f>O1443*H1443</f>
        <v>125.83346999999999</v>
      </c>
      <c r="Q1443" s="92">
        <v>0</v>
      </c>
      <c r="R1443" s="92">
        <f>Q1443*H1443</f>
        <v>0</v>
      </c>
      <c r="S1443" s="92">
        <v>0</v>
      </c>
      <c r="T1443" s="164">
        <f>S1443*H1443</f>
        <v>0</v>
      </c>
      <c r="AR1443" s="120" t="s">
        <v>130</v>
      </c>
      <c r="AT1443" s="120" t="s">
        <v>125</v>
      </c>
      <c r="AU1443" s="120" t="s">
        <v>74</v>
      </c>
      <c r="AY1443" s="120" t="s">
        <v>123</v>
      </c>
      <c r="BE1443" s="156">
        <f>IF(N1443="základní",J1443,0)</f>
        <v>0</v>
      </c>
      <c r="BF1443" s="156">
        <f>IF(N1443="snížená",J1443,0)</f>
        <v>0</v>
      </c>
      <c r="BG1443" s="156">
        <f>IF(N1443="zákl. přenesená",J1443,0)</f>
        <v>0</v>
      </c>
      <c r="BH1443" s="156">
        <f>IF(N1443="sníž. přenesená",J1443,0)</f>
        <v>0</v>
      </c>
      <c r="BI1443" s="156">
        <f>IF(N1443="nulová",J1443,0)</f>
        <v>0</v>
      </c>
      <c r="BJ1443" s="120" t="s">
        <v>72</v>
      </c>
      <c r="BK1443" s="156">
        <f>ROUND(I1443*H1443,2)</f>
        <v>0</v>
      </c>
      <c r="BL1443" s="120" t="s">
        <v>130</v>
      </c>
      <c r="BM1443" s="120" t="s">
        <v>1648</v>
      </c>
    </row>
    <row r="1444" spans="2:47" s="117" customFormat="1" ht="19.5">
      <c r="B1444" s="8"/>
      <c r="D1444" s="96" t="s">
        <v>399</v>
      </c>
      <c r="F1444" s="165" t="s">
        <v>1082</v>
      </c>
      <c r="L1444" s="8"/>
      <c r="M1444" s="114"/>
      <c r="N1444" s="21"/>
      <c r="O1444" s="21"/>
      <c r="P1444" s="21"/>
      <c r="Q1444" s="21"/>
      <c r="R1444" s="21"/>
      <c r="S1444" s="21"/>
      <c r="T1444" s="22"/>
      <c r="AT1444" s="120" t="s">
        <v>399</v>
      </c>
      <c r="AU1444" s="120" t="s">
        <v>74</v>
      </c>
    </row>
    <row r="1445" spans="2:47" s="117" customFormat="1" ht="68.25">
      <c r="B1445" s="8"/>
      <c r="D1445" s="96" t="s">
        <v>298</v>
      </c>
      <c r="F1445" s="113" t="s">
        <v>1083</v>
      </c>
      <c r="L1445" s="8"/>
      <c r="M1445" s="114"/>
      <c r="N1445" s="21"/>
      <c r="O1445" s="21"/>
      <c r="P1445" s="21"/>
      <c r="Q1445" s="21"/>
      <c r="R1445" s="21"/>
      <c r="S1445" s="21"/>
      <c r="T1445" s="22"/>
      <c r="AT1445" s="120" t="s">
        <v>298</v>
      </c>
      <c r="AU1445" s="120" t="s">
        <v>74</v>
      </c>
    </row>
    <row r="1446" spans="2:51" s="167" customFormat="1" ht="12">
      <c r="B1446" s="166"/>
      <c r="D1446" s="96" t="s">
        <v>132</v>
      </c>
      <c r="E1446" s="168" t="s">
        <v>1</v>
      </c>
      <c r="F1446" s="169" t="s">
        <v>401</v>
      </c>
      <c r="H1446" s="168" t="s">
        <v>1</v>
      </c>
      <c r="L1446" s="166"/>
      <c r="M1446" s="170"/>
      <c r="N1446" s="171"/>
      <c r="O1446" s="171"/>
      <c r="P1446" s="171"/>
      <c r="Q1446" s="171"/>
      <c r="R1446" s="171"/>
      <c r="S1446" s="171"/>
      <c r="T1446" s="172"/>
      <c r="AT1446" s="168" t="s">
        <v>132</v>
      </c>
      <c r="AU1446" s="168" t="s">
        <v>74</v>
      </c>
      <c r="AV1446" s="167" t="s">
        <v>72</v>
      </c>
      <c r="AW1446" s="167" t="s">
        <v>5</v>
      </c>
      <c r="AX1446" s="167" t="s">
        <v>66</v>
      </c>
      <c r="AY1446" s="168" t="s">
        <v>123</v>
      </c>
    </row>
    <row r="1447" spans="2:51" s="167" customFormat="1" ht="12">
      <c r="B1447" s="166"/>
      <c r="D1447" s="96" t="s">
        <v>132</v>
      </c>
      <c r="E1447" s="168" t="s">
        <v>1</v>
      </c>
      <c r="F1447" s="169" t="s">
        <v>1427</v>
      </c>
      <c r="H1447" s="168" t="s">
        <v>1</v>
      </c>
      <c r="L1447" s="166"/>
      <c r="M1447" s="170"/>
      <c r="N1447" s="171"/>
      <c r="O1447" s="171"/>
      <c r="P1447" s="171"/>
      <c r="Q1447" s="171"/>
      <c r="R1447" s="171"/>
      <c r="S1447" s="171"/>
      <c r="T1447" s="172"/>
      <c r="AT1447" s="168" t="s">
        <v>132</v>
      </c>
      <c r="AU1447" s="168" t="s">
        <v>74</v>
      </c>
      <c r="AV1447" s="167" t="s">
        <v>72</v>
      </c>
      <c r="AW1447" s="167" t="s">
        <v>5</v>
      </c>
      <c r="AX1447" s="167" t="s">
        <v>66</v>
      </c>
      <c r="AY1447" s="168" t="s">
        <v>123</v>
      </c>
    </row>
    <row r="1448" spans="2:51" s="167" customFormat="1" ht="12">
      <c r="B1448" s="166"/>
      <c r="D1448" s="96" t="s">
        <v>132</v>
      </c>
      <c r="E1448" s="168" t="s">
        <v>1</v>
      </c>
      <c r="F1448" s="169" t="s">
        <v>1428</v>
      </c>
      <c r="H1448" s="168" t="s">
        <v>1</v>
      </c>
      <c r="L1448" s="166"/>
      <c r="M1448" s="170"/>
      <c r="N1448" s="171"/>
      <c r="O1448" s="171"/>
      <c r="P1448" s="171"/>
      <c r="Q1448" s="171"/>
      <c r="R1448" s="171"/>
      <c r="S1448" s="171"/>
      <c r="T1448" s="172"/>
      <c r="AT1448" s="168" t="s">
        <v>132</v>
      </c>
      <c r="AU1448" s="168" t="s">
        <v>74</v>
      </c>
      <c r="AV1448" s="167" t="s">
        <v>72</v>
      </c>
      <c r="AW1448" s="167" t="s">
        <v>5</v>
      </c>
      <c r="AX1448" s="167" t="s">
        <v>66</v>
      </c>
      <c r="AY1448" s="168" t="s">
        <v>123</v>
      </c>
    </row>
    <row r="1449" spans="2:51" s="167" customFormat="1" ht="12">
      <c r="B1449" s="166"/>
      <c r="D1449" s="96" t="s">
        <v>132</v>
      </c>
      <c r="E1449" s="168" t="s">
        <v>1</v>
      </c>
      <c r="F1449" s="169" t="s">
        <v>1537</v>
      </c>
      <c r="H1449" s="168" t="s">
        <v>1</v>
      </c>
      <c r="L1449" s="166"/>
      <c r="M1449" s="170"/>
      <c r="N1449" s="171"/>
      <c r="O1449" s="171"/>
      <c r="P1449" s="171"/>
      <c r="Q1449" s="171"/>
      <c r="R1449" s="171"/>
      <c r="S1449" s="171"/>
      <c r="T1449" s="172"/>
      <c r="AT1449" s="168" t="s">
        <v>132</v>
      </c>
      <c r="AU1449" s="168" t="s">
        <v>74</v>
      </c>
      <c r="AV1449" s="167" t="s">
        <v>72</v>
      </c>
      <c r="AW1449" s="167" t="s">
        <v>5</v>
      </c>
      <c r="AX1449" s="167" t="s">
        <v>66</v>
      </c>
      <c r="AY1449" s="168" t="s">
        <v>123</v>
      </c>
    </row>
    <row r="1450" spans="2:51" s="95" customFormat="1" ht="12">
      <c r="B1450" s="94"/>
      <c r="D1450" s="96" t="s">
        <v>132</v>
      </c>
      <c r="E1450" s="97" t="s">
        <v>1</v>
      </c>
      <c r="F1450" s="98" t="s">
        <v>1649</v>
      </c>
      <c r="H1450" s="99">
        <v>79.87</v>
      </c>
      <c r="L1450" s="94"/>
      <c r="M1450" s="100"/>
      <c r="N1450" s="101"/>
      <c r="O1450" s="101"/>
      <c r="P1450" s="101"/>
      <c r="Q1450" s="101"/>
      <c r="R1450" s="101"/>
      <c r="S1450" s="101"/>
      <c r="T1450" s="102"/>
      <c r="AT1450" s="97" t="s">
        <v>132</v>
      </c>
      <c r="AU1450" s="97" t="s">
        <v>74</v>
      </c>
      <c r="AV1450" s="95" t="s">
        <v>74</v>
      </c>
      <c r="AW1450" s="95" t="s">
        <v>5</v>
      </c>
      <c r="AX1450" s="95" t="s">
        <v>66</v>
      </c>
      <c r="AY1450" s="97" t="s">
        <v>123</v>
      </c>
    </row>
    <row r="1451" spans="2:51" s="167" customFormat="1" ht="12">
      <c r="B1451" s="166"/>
      <c r="D1451" s="96" t="s">
        <v>132</v>
      </c>
      <c r="E1451" s="168" t="s">
        <v>1</v>
      </c>
      <c r="F1451" s="169" t="s">
        <v>819</v>
      </c>
      <c r="H1451" s="168" t="s">
        <v>1</v>
      </c>
      <c r="L1451" s="166"/>
      <c r="M1451" s="170"/>
      <c r="N1451" s="171"/>
      <c r="O1451" s="171"/>
      <c r="P1451" s="171"/>
      <c r="Q1451" s="171"/>
      <c r="R1451" s="171"/>
      <c r="S1451" s="171"/>
      <c r="T1451" s="172"/>
      <c r="AT1451" s="168" t="s">
        <v>132</v>
      </c>
      <c r="AU1451" s="168" t="s">
        <v>74</v>
      </c>
      <c r="AV1451" s="167" t="s">
        <v>72</v>
      </c>
      <c r="AW1451" s="167" t="s">
        <v>5</v>
      </c>
      <c r="AX1451" s="167" t="s">
        <v>66</v>
      </c>
      <c r="AY1451" s="168" t="s">
        <v>123</v>
      </c>
    </row>
    <row r="1452" spans="2:51" s="167" customFormat="1" ht="12">
      <c r="B1452" s="166"/>
      <c r="D1452" s="96" t="s">
        <v>132</v>
      </c>
      <c r="E1452" s="168" t="s">
        <v>1</v>
      </c>
      <c r="F1452" s="169" t="s">
        <v>1573</v>
      </c>
      <c r="H1452" s="168" t="s">
        <v>1</v>
      </c>
      <c r="L1452" s="166"/>
      <c r="M1452" s="170"/>
      <c r="N1452" s="171"/>
      <c r="O1452" s="171"/>
      <c r="P1452" s="171"/>
      <c r="Q1452" s="171"/>
      <c r="R1452" s="171"/>
      <c r="S1452" s="171"/>
      <c r="T1452" s="172"/>
      <c r="AT1452" s="168" t="s">
        <v>132</v>
      </c>
      <c r="AU1452" s="168" t="s">
        <v>74</v>
      </c>
      <c r="AV1452" s="167" t="s">
        <v>72</v>
      </c>
      <c r="AW1452" s="167" t="s">
        <v>5</v>
      </c>
      <c r="AX1452" s="167" t="s">
        <v>66</v>
      </c>
      <c r="AY1452" s="168" t="s">
        <v>123</v>
      </c>
    </row>
    <row r="1453" spans="2:51" s="167" customFormat="1" ht="12">
      <c r="B1453" s="166"/>
      <c r="D1453" s="96" t="s">
        <v>132</v>
      </c>
      <c r="E1453" s="168" t="s">
        <v>1</v>
      </c>
      <c r="F1453" s="169" t="s">
        <v>1575</v>
      </c>
      <c r="H1453" s="168" t="s">
        <v>1</v>
      </c>
      <c r="L1453" s="166"/>
      <c r="M1453" s="170"/>
      <c r="N1453" s="171"/>
      <c r="O1453" s="171"/>
      <c r="P1453" s="171"/>
      <c r="Q1453" s="171"/>
      <c r="R1453" s="171"/>
      <c r="S1453" s="171"/>
      <c r="T1453" s="172"/>
      <c r="AT1453" s="168" t="s">
        <v>132</v>
      </c>
      <c r="AU1453" s="168" t="s">
        <v>74</v>
      </c>
      <c r="AV1453" s="167" t="s">
        <v>72</v>
      </c>
      <c r="AW1453" s="167" t="s">
        <v>5</v>
      </c>
      <c r="AX1453" s="167" t="s">
        <v>66</v>
      </c>
      <c r="AY1453" s="168" t="s">
        <v>123</v>
      </c>
    </row>
    <row r="1454" spans="2:51" s="95" customFormat="1" ht="12">
      <c r="B1454" s="94"/>
      <c r="D1454" s="96" t="s">
        <v>132</v>
      </c>
      <c r="E1454" s="97" t="s">
        <v>1</v>
      </c>
      <c r="F1454" s="98" t="s">
        <v>1650</v>
      </c>
      <c r="H1454" s="99">
        <v>4.356</v>
      </c>
      <c r="L1454" s="94"/>
      <c r="M1454" s="100"/>
      <c r="N1454" s="101"/>
      <c r="O1454" s="101"/>
      <c r="P1454" s="101"/>
      <c r="Q1454" s="101"/>
      <c r="R1454" s="101"/>
      <c r="S1454" s="101"/>
      <c r="T1454" s="102"/>
      <c r="AT1454" s="97" t="s">
        <v>132</v>
      </c>
      <c r="AU1454" s="97" t="s">
        <v>74</v>
      </c>
      <c r="AV1454" s="95" t="s">
        <v>74</v>
      </c>
      <c r="AW1454" s="95" t="s">
        <v>5</v>
      </c>
      <c r="AX1454" s="95" t="s">
        <v>66</v>
      </c>
      <c r="AY1454" s="97" t="s">
        <v>123</v>
      </c>
    </row>
    <row r="1455" spans="2:51" s="167" customFormat="1" ht="12">
      <c r="B1455" s="166"/>
      <c r="D1455" s="96" t="s">
        <v>132</v>
      </c>
      <c r="E1455" s="168" t="s">
        <v>1</v>
      </c>
      <c r="F1455" s="169" t="s">
        <v>1578</v>
      </c>
      <c r="H1455" s="168" t="s">
        <v>1</v>
      </c>
      <c r="L1455" s="166"/>
      <c r="M1455" s="170"/>
      <c r="N1455" s="171"/>
      <c r="O1455" s="171"/>
      <c r="P1455" s="171"/>
      <c r="Q1455" s="171"/>
      <c r="R1455" s="171"/>
      <c r="S1455" s="171"/>
      <c r="T1455" s="172"/>
      <c r="AT1455" s="168" t="s">
        <v>132</v>
      </c>
      <c r="AU1455" s="168" t="s">
        <v>74</v>
      </c>
      <c r="AV1455" s="167" t="s">
        <v>72</v>
      </c>
      <c r="AW1455" s="167" t="s">
        <v>5</v>
      </c>
      <c r="AX1455" s="167" t="s">
        <v>66</v>
      </c>
      <c r="AY1455" s="168" t="s">
        <v>123</v>
      </c>
    </row>
    <row r="1456" spans="2:51" s="95" customFormat="1" ht="12">
      <c r="B1456" s="94"/>
      <c r="D1456" s="96" t="s">
        <v>132</v>
      </c>
      <c r="E1456" s="97" t="s">
        <v>1</v>
      </c>
      <c r="F1456" s="98" t="s">
        <v>1651</v>
      </c>
      <c r="H1456" s="99">
        <v>0.925</v>
      </c>
      <c r="L1456" s="94"/>
      <c r="M1456" s="100"/>
      <c r="N1456" s="101"/>
      <c r="O1456" s="101"/>
      <c r="P1456" s="101"/>
      <c r="Q1456" s="101"/>
      <c r="R1456" s="101"/>
      <c r="S1456" s="101"/>
      <c r="T1456" s="102"/>
      <c r="AT1456" s="97" t="s">
        <v>132</v>
      </c>
      <c r="AU1456" s="97" t="s">
        <v>74</v>
      </c>
      <c r="AV1456" s="95" t="s">
        <v>74</v>
      </c>
      <c r="AW1456" s="95" t="s">
        <v>5</v>
      </c>
      <c r="AX1456" s="95" t="s">
        <v>66</v>
      </c>
      <c r="AY1456" s="97" t="s">
        <v>123</v>
      </c>
    </row>
    <row r="1457" spans="2:51" s="167" customFormat="1" ht="12">
      <c r="B1457" s="166"/>
      <c r="D1457" s="96" t="s">
        <v>132</v>
      </c>
      <c r="E1457" s="168" t="s">
        <v>1</v>
      </c>
      <c r="F1457" s="169" t="s">
        <v>1635</v>
      </c>
      <c r="H1457" s="168" t="s">
        <v>1</v>
      </c>
      <c r="L1457" s="166"/>
      <c r="M1457" s="170"/>
      <c r="N1457" s="171"/>
      <c r="O1457" s="171"/>
      <c r="P1457" s="171"/>
      <c r="Q1457" s="171"/>
      <c r="R1457" s="171"/>
      <c r="S1457" s="171"/>
      <c r="T1457" s="172"/>
      <c r="AT1457" s="168" t="s">
        <v>132</v>
      </c>
      <c r="AU1457" s="168" t="s">
        <v>74</v>
      </c>
      <c r="AV1457" s="167" t="s">
        <v>72</v>
      </c>
      <c r="AW1457" s="167" t="s">
        <v>5</v>
      </c>
      <c r="AX1457" s="167" t="s">
        <v>66</v>
      </c>
      <c r="AY1457" s="168" t="s">
        <v>123</v>
      </c>
    </row>
    <row r="1458" spans="2:51" s="167" customFormat="1" ht="12">
      <c r="B1458" s="166"/>
      <c r="D1458" s="96" t="s">
        <v>132</v>
      </c>
      <c r="E1458" s="168" t="s">
        <v>1</v>
      </c>
      <c r="F1458" s="169" t="s">
        <v>1636</v>
      </c>
      <c r="H1458" s="168" t="s">
        <v>1</v>
      </c>
      <c r="L1458" s="166"/>
      <c r="M1458" s="170"/>
      <c r="N1458" s="171"/>
      <c r="O1458" s="171"/>
      <c r="P1458" s="171"/>
      <c r="Q1458" s="171"/>
      <c r="R1458" s="171"/>
      <c r="S1458" s="171"/>
      <c r="T1458" s="172"/>
      <c r="AT1458" s="168" t="s">
        <v>132</v>
      </c>
      <c r="AU1458" s="168" t="s">
        <v>74</v>
      </c>
      <c r="AV1458" s="167" t="s">
        <v>72</v>
      </c>
      <c r="AW1458" s="167" t="s">
        <v>5</v>
      </c>
      <c r="AX1458" s="167" t="s">
        <v>66</v>
      </c>
      <c r="AY1458" s="168" t="s">
        <v>123</v>
      </c>
    </row>
    <row r="1459" spans="2:51" s="167" customFormat="1" ht="12">
      <c r="B1459" s="166"/>
      <c r="D1459" s="96" t="s">
        <v>132</v>
      </c>
      <c r="E1459" s="168" t="s">
        <v>1</v>
      </c>
      <c r="F1459" s="169" t="s">
        <v>1637</v>
      </c>
      <c r="H1459" s="168" t="s">
        <v>1</v>
      </c>
      <c r="L1459" s="166"/>
      <c r="M1459" s="170"/>
      <c r="N1459" s="171"/>
      <c r="O1459" s="171"/>
      <c r="P1459" s="171"/>
      <c r="Q1459" s="171"/>
      <c r="R1459" s="171"/>
      <c r="S1459" s="171"/>
      <c r="T1459" s="172"/>
      <c r="AT1459" s="168" t="s">
        <v>132</v>
      </c>
      <c r="AU1459" s="168" t="s">
        <v>74</v>
      </c>
      <c r="AV1459" s="167" t="s">
        <v>72</v>
      </c>
      <c r="AW1459" s="167" t="s">
        <v>5</v>
      </c>
      <c r="AX1459" s="167" t="s">
        <v>66</v>
      </c>
      <c r="AY1459" s="168" t="s">
        <v>123</v>
      </c>
    </row>
    <row r="1460" spans="2:51" s="95" customFormat="1" ht="12">
      <c r="B1460" s="94"/>
      <c r="D1460" s="96" t="s">
        <v>132</v>
      </c>
      <c r="E1460" s="97" t="s">
        <v>1</v>
      </c>
      <c r="F1460" s="98" t="s">
        <v>1652</v>
      </c>
      <c r="H1460" s="99">
        <v>0.45</v>
      </c>
      <c r="L1460" s="94"/>
      <c r="M1460" s="100"/>
      <c r="N1460" s="101"/>
      <c r="O1460" s="101"/>
      <c r="P1460" s="101"/>
      <c r="Q1460" s="101"/>
      <c r="R1460" s="101"/>
      <c r="S1460" s="101"/>
      <c r="T1460" s="102"/>
      <c r="AT1460" s="97" t="s">
        <v>132</v>
      </c>
      <c r="AU1460" s="97" t="s">
        <v>74</v>
      </c>
      <c r="AV1460" s="95" t="s">
        <v>74</v>
      </c>
      <c r="AW1460" s="95" t="s">
        <v>5</v>
      </c>
      <c r="AX1460" s="95" t="s">
        <v>66</v>
      </c>
      <c r="AY1460" s="97" t="s">
        <v>123</v>
      </c>
    </row>
    <row r="1461" spans="2:51" s="182" customFormat="1" ht="12">
      <c r="B1461" s="181"/>
      <c r="D1461" s="96" t="s">
        <v>132</v>
      </c>
      <c r="E1461" s="183" t="s">
        <v>1</v>
      </c>
      <c r="F1461" s="184" t="s">
        <v>470</v>
      </c>
      <c r="H1461" s="185">
        <v>85.601</v>
      </c>
      <c r="L1461" s="181"/>
      <c r="M1461" s="186"/>
      <c r="N1461" s="187"/>
      <c r="O1461" s="187"/>
      <c r="P1461" s="187"/>
      <c r="Q1461" s="187"/>
      <c r="R1461" s="187"/>
      <c r="S1461" s="187"/>
      <c r="T1461" s="188"/>
      <c r="AT1461" s="183" t="s">
        <v>132</v>
      </c>
      <c r="AU1461" s="183" t="s">
        <v>74</v>
      </c>
      <c r="AV1461" s="182" t="s">
        <v>130</v>
      </c>
      <c r="AW1461" s="182" t="s">
        <v>5</v>
      </c>
      <c r="AX1461" s="182" t="s">
        <v>72</v>
      </c>
      <c r="AY1461" s="183" t="s">
        <v>123</v>
      </c>
    </row>
    <row r="1462" spans="2:65" s="117" customFormat="1" ht="16.5" customHeight="1">
      <c r="B1462" s="8"/>
      <c r="C1462" s="84" t="s">
        <v>1036</v>
      </c>
      <c r="D1462" s="84" t="s">
        <v>125</v>
      </c>
      <c r="E1462" s="85" t="s">
        <v>1088</v>
      </c>
      <c r="F1462" s="86" t="s">
        <v>1089</v>
      </c>
      <c r="G1462" s="87" t="s">
        <v>207</v>
      </c>
      <c r="H1462" s="88">
        <v>0.45</v>
      </c>
      <c r="I1462" s="142"/>
      <c r="J1462" s="89">
        <f>ROUND(I1462*H1462,2)</f>
        <v>0</v>
      </c>
      <c r="K1462" s="86" t="s">
        <v>397</v>
      </c>
      <c r="L1462" s="8"/>
      <c r="M1462" s="115" t="s">
        <v>1</v>
      </c>
      <c r="N1462" s="90" t="s">
        <v>35</v>
      </c>
      <c r="O1462" s="92">
        <v>0.032</v>
      </c>
      <c r="P1462" s="92">
        <f>O1462*H1462</f>
        <v>0.014400000000000001</v>
      </c>
      <c r="Q1462" s="92">
        <v>0</v>
      </c>
      <c r="R1462" s="92">
        <f>Q1462*H1462</f>
        <v>0</v>
      </c>
      <c r="S1462" s="92">
        <v>0</v>
      </c>
      <c r="T1462" s="164">
        <f>S1462*H1462</f>
        <v>0</v>
      </c>
      <c r="AR1462" s="120" t="s">
        <v>130</v>
      </c>
      <c r="AT1462" s="120" t="s">
        <v>125</v>
      </c>
      <c r="AU1462" s="120" t="s">
        <v>74</v>
      </c>
      <c r="AY1462" s="120" t="s">
        <v>123</v>
      </c>
      <c r="BE1462" s="156">
        <f>IF(N1462="základní",J1462,0)</f>
        <v>0</v>
      </c>
      <c r="BF1462" s="156">
        <f>IF(N1462="snížená",J1462,0)</f>
        <v>0</v>
      </c>
      <c r="BG1462" s="156">
        <f>IF(N1462="zákl. přenesená",J1462,0)</f>
        <v>0</v>
      </c>
      <c r="BH1462" s="156">
        <f>IF(N1462="sníž. přenesená",J1462,0)</f>
        <v>0</v>
      </c>
      <c r="BI1462" s="156">
        <f>IF(N1462="nulová",J1462,0)</f>
        <v>0</v>
      </c>
      <c r="BJ1462" s="120" t="s">
        <v>72</v>
      </c>
      <c r="BK1462" s="156">
        <f>ROUND(I1462*H1462,2)</f>
        <v>0</v>
      </c>
      <c r="BL1462" s="120" t="s">
        <v>130</v>
      </c>
      <c r="BM1462" s="120" t="s">
        <v>1653</v>
      </c>
    </row>
    <row r="1463" spans="2:47" s="117" customFormat="1" ht="12">
      <c r="B1463" s="8"/>
      <c r="D1463" s="96" t="s">
        <v>399</v>
      </c>
      <c r="F1463" s="165" t="s">
        <v>1091</v>
      </c>
      <c r="L1463" s="8"/>
      <c r="M1463" s="114"/>
      <c r="N1463" s="21"/>
      <c r="O1463" s="21"/>
      <c r="P1463" s="21"/>
      <c r="Q1463" s="21"/>
      <c r="R1463" s="21"/>
      <c r="S1463" s="21"/>
      <c r="T1463" s="22"/>
      <c r="AT1463" s="120" t="s">
        <v>399</v>
      </c>
      <c r="AU1463" s="120" t="s">
        <v>74</v>
      </c>
    </row>
    <row r="1464" spans="2:47" s="117" customFormat="1" ht="48.75">
      <c r="B1464" s="8"/>
      <c r="D1464" s="96" t="s">
        <v>298</v>
      </c>
      <c r="F1464" s="113" t="s">
        <v>1092</v>
      </c>
      <c r="L1464" s="8"/>
      <c r="M1464" s="114"/>
      <c r="N1464" s="21"/>
      <c r="O1464" s="21"/>
      <c r="P1464" s="21"/>
      <c r="Q1464" s="21"/>
      <c r="R1464" s="21"/>
      <c r="S1464" s="21"/>
      <c r="T1464" s="22"/>
      <c r="AT1464" s="120" t="s">
        <v>298</v>
      </c>
      <c r="AU1464" s="120" t="s">
        <v>74</v>
      </c>
    </row>
    <row r="1465" spans="2:51" s="167" customFormat="1" ht="12">
      <c r="B1465" s="166"/>
      <c r="D1465" s="96" t="s">
        <v>132</v>
      </c>
      <c r="E1465" s="168" t="s">
        <v>1</v>
      </c>
      <c r="F1465" s="169" t="s">
        <v>401</v>
      </c>
      <c r="H1465" s="168" t="s">
        <v>1</v>
      </c>
      <c r="L1465" s="166"/>
      <c r="M1465" s="170"/>
      <c r="N1465" s="171"/>
      <c r="O1465" s="171"/>
      <c r="P1465" s="171"/>
      <c r="Q1465" s="171"/>
      <c r="R1465" s="171"/>
      <c r="S1465" s="171"/>
      <c r="T1465" s="172"/>
      <c r="AT1465" s="168" t="s">
        <v>132</v>
      </c>
      <c r="AU1465" s="168" t="s">
        <v>74</v>
      </c>
      <c r="AV1465" s="167" t="s">
        <v>72</v>
      </c>
      <c r="AW1465" s="167" t="s">
        <v>5</v>
      </c>
      <c r="AX1465" s="167" t="s">
        <v>66</v>
      </c>
      <c r="AY1465" s="168" t="s">
        <v>123</v>
      </c>
    </row>
    <row r="1466" spans="2:51" s="167" customFormat="1" ht="12">
      <c r="B1466" s="166"/>
      <c r="D1466" s="96" t="s">
        <v>132</v>
      </c>
      <c r="E1466" s="168" t="s">
        <v>1</v>
      </c>
      <c r="F1466" s="169" t="s">
        <v>1427</v>
      </c>
      <c r="H1466" s="168" t="s">
        <v>1</v>
      </c>
      <c r="L1466" s="166"/>
      <c r="M1466" s="170"/>
      <c r="N1466" s="171"/>
      <c r="O1466" s="171"/>
      <c r="P1466" s="171"/>
      <c r="Q1466" s="171"/>
      <c r="R1466" s="171"/>
      <c r="S1466" s="171"/>
      <c r="T1466" s="172"/>
      <c r="AT1466" s="168" t="s">
        <v>132</v>
      </c>
      <c r="AU1466" s="168" t="s">
        <v>74</v>
      </c>
      <c r="AV1466" s="167" t="s">
        <v>72</v>
      </c>
      <c r="AW1466" s="167" t="s">
        <v>5</v>
      </c>
      <c r="AX1466" s="167" t="s">
        <v>66</v>
      </c>
      <c r="AY1466" s="168" t="s">
        <v>123</v>
      </c>
    </row>
    <row r="1467" spans="2:51" s="167" customFormat="1" ht="12">
      <c r="B1467" s="166"/>
      <c r="D1467" s="96" t="s">
        <v>132</v>
      </c>
      <c r="E1467" s="168" t="s">
        <v>1</v>
      </c>
      <c r="F1467" s="169" t="s">
        <v>1428</v>
      </c>
      <c r="H1467" s="168" t="s">
        <v>1</v>
      </c>
      <c r="L1467" s="166"/>
      <c r="M1467" s="170"/>
      <c r="N1467" s="171"/>
      <c r="O1467" s="171"/>
      <c r="P1467" s="171"/>
      <c r="Q1467" s="171"/>
      <c r="R1467" s="171"/>
      <c r="S1467" s="171"/>
      <c r="T1467" s="172"/>
      <c r="AT1467" s="168" t="s">
        <v>132</v>
      </c>
      <c r="AU1467" s="168" t="s">
        <v>74</v>
      </c>
      <c r="AV1467" s="167" t="s">
        <v>72</v>
      </c>
      <c r="AW1467" s="167" t="s">
        <v>5</v>
      </c>
      <c r="AX1467" s="167" t="s">
        <v>66</v>
      </c>
      <c r="AY1467" s="168" t="s">
        <v>123</v>
      </c>
    </row>
    <row r="1468" spans="2:51" s="167" customFormat="1" ht="12">
      <c r="B1468" s="166"/>
      <c r="D1468" s="96" t="s">
        <v>132</v>
      </c>
      <c r="E1468" s="168" t="s">
        <v>1</v>
      </c>
      <c r="F1468" s="169" t="s">
        <v>1635</v>
      </c>
      <c r="H1468" s="168" t="s">
        <v>1</v>
      </c>
      <c r="L1468" s="166"/>
      <c r="M1468" s="170"/>
      <c r="N1468" s="171"/>
      <c r="O1468" s="171"/>
      <c r="P1468" s="171"/>
      <c r="Q1468" s="171"/>
      <c r="R1468" s="171"/>
      <c r="S1468" s="171"/>
      <c r="T1468" s="172"/>
      <c r="AT1468" s="168" t="s">
        <v>132</v>
      </c>
      <c r="AU1468" s="168" t="s">
        <v>74</v>
      </c>
      <c r="AV1468" s="167" t="s">
        <v>72</v>
      </c>
      <c r="AW1468" s="167" t="s">
        <v>5</v>
      </c>
      <c r="AX1468" s="167" t="s">
        <v>66</v>
      </c>
      <c r="AY1468" s="168" t="s">
        <v>123</v>
      </c>
    </row>
    <row r="1469" spans="2:51" s="167" customFormat="1" ht="12">
      <c r="B1469" s="166"/>
      <c r="D1469" s="96" t="s">
        <v>132</v>
      </c>
      <c r="E1469" s="168" t="s">
        <v>1</v>
      </c>
      <c r="F1469" s="169" t="s">
        <v>1636</v>
      </c>
      <c r="H1469" s="168" t="s">
        <v>1</v>
      </c>
      <c r="L1469" s="166"/>
      <c r="M1469" s="170"/>
      <c r="N1469" s="171"/>
      <c r="O1469" s="171"/>
      <c r="P1469" s="171"/>
      <c r="Q1469" s="171"/>
      <c r="R1469" s="171"/>
      <c r="S1469" s="171"/>
      <c r="T1469" s="172"/>
      <c r="AT1469" s="168" t="s">
        <v>132</v>
      </c>
      <c r="AU1469" s="168" t="s">
        <v>74</v>
      </c>
      <c r="AV1469" s="167" t="s">
        <v>72</v>
      </c>
      <c r="AW1469" s="167" t="s">
        <v>5</v>
      </c>
      <c r="AX1469" s="167" t="s">
        <v>66</v>
      </c>
      <c r="AY1469" s="168" t="s">
        <v>123</v>
      </c>
    </row>
    <row r="1470" spans="2:51" s="167" customFormat="1" ht="12">
      <c r="B1470" s="166"/>
      <c r="D1470" s="96" t="s">
        <v>132</v>
      </c>
      <c r="E1470" s="168" t="s">
        <v>1</v>
      </c>
      <c r="F1470" s="169" t="s">
        <v>1637</v>
      </c>
      <c r="H1470" s="168" t="s">
        <v>1</v>
      </c>
      <c r="L1470" s="166"/>
      <c r="M1470" s="170"/>
      <c r="N1470" s="171"/>
      <c r="O1470" s="171"/>
      <c r="P1470" s="171"/>
      <c r="Q1470" s="171"/>
      <c r="R1470" s="171"/>
      <c r="S1470" s="171"/>
      <c r="T1470" s="172"/>
      <c r="AT1470" s="168" t="s">
        <v>132</v>
      </c>
      <c r="AU1470" s="168" t="s">
        <v>74</v>
      </c>
      <c r="AV1470" s="167" t="s">
        <v>72</v>
      </c>
      <c r="AW1470" s="167" t="s">
        <v>5</v>
      </c>
      <c r="AX1470" s="167" t="s">
        <v>66</v>
      </c>
      <c r="AY1470" s="168" t="s">
        <v>123</v>
      </c>
    </row>
    <row r="1471" spans="2:51" s="95" customFormat="1" ht="12">
      <c r="B1471" s="94"/>
      <c r="D1471" s="96" t="s">
        <v>132</v>
      </c>
      <c r="E1471" s="97" t="s">
        <v>1</v>
      </c>
      <c r="F1471" s="98" t="s">
        <v>1652</v>
      </c>
      <c r="H1471" s="99">
        <v>0.45</v>
      </c>
      <c r="L1471" s="94"/>
      <c r="M1471" s="100"/>
      <c r="N1471" s="101"/>
      <c r="O1471" s="101"/>
      <c r="P1471" s="101"/>
      <c r="Q1471" s="101"/>
      <c r="R1471" s="101"/>
      <c r="S1471" s="101"/>
      <c r="T1471" s="102"/>
      <c r="AT1471" s="97" t="s">
        <v>132</v>
      </c>
      <c r="AU1471" s="97" t="s">
        <v>74</v>
      </c>
      <c r="AV1471" s="95" t="s">
        <v>74</v>
      </c>
      <c r="AW1471" s="95" t="s">
        <v>5</v>
      </c>
      <c r="AX1471" s="95" t="s">
        <v>66</v>
      </c>
      <c r="AY1471" s="97" t="s">
        <v>123</v>
      </c>
    </row>
    <row r="1472" spans="2:51" s="182" customFormat="1" ht="12">
      <c r="B1472" s="181"/>
      <c r="D1472" s="96" t="s">
        <v>132</v>
      </c>
      <c r="E1472" s="183" t="s">
        <v>1</v>
      </c>
      <c r="F1472" s="184" t="s">
        <v>470</v>
      </c>
      <c r="H1472" s="185">
        <v>0.45</v>
      </c>
      <c r="L1472" s="181"/>
      <c r="M1472" s="186"/>
      <c r="N1472" s="187"/>
      <c r="O1472" s="187"/>
      <c r="P1472" s="187"/>
      <c r="Q1472" s="187"/>
      <c r="R1472" s="187"/>
      <c r="S1472" s="187"/>
      <c r="T1472" s="188"/>
      <c r="AT1472" s="183" t="s">
        <v>132</v>
      </c>
      <c r="AU1472" s="183" t="s">
        <v>74</v>
      </c>
      <c r="AV1472" s="182" t="s">
        <v>130</v>
      </c>
      <c r="AW1472" s="182" t="s">
        <v>5</v>
      </c>
      <c r="AX1472" s="182" t="s">
        <v>72</v>
      </c>
      <c r="AY1472" s="183" t="s">
        <v>123</v>
      </c>
    </row>
    <row r="1473" spans="2:65" s="117" customFormat="1" ht="16.5" customHeight="1">
      <c r="B1473" s="8"/>
      <c r="C1473" s="84" t="s">
        <v>1042</v>
      </c>
      <c r="D1473" s="84" t="s">
        <v>125</v>
      </c>
      <c r="E1473" s="85" t="s">
        <v>1094</v>
      </c>
      <c r="F1473" s="86" t="s">
        <v>1095</v>
      </c>
      <c r="G1473" s="87" t="s">
        <v>207</v>
      </c>
      <c r="H1473" s="88">
        <v>4.5</v>
      </c>
      <c r="I1473" s="142"/>
      <c r="J1473" s="89">
        <f>ROUND(I1473*H1473,2)</f>
        <v>0</v>
      </c>
      <c r="K1473" s="86" t="s">
        <v>397</v>
      </c>
      <c r="L1473" s="8"/>
      <c r="M1473" s="115" t="s">
        <v>1</v>
      </c>
      <c r="N1473" s="90" t="s">
        <v>35</v>
      </c>
      <c r="O1473" s="92">
        <v>0.003</v>
      </c>
      <c r="P1473" s="92">
        <f>O1473*H1473</f>
        <v>0.0135</v>
      </c>
      <c r="Q1473" s="92">
        <v>0</v>
      </c>
      <c r="R1473" s="92">
        <f>Q1473*H1473</f>
        <v>0</v>
      </c>
      <c r="S1473" s="92">
        <v>0</v>
      </c>
      <c r="T1473" s="164">
        <f>S1473*H1473</f>
        <v>0</v>
      </c>
      <c r="AR1473" s="120" t="s">
        <v>130</v>
      </c>
      <c r="AT1473" s="120" t="s">
        <v>125</v>
      </c>
      <c r="AU1473" s="120" t="s">
        <v>74</v>
      </c>
      <c r="AY1473" s="120" t="s">
        <v>123</v>
      </c>
      <c r="BE1473" s="156">
        <f>IF(N1473="základní",J1473,0)</f>
        <v>0</v>
      </c>
      <c r="BF1473" s="156">
        <f>IF(N1473="snížená",J1473,0)</f>
        <v>0</v>
      </c>
      <c r="BG1473" s="156">
        <f>IF(N1473="zákl. přenesená",J1473,0)</f>
        <v>0</v>
      </c>
      <c r="BH1473" s="156">
        <f>IF(N1473="sníž. přenesená",J1473,0)</f>
        <v>0</v>
      </c>
      <c r="BI1473" s="156">
        <f>IF(N1473="nulová",J1473,0)</f>
        <v>0</v>
      </c>
      <c r="BJ1473" s="120" t="s">
        <v>72</v>
      </c>
      <c r="BK1473" s="156">
        <f>ROUND(I1473*H1473,2)</f>
        <v>0</v>
      </c>
      <c r="BL1473" s="120" t="s">
        <v>130</v>
      </c>
      <c r="BM1473" s="120" t="s">
        <v>1654</v>
      </c>
    </row>
    <row r="1474" spans="2:47" s="117" customFormat="1" ht="12">
      <c r="B1474" s="8"/>
      <c r="D1474" s="96" t="s">
        <v>399</v>
      </c>
      <c r="F1474" s="165" t="s">
        <v>1097</v>
      </c>
      <c r="L1474" s="8"/>
      <c r="M1474" s="114"/>
      <c r="N1474" s="21"/>
      <c r="O1474" s="21"/>
      <c r="P1474" s="21"/>
      <c r="Q1474" s="21"/>
      <c r="R1474" s="21"/>
      <c r="S1474" s="21"/>
      <c r="T1474" s="22"/>
      <c r="AT1474" s="120" t="s">
        <v>399</v>
      </c>
      <c r="AU1474" s="120" t="s">
        <v>74</v>
      </c>
    </row>
    <row r="1475" spans="2:47" s="117" customFormat="1" ht="48.75">
      <c r="B1475" s="8"/>
      <c r="D1475" s="96" t="s">
        <v>298</v>
      </c>
      <c r="F1475" s="113" t="s">
        <v>1092</v>
      </c>
      <c r="L1475" s="8"/>
      <c r="M1475" s="114"/>
      <c r="N1475" s="21"/>
      <c r="O1475" s="21"/>
      <c r="P1475" s="21"/>
      <c r="Q1475" s="21"/>
      <c r="R1475" s="21"/>
      <c r="S1475" s="21"/>
      <c r="T1475" s="22"/>
      <c r="AT1475" s="120" t="s">
        <v>298</v>
      </c>
      <c r="AU1475" s="120" t="s">
        <v>74</v>
      </c>
    </row>
    <row r="1476" spans="2:51" s="167" customFormat="1" ht="12">
      <c r="B1476" s="166"/>
      <c r="D1476" s="96" t="s">
        <v>132</v>
      </c>
      <c r="E1476" s="168" t="s">
        <v>1</v>
      </c>
      <c r="F1476" s="169" t="s">
        <v>401</v>
      </c>
      <c r="H1476" s="168" t="s">
        <v>1</v>
      </c>
      <c r="L1476" s="166"/>
      <c r="M1476" s="170"/>
      <c r="N1476" s="171"/>
      <c r="O1476" s="171"/>
      <c r="P1476" s="171"/>
      <c r="Q1476" s="171"/>
      <c r="R1476" s="171"/>
      <c r="S1476" s="171"/>
      <c r="T1476" s="172"/>
      <c r="AT1476" s="168" t="s">
        <v>132</v>
      </c>
      <c r="AU1476" s="168" t="s">
        <v>74</v>
      </c>
      <c r="AV1476" s="167" t="s">
        <v>72</v>
      </c>
      <c r="AW1476" s="167" t="s">
        <v>5</v>
      </c>
      <c r="AX1476" s="167" t="s">
        <v>66</v>
      </c>
      <c r="AY1476" s="168" t="s">
        <v>123</v>
      </c>
    </row>
    <row r="1477" spans="2:51" s="167" customFormat="1" ht="12">
      <c r="B1477" s="166"/>
      <c r="D1477" s="96" t="s">
        <v>132</v>
      </c>
      <c r="E1477" s="168" t="s">
        <v>1</v>
      </c>
      <c r="F1477" s="169" t="s">
        <v>1427</v>
      </c>
      <c r="H1477" s="168" t="s">
        <v>1</v>
      </c>
      <c r="L1477" s="166"/>
      <c r="M1477" s="170"/>
      <c r="N1477" s="171"/>
      <c r="O1477" s="171"/>
      <c r="P1477" s="171"/>
      <c r="Q1477" s="171"/>
      <c r="R1477" s="171"/>
      <c r="S1477" s="171"/>
      <c r="T1477" s="172"/>
      <c r="AT1477" s="168" t="s">
        <v>132</v>
      </c>
      <c r="AU1477" s="168" t="s">
        <v>74</v>
      </c>
      <c r="AV1477" s="167" t="s">
        <v>72</v>
      </c>
      <c r="AW1477" s="167" t="s">
        <v>5</v>
      </c>
      <c r="AX1477" s="167" t="s">
        <v>66</v>
      </c>
      <c r="AY1477" s="168" t="s">
        <v>123</v>
      </c>
    </row>
    <row r="1478" spans="2:51" s="167" customFormat="1" ht="12">
      <c r="B1478" s="166"/>
      <c r="D1478" s="96" t="s">
        <v>132</v>
      </c>
      <c r="E1478" s="168" t="s">
        <v>1</v>
      </c>
      <c r="F1478" s="169" t="s">
        <v>1428</v>
      </c>
      <c r="H1478" s="168" t="s">
        <v>1</v>
      </c>
      <c r="L1478" s="166"/>
      <c r="M1478" s="170"/>
      <c r="N1478" s="171"/>
      <c r="O1478" s="171"/>
      <c r="P1478" s="171"/>
      <c r="Q1478" s="171"/>
      <c r="R1478" s="171"/>
      <c r="S1478" s="171"/>
      <c r="T1478" s="172"/>
      <c r="AT1478" s="168" t="s">
        <v>132</v>
      </c>
      <c r="AU1478" s="168" t="s">
        <v>74</v>
      </c>
      <c r="AV1478" s="167" t="s">
        <v>72</v>
      </c>
      <c r="AW1478" s="167" t="s">
        <v>5</v>
      </c>
      <c r="AX1478" s="167" t="s">
        <v>66</v>
      </c>
      <c r="AY1478" s="168" t="s">
        <v>123</v>
      </c>
    </row>
    <row r="1479" spans="2:51" s="167" customFormat="1" ht="12">
      <c r="B1479" s="166"/>
      <c r="D1479" s="96" t="s">
        <v>132</v>
      </c>
      <c r="E1479" s="168" t="s">
        <v>1</v>
      </c>
      <c r="F1479" s="169" t="s">
        <v>1635</v>
      </c>
      <c r="H1479" s="168" t="s">
        <v>1</v>
      </c>
      <c r="L1479" s="166"/>
      <c r="M1479" s="170"/>
      <c r="N1479" s="171"/>
      <c r="O1479" s="171"/>
      <c r="P1479" s="171"/>
      <c r="Q1479" s="171"/>
      <c r="R1479" s="171"/>
      <c r="S1479" s="171"/>
      <c r="T1479" s="172"/>
      <c r="AT1479" s="168" t="s">
        <v>132</v>
      </c>
      <c r="AU1479" s="168" t="s">
        <v>74</v>
      </c>
      <c r="AV1479" s="167" t="s">
        <v>72</v>
      </c>
      <c r="AW1479" s="167" t="s">
        <v>5</v>
      </c>
      <c r="AX1479" s="167" t="s">
        <v>66</v>
      </c>
      <c r="AY1479" s="168" t="s">
        <v>123</v>
      </c>
    </row>
    <row r="1480" spans="2:51" s="167" customFormat="1" ht="12">
      <c r="B1480" s="166"/>
      <c r="D1480" s="96" t="s">
        <v>132</v>
      </c>
      <c r="E1480" s="168" t="s">
        <v>1</v>
      </c>
      <c r="F1480" s="169" t="s">
        <v>1636</v>
      </c>
      <c r="H1480" s="168" t="s">
        <v>1</v>
      </c>
      <c r="L1480" s="166"/>
      <c r="M1480" s="170"/>
      <c r="N1480" s="171"/>
      <c r="O1480" s="171"/>
      <c r="P1480" s="171"/>
      <c r="Q1480" s="171"/>
      <c r="R1480" s="171"/>
      <c r="S1480" s="171"/>
      <c r="T1480" s="172"/>
      <c r="AT1480" s="168" t="s">
        <v>132</v>
      </c>
      <c r="AU1480" s="168" t="s">
        <v>74</v>
      </c>
      <c r="AV1480" s="167" t="s">
        <v>72</v>
      </c>
      <c r="AW1480" s="167" t="s">
        <v>5</v>
      </c>
      <c r="AX1480" s="167" t="s">
        <v>66</v>
      </c>
      <c r="AY1480" s="168" t="s">
        <v>123</v>
      </c>
    </row>
    <row r="1481" spans="2:51" s="167" customFormat="1" ht="12">
      <c r="B1481" s="166"/>
      <c r="D1481" s="96" t="s">
        <v>132</v>
      </c>
      <c r="E1481" s="168" t="s">
        <v>1</v>
      </c>
      <c r="F1481" s="169" t="s">
        <v>1637</v>
      </c>
      <c r="H1481" s="168" t="s">
        <v>1</v>
      </c>
      <c r="L1481" s="166"/>
      <c r="M1481" s="170"/>
      <c r="N1481" s="171"/>
      <c r="O1481" s="171"/>
      <c r="P1481" s="171"/>
      <c r="Q1481" s="171"/>
      <c r="R1481" s="171"/>
      <c r="S1481" s="171"/>
      <c r="T1481" s="172"/>
      <c r="AT1481" s="168" t="s">
        <v>132</v>
      </c>
      <c r="AU1481" s="168" t="s">
        <v>74</v>
      </c>
      <c r="AV1481" s="167" t="s">
        <v>72</v>
      </c>
      <c r="AW1481" s="167" t="s">
        <v>5</v>
      </c>
      <c r="AX1481" s="167" t="s">
        <v>66</v>
      </c>
      <c r="AY1481" s="168" t="s">
        <v>123</v>
      </c>
    </row>
    <row r="1482" spans="2:51" s="95" customFormat="1" ht="12">
      <c r="B1482" s="94"/>
      <c r="D1482" s="96" t="s">
        <v>132</v>
      </c>
      <c r="E1482" s="97" t="s">
        <v>1</v>
      </c>
      <c r="F1482" s="98" t="s">
        <v>1652</v>
      </c>
      <c r="H1482" s="99">
        <v>0.45</v>
      </c>
      <c r="L1482" s="94"/>
      <c r="M1482" s="100"/>
      <c r="N1482" s="101"/>
      <c r="O1482" s="101"/>
      <c r="P1482" s="101"/>
      <c r="Q1482" s="101"/>
      <c r="R1482" s="101"/>
      <c r="S1482" s="101"/>
      <c r="T1482" s="102"/>
      <c r="AT1482" s="97" t="s">
        <v>132</v>
      </c>
      <c r="AU1482" s="97" t="s">
        <v>74</v>
      </c>
      <c r="AV1482" s="95" t="s">
        <v>74</v>
      </c>
      <c r="AW1482" s="95" t="s">
        <v>5</v>
      </c>
      <c r="AX1482" s="95" t="s">
        <v>66</v>
      </c>
      <c r="AY1482" s="97" t="s">
        <v>123</v>
      </c>
    </row>
    <row r="1483" spans="2:51" s="182" customFormat="1" ht="12">
      <c r="B1483" s="181"/>
      <c r="D1483" s="96" t="s">
        <v>132</v>
      </c>
      <c r="E1483" s="183" t="s">
        <v>1</v>
      </c>
      <c r="F1483" s="184" t="s">
        <v>470</v>
      </c>
      <c r="H1483" s="185">
        <v>0.45</v>
      </c>
      <c r="L1483" s="181"/>
      <c r="M1483" s="186"/>
      <c r="N1483" s="187"/>
      <c r="O1483" s="187"/>
      <c r="P1483" s="187"/>
      <c r="Q1483" s="187"/>
      <c r="R1483" s="187"/>
      <c r="S1483" s="187"/>
      <c r="T1483" s="188"/>
      <c r="AT1483" s="183" t="s">
        <v>132</v>
      </c>
      <c r="AU1483" s="183" t="s">
        <v>74</v>
      </c>
      <c r="AV1483" s="182" t="s">
        <v>130</v>
      </c>
      <c r="AW1483" s="182" t="s">
        <v>5</v>
      </c>
      <c r="AX1483" s="182" t="s">
        <v>72</v>
      </c>
      <c r="AY1483" s="183" t="s">
        <v>123</v>
      </c>
    </row>
    <row r="1484" spans="2:51" s="95" customFormat="1" ht="12">
      <c r="B1484" s="94"/>
      <c r="D1484" s="96" t="s">
        <v>132</v>
      </c>
      <c r="F1484" s="98" t="s">
        <v>1655</v>
      </c>
      <c r="H1484" s="99">
        <v>4.5</v>
      </c>
      <c r="L1484" s="94"/>
      <c r="M1484" s="100"/>
      <c r="N1484" s="101"/>
      <c r="O1484" s="101"/>
      <c r="P1484" s="101"/>
      <c r="Q1484" s="101"/>
      <c r="R1484" s="101"/>
      <c r="S1484" s="101"/>
      <c r="T1484" s="102"/>
      <c r="AT1484" s="97" t="s">
        <v>132</v>
      </c>
      <c r="AU1484" s="97" t="s">
        <v>74</v>
      </c>
      <c r="AV1484" s="95" t="s">
        <v>74</v>
      </c>
      <c r="AW1484" s="95" t="s">
        <v>4</v>
      </c>
      <c r="AX1484" s="95" t="s">
        <v>72</v>
      </c>
      <c r="AY1484" s="97" t="s">
        <v>123</v>
      </c>
    </row>
    <row r="1485" spans="2:65" s="117" customFormat="1" ht="16.5" customHeight="1">
      <c r="B1485" s="8"/>
      <c r="C1485" s="84" t="s">
        <v>1046</v>
      </c>
      <c r="D1485" s="84" t="s">
        <v>125</v>
      </c>
      <c r="E1485" s="85" t="s">
        <v>1100</v>
      </c>
      <c r="F1485" s="86" t="s">
        <v>1101</v>
      </c>
      <c r="G1485" s="87" t="s">
        <v>207</v>
      </c>
      <c r="H1485" s="88">
        <v>85.151</v>
      </c>
      <c r="I1485" s="142"/>
      <c r="J1485" s="89">
        <f>ROUND(I1485*H1485,2)</f>
        <v>0</v>
      </c>
      <c r="K1485" s="86" t="s">
        <v>397</v>
      </c>
      <c r="L1485" s="8"/>
      <c r="M1485" s="115" t="s">
        <v>1</v>
      </c>
      <c r="N1485" s="90" t="s">
        <v>35</v>
      </c>
      <c r="O1485" s="92">
        <v>0.835</v>
      </c>
      <c r="P1485" s="92">
        <f>O1485*H1485</f>
        <v>71.101085</v>
      </c>
      <c r="Q1485" s="92">
        <v>0</v>
      </c>
      <c r="R1485" s="92">
        <f>Q1485*H1485</f>
        <v>0</v>
      </c>
      <c r="S1485" s="92">
        <v>0</v>
      </c>
      <c r="T1485" s="164">
        <f>S1485*H1485</f>
        <v>0</v>
      </c>
      <c r="AR1485" s="120" t="s">
        <v>130</v>
      </c>
      <c r="AT1485" s="120" t="s">
        <v>125</v>
      </c>
      <c r="AU1485" s="120" t="s">
        <v>74</v>
      </c>
      <c r="AY1485" s="120" t="s">
        <v>123</v>
      </c>
      <c r="BE1485" s="156">
        <f>IF(N1485="základní",J1485,0)</f>
        <v>0</v>
      </c>
      <c r="BF1485" s="156">
        <f>IF(N1485="snížená",J1485,0)</f>
        <v>0</v>
      </c>
      <c r="BG1485" s="156">
        <f>IF(N1485="zákl. přenesená",J1485,0)</f>
        <v>0</v>
      </c>
      <c r="BH1485" s="156">
        <f>IF(N1485="sníž. přenesená",J1485,0)</f>
        <v>0</v>
      </c>
      <c r="BI1485" s="156">
        <f>IF(N1485="nulová",J1485,0)</f>
        <v>0</v>
      </c>
      <c r="BJ1485" s="120" t="s">
        <v>72</v>
      </c>
      <c r="BK1485" s="156">
        <f>ROUND(I1485*H1485,2)</f>
        <v>0</v>
      </c>
      <c r="BL1485" s="120" t="s">
        <v>130</v>
      </c>
      <c r="BM1485" s="120" t="s">
        <v>1656</v>
      </c>
    </row>
    <row r="1486" spans="2:47" s="117" customFormat="1" ht="12">
      <c r="B1486" s="8"/>
      <c r="D1486" s="96" t="s">
        <v>399</v>
      </c>
      <c r="F1486" s="165" t="s">
        <v>1103</v>
      </c>
      <c r="L1486" s="8"/>
      <c r="M1486" s="114"/>
      <c r="N1486" s="21"/>
      <c r="O1486" s="21"/>
      <c r="P1486" s="21"/>
      <c r="Q1486" s="21"/>
      <c r="R1486" s="21"/>
      <c r="S1486" s="21"/>
      <c r="T1486" s="22"/>
      <c r="AT1486" s="120" t="s">
        <v>399</v>
      </c>
      <c r="AU1486" s="120" t="s">
        <v>74</v>
      </c>
    </row>
    <row r="1487" spans="2:47" s="117" customFormat="1" ht="39">
      <c r="B1487" s="8"/>
      <c r="D1487" s="96" t="s">
        <v>298</v>
      </c>
      <c r="F1487" s="113" t="s">
        <v>1104</v>
      </c>
      <c r="L1487" s="8"/>
      <c r="M1487" s="114"/>
      <c r="N1487" s="21"/>
      <c r="O1487" s="21"/>
      <c r="P1487" s="21"/>
      <c r="Q1487" s="21"/>
      <c r="R1487" s="21"/>
      <c r="S1487" s="21"/>
      <c r="T1487" s="22"/>
      <c r="AT1487" s="120" t="s">
        <v>298</v>
      </c>
      <c r="AU1487" s="120" t="s">
        <v>74</v>
      </c>
    </row>
    <row r="1488" spans="2:51" s="167" customFormat="1" ht="12">
      <c r="B1488" s="166"/>
      <c r="D1488" s="96" t="s">
        <v>132</v>
      </c>
      <c r="E1488" s="168" t="s">
        <v>1</v>
      </c>
      <c r="F1488" s="169" t="s">
        <v>401</v>
      </c>
      <c r="H1488" s="168" t="s">
        <v>1</v>
      </c>
      <c r="L1488" s="166"/>
      <c r="M1488" s="170"/>
      <c r="N1488" s="171"/>
      <c r="O1488" s="171"/>
      <c r="P1488" s="171"/>
      <c r="Q1488" s="171"/>
      <c r="R1488" s="171"/>
      <c r="S1488" s="171"/>
      <c r="T1488" s="172"/>
      <c r="AT1488" s="168" t="s">
        <v>132</v>
      </c>
      <c r="AU1488" s="168" t="s">
        <v>74</v>
      </c>
      <c r="AV1488" s="167" t="s">
        <v>72</v>
      </c>
      <c r="AW1488" s="167" t="s">
        <v>5</v>
      </c>
      <c r="AX1488" s="167" t="s">
        <v>66</v>
      </c>
      <c r="AY1488" s="168" t="s">
        <v>123</v>
      </c>
    </row>
    <row r="1489" spans="2:51" s="167" customFormat="1" ht="12">
      <c r="B1489" s="166"/>
      <c r="D1489" s="96" t="s">
        <v>132</v>
      </c>
      <c r="E1489" s="168" t="s">
        <v>1</v>
      </c>
      <c r="F1489" s="169" t="s">
        <v>1427</v>
      </c>
      <c r="H1489" s="168" t="s">
        <v>1</v>
      </c>
      <c r="L1489" s="166"/>
      <c r="M1489" s="170"/>
      <c r="N1489" s="171"/>
      <c r="O1489" s="171"/>
      <c r="P1489" s="171"/>
      <c r="Q1489" s="171"/>
      <c r="R1489" s="171"/>
      <c r="S1489" s="171"/>
      <c r="T1489" s="172"/>
      <c r="AT1489" s="168" t="s">
        <v>132</v>
      </c>
      <c r="AU1489" s="168" t="s">
        <v>74</v>
      </c>
      <c r="AV1489" s="167" t="s">
        <v>72</v>
      </c>
      <c r="AW1489" s="167" t="s">
        <v>5</v>
      </c>
      <c r="AX1489" s="167" t="s">
        <v>66</v>
      </c>
      <c r="AY1489" s="168" t="s">
        <v>123</v>
      </c>
    </row>
    <row r="1490" spans="2:51" s="167" customFormat="1" ht="12">
      <c r="B1490" s="166"/>
      <c r="D1490" s="96" t="s">
        <v>132</v>
      </c>
      <c r="E1490" s="168" t="s">
        <v>1</v>
      </c>
      <c r="F1490" s="169" t="s">
        <v>1428</v>
      </c>
      <c r="H1490" s="168" t="s">
        <v>1</v>
      </c>
      <c r="L1490" s="166"/>
      <c r="M1490" s="170"/>
      <c r="N1490" s="171"/>
      <c r="O1490" s="171"/>
      <c r="P1490" s="171"/>
      <c r="Q1490" s="171"/>
      <c r="R1490" s="171"/>
      <c r="S1490" s="171"/>
      <c r="T1490" s="172"/>
      <c r="AT1490" s="168" t="s">
        <v>132</v>
      </c>
      <c r="AU1490" s="168" t="s">
        <v>74</v>
      </c>
      <c r="AV1490" s="167" t="s">
        <v>72</v>
      </c>
      <c r="AW1490" s="167" t="s">
        <v>5</v>
      </c>
      <c r="AX1490" s="167" t="s">
        <v>66</v>
      </c>
      <c r="AY1490" s="168" t="s">
        <v>123</v>
      </c>
    </row>
    <row r="1491" spans="2:51" s="167" customFormat="1" ht="12">
      <c r="B1491" s="166"/>
      <c r="D1491" s="96" t="s">
        <v>132</v>
      </c>
      <c r="E1491" s="168" t="s">
        <v>1</v>
      </c>
      <c r="F1491" s="169" t="s">
        <v>1537</v>
      </c>
      <c r="H1491" s="168" t="s">
        <v>1</v>
      </c>
      <c r="L1491" s="166"/>
      <c r="M1491" s="170"/>
      <c r="N1491" s="171"/>
      <c r="O1491" s="171"/>
      <c r="P1491" s="171"/>
      <c r="Q1491" s="171"/>
      <c r="R1491" s="171"/>
      <c r="S1491" s="171"/>
      <c r="T1491" s="172"/>
      <c r="AT1491" s="168" t="s">
        <v>132</v>
      </c>
      <c r="AU1491" s="168" t="s">
        <v>74</v>
      </c>
      <c r="AV1491" s="167" t="s">
        <v>72</v>
      </c>
      <c r="AW1491" s="167" t="s">
        <v>5</v>
      </c>
      <c r="AX1491" s="167" t="s">
        <v>66</v>
      </c>
      <c r="AY1491" s="168" t="s">
        <v>123</v>
      </c>
    </row>
    <row r="1492" spans="2:51" s="95" customFormat="1" ht="12">
      <c r="B1492" s="94"/>
      <c r="D1492" s="96" t="s">
        <v>132</v>
      </c>
      <c r="E1492" s="97" t="s">
        <v>1</v>
      </c>
      <c r="F1492" s="98" t="s">
        <v>1649</v>
      </c>
      <c r="H1492" s="99">
        <v>79.87</v>
      </c>
      <c r="L1492" s="94"/>
      <c r="M1492" s="100"/>
      <c r="N1492" s="101"/>
      <c r="O1492" s="101"/>
      <c r="P1492" s="101"/>
      <c r="Q1492" s="101"/>
      <c r="R1492" s="101"/>
      <c r="S1492" s="101"/>
      <c r="T1492" s="102"/>
      <c r="AT1492" s="97" t="s">
        <v>132</v>
      </c>
      <c r="AU1492" s="97" t="s">
        <v>74</v>
      </c>
      <c r="AV1492" s="95" t="s">
        <v>74</v>
      </c>
      <c r="AW1492" s="95" t="s">
        <v>5</v>
      </c>
      <c r="AX1492" s="95" t="s">
        <v>66</v>
      </c>
      <c r="AY1492" s="97" t="s">
        <v>123</v>
      </c>
    </row>
    <row r="1493" spans="2:51" s="167" customFormat="1" ht="12">
      <c r="B1493" s="166"/>
      <c r="D1493" s="96" t="s">
        <v>132</v>
      </c>
      <c r="E1493" s="168" t="s">
        <v>1</v>
      </c>
      <c r="F1493" s="169" t="s">
        <v>819</v>
      </c>
      <c r="H1493" s="168" t="s">
        <v>1</v>
      </c>
      <c r="L1493" s="166"/>
      <c r="M1493" s="170"/>
      <c r="N1493" s="171"/>
      <c r="O1493" s="171"/>
      <c r="P1493" s="171"/>
      <c r="Q1493" s="171"/>
      <c r="R1493" s="171"/>
      <c r="S1493" s="171"/>
      <c r="T1493" s="172"/>
      <c r="AT1493" s="168" t="s">
        <v>132</v>
      </c>
      <c r="AU1493" s="168" t="s">
        <v>74</v>
      </c>
      <c r="AV1493" s="167" t="s">
        <v>72</v>
      </c>
      <c r="AW1493" s="167" t="s">
        <v>5</v>
      </c>
      <c r="AX1493" s="167" t="s">
        <v>66</v>
      </c>
      <c r="AY1493" s="168" t="s">
        <v>123</v>
      </c>
    </row>
    <row r="1494" spans="2:51" s="167" customFormat="1" ht="12">
      <c r="B1494" s="166"/>
      <c r="D1494" s="96" t="s">
        <v>132</v>
      </c>
      <c r="E1494" s="168" t="s">
        <v>1</v>
      </c>
      <c r="F1494" s="169" t="s">
        <v>1573</v>
      </c>
      <c r="H1494" s="168" t="s">
        <v>1</v>
      </c>
      <c r="L1494" s="166"/>
      <c r="M1494" s="170"/>
      <c r="N1494" s="171"/>
      <c r="O1494" s="171"/>
      <c r="P1494" s="171"/>
      <c r="Q1494" s="171"/>
      <c r="R1494" s="171"/>
      <c r="S1494" s="171"/>
      <c r="T1494" s="172"/>
      <c r="AT1494" s="168" t="s">
        <v>132</v>
      </c>
      <c r="AU1494" s="168" t="s">
        <v>74</v>
      </c>
      <c r="AV1494" s="167" t="s">
        <v>72</v>
      </c>
      <c r="AW1494" s="167" t="s">
        <v>5</v>
      </c>
      <c r="AX1494" s="167" t="s">
        <v>66</v>
      </c>
      <c r="AY1494" s="168" t="s">
        <v>123</v>
      </c>
    </row>
    <row r="1495" spans="2:51" s="167" customFormat="1" ht="12">
      <c r="B1495" s="166"/>
      <c r="D1495" s="96" t="s">
        <v>132</v>
      </c>
      <c r="E1495" s="168" t="s">
        <v>1</v>
      </c>
      <c r="F1495" s="169" t="s">
        <v>1575</v>
      </c>
      <c r="H1495" s="168" t="s">
        <v>1</v>
      </c>
      <c r="L1495" s="166"/>
      <c r="M1495" s="170"/>
      <c r="N1495" s="171"/>
      <c r="O1495" s="171"/>
      <c r="P1495" s="171"/>
      <c r="Q1495" s="171"/>
      <c r="R1495" s="171"/>
      <c r="S1495" s="171"/>
      <c r="T1495" s="172"/>
      <c r="AT1495" s="168" t="s">
        <v>132</v>
      </c>
      <c r="AU1495" s="168" t="s">
        <v>74</v>
      </c>
      <c r="AV1495" s="167" t="s">
        <v>72</v>
      </c>
      <c r="AW1495" s="167" t="s">
        <v>5</v>
      </c>
      <c r="AX1495" s="167" t="s">
        <v>66</v>
      </c>
      <c r="AY1495" s="168" t="s">
        <v>123</v>
      </c>
    </row>
    <row r="1496" spans="2:51" s="95" customFormat="1" ht="12">
      <c r="B1496" s="94"/>
      <c r="D1496" s="96" t="s">
        <v>132</v>
      </c>
      <c r="E1496" s="97" t="s">
        <v>1</v>
      </c>
      <c r="F1496" s="98" t="s">
        <v>1650</v>
      </c>
      <c r="H1496" s="99">
        <v>4.356</v>
      </c>
      <c r="L1496" s="94"/>
      <c r="M1496" s="100"/>
      <c r="N1496" s="101"/>
      <c r="O1496" s="101"/>
      <c r="P1496" s="101"/>
      <c r="Q1496" s="101"/>
      <c r="R1496" s="101"/>
      <c r="S1496" s="101"/>
      <c r="T1496" s="102"/>
      <c r="AT1496" s="97" t="s">
        <v>132</v>
      </c>
      <c r="AU1496" s="97" t="s">
        <v>74</v>
      </c>
      <c r="AV1496" s="95" t="s">
        <v>74</v>
      </c>
      <c r="AW1496" s="95" t="s">
        <v>5</v>
      </c>
      <c r="AX1496" s="95" t="s">
        <v>66</v>
      </c>
      <c r="AY1496" s="97" t="s">
        <v>123</v>
      </c>
    </row>
    <row r="1497" spans="2:51" s="167" customFormat="1" ht="12">
      <c r="B1497" s="166"/>
      <c r="D1497" s="96" t="s">
        <v>132</v>
      </c>
      <c r="E1497" s="168" t="s">
        <v>1</v>
      </c>
      <c r="F1497" s="169" t="s">
        <v>1578</v>
      </c>
      <c r="H1497" s="168" t="s">
        <v>1</v>
      </c>
      <c r="L1497" s="166"/>
      <c r="M1497" s="170"/>
      <c r="N1497" s="171"/>
      <c r="O1497" s="171"/>
      <c r="P1497" s="171"/>
      <c r="Q1497" s="171"/>
      <c r="R1497" s="171"/>
      <c r="S1497" s="171"/>
      <c r="T1497" s="172"/>
      <c r="AT1497" s="168" t="s">
        <v>132</v>
      </c>
      <c r="AU1497" s="168" t="s">
        <v>74</v>
      </c>
      <c r="AV1497" s="167" t="s">
        <v>72</v>
      </c>
      <c r="AW1497" s="167" t="s">
        <v>5</v>
      </c>
      <c r="AX1497" s="167" t="s">
        <v>66</v>
      </c>
      <c r="AY1497" s="168" t="s">
        <v>123</v>
      </c>
    </row>
    <row r="1498" spans="2:51" s="95" customFormat="1" ht="12">
      <c r="B1498" s="94"/>
      <c r="D1498" s="96" t="s">
        <v>132</v>
      </c>
      <c r="E1498" s="97" t="s">
        <v>1</v>
      </c>
      <c r="F1498" s="98" t="s">
        <v>1651</v>
      </c>
      <c r="H1498" s="99">
        <v>0.925</v>
      </c>
      <c r="L1498" s="94"/>
      <c r="M1498" s="100"/>
      <c r="N1498" s="101"/>
      <c r="O1498" s="101"/>
      <c r="P1498" s="101"/>
      <c r="Q1498" s="101"/>
      <c r="R1498" s="101"/>
      <c r="S1498" s="101"/>
      <c r="T1498" s="102"/>
      <c r="AT1498" s="97" t="s">
        <v>132</v>
      </c>
      <c r="AU1498" s="97" t="s">
        <v>74</v>
      </c>
      <c r="AV1498" s="95" t="s">
        <v>74</v>
      </c>
      <c r="AW1498" s="95" t="s">
        <v>5</v>
      </c>
      <c r="AX1498" s="95" t="s">
        <v>66</v>
      </c>
      <c r="AY1498" s="97" t="s">
        <v>123</v>
      </c>
    </row>
    <row r="1499" spans="2:51" s="182" customFormat="1" ht="12">
      <c r="B1499" s="181"/>
      <c r="D1499" s="96" t="s">
        <v>132</v>
      </c>
      <c r="E1499" s="183" t="s">
        <v>1</v>
      </c>
      <c r="F1499" s="184" t="s">
        <v>470</v>
      </c>
      <c r="H1499" s="185">
        <v>85.151</v>
      </c>
      <c r="L1499" s="181"/>
      <c r="M1499" s="186"/>
      <c r="N1499" s="187"/>
      <c r="O1499" s="187"/>
      <c r="P1499" s="187"/>
      <c r="Q1499" s="187"/>
      <c r="R1499" s="187"/>
      <c r="S1499" s="187"/>
      <c r="T1499" s="188"/>
      <c r="AT1499" s="183" t="s">
        <v>132</v>
      </c>
      <c r="AU1499" s="183" t="s">
        <v>74</v>
      </c>
      <c r="AV1499" s="182" t="s">
        <v>130</v>
      </c>
      <c r="AW1499" s="182" t="s">
        <v>5</v>
      </c>
      <c r="AX1499" s="182" t="s">
        <v>72</v>
      </c>
      <c r="AY1499" s="183" t="s">
        <v>123</v>
      </c>
    </row>
    <row r="1500" spans="2:65" s="117" customFormat="1" ht="16.5" customHeight="1">
      <c r="B1500" s="8"/>
      <c r="C1500" s="84" t="s">
        <v>1054</v>
      </c>
      <c r="D1500" s="84" t="s">
        <v>125</v>
      </c>
      <c r="E1500" s="85" t="s">
        <v>1106</v>
      </c>
      <c r="F1500" s="86" t="s">
        <v>1107</v>
      </c>
      <c r="G1500" s="87" t="s">
        <v>207</v>
      </c>
      <c r="H1500" s="88">
        <v>851.51</v>
      </c>
      <c r="I1500" s="142"/>
      <c r="J1500" s="89">
        <f>ROUND(I1500*H1500,2)</f>
        <v>0</v>
      </c>
      <c r="K1500" s="86" t="s">
        <v>397</v>
      </c>
      <c r="L1500" s="8"/>
      <c r="M1500" s="115" t="s">
        <v>1</v>
      </c>
      <c r="N1500" s="90" t="s">
        <v>35</v>
      </c>
      <c r="O1500" s="92">
        <v>0.004</v>
      </c>
      <c r="P1500" s="92">
        <f>O1500*H1500</f>
        <v>3.40604</v>
      </c>
      <c r="Q1500" s="92">
        <v>0</v>
      </c>
      <c r="R1500" s="92">
        <f>Q1500*H1500</f>
        <v>0</v>
      </c>
      <c r="S1500" s="92">
        <v>0</v>
      </c>
      <c r="T1500" s="164">
        <f>S1500*H1500</f>
        <v>0</v>
      </c>
      <c r="AR1500" s="120" t="s">
        <v>130</v>
      </c>
      <c r="AT1500" s="120" t="s">
        <v>125</v>
      </c>
      <c r="AU1500" s="120" t="s">
        <v>74</v>
      </c>
      <c r="AY1500" s="120" t="s">
        <v>123</v>
      </c>
      <c r="BE1500" s="156">
        <f>IF(N1500="základní",J1500,0)</f>
        <v>0</v>
      </c>
      <c r="BF1500" s="156">
        <f>IF(N1500="snížená",J1500,0)</f>
        <v>0</v>
      </c>
      <c r="BG1500" s="156">
        <f>IF(N1500="zákl. přenesená",J1500,0)</f>
        <v>0</v>
      </c>
      <c r="BH1500" s="156">
        <f>IF(N1500="sníž. přenesená",J1500,0)</f>
        <v>0</v>
      </c>
      <c r="BI1500" s="156">
        <f>IF(N1500="nulová",J1500,0)</f>
        <v>0</v>
      </c>
      <c r="BJ1500" s="120" t="s">
        <v>72</v>
      </c>
      <c r="BK1500" s="156">
        <f>ROUND(I1500*H1500,2)</f>
        <v>0</v>
      </c>
      <c r="BL1500" s="120" t="s">
        <v>130</v>
      </c>
      <c r="BM1500" s="120" t="s">
        <v>1657</v>
      </c>
    </row>
    <row r="1501" spans="2:47" s="117" customFormat="1" ht="19.5">
      <c r="B1501" s="8"/>
      <c r="D1501" s="96" t="s">
        <v>399</v>
      </c>
      <c r="F1501" s="165" t="s">
        <v>1109</v>
      </c>
      <c r="L1501" s="8"/>
      <c r="M1501" s="114"/>
      <c r="N1501" s="21"/>
      <c r="O1501" s="21"/>
      <c r="P1501" s="21"/>
      <c r="Q1501" s="21"/>
      <c r="R1501" s="21"/>
      <c r="S1501" s="21"/>
      <c r="T1501" s="22"/>
      <c r="AT1501" s="120" t="s">
        <v>399</v>
      </c>
      <c r="AU1501" s="120" t="s">
        <v>74</v>
      </c>
    </row>
    <row r="1502" spans="2:47" s="117" customFormat="1" ht="39">
      <c r="B1502" s="8"/>
      <c r="D1502" s="96" t="s">
        <v>298</v>
      </c>
      <c r="F1502" s="113" t="s">
        <v>1104</v>
      </c>
      <c r="L1502" s="8"/>
      <c r="M1502" s="114"/>
      <c r="N1502" s="21"/>
      <c r="O1502" s="21"/>
      <c r="P1502" s="21"/>
      <c r="Q1502" s="21"/>
      <c r="R1502" s="21"/>
      <c r="S1502" s="21"/>
      <c r="T1502" s="22"/>
      <c r="AT1502" s="120" t="s">
        <v>298</v>
      </c>
      <c r="AU1502" s="120" t="s">
        <v>74</v>
      </c>
    </row>
    <row r="1503" spans="2:51" s="167" customFormat="1" ht="12">
      <c r="B1503" s="166"/>
      <c r="D1503" s="96" t="s">
        <v>132</v>
      </c>
      <c r="E1503" s="168" t="s">
        <v>1</v>
      </c>
      <c r="F1503" s="169" t="s">
        <v>401</v>
      </c>
      <c r="H1503" s="168" t="s">
        <v>1</v>
      </c>
      <c r="L1503" s="166"/>
      <c r="M1503" s="170"/>
      <c r="N1503" s="171"/>
      <c r="O1503" s="171"/>
      <c r="P1503" s="171"/>
      <c r="Q1503" s="171"/>
      <c r="R1503" s="171"/>
      <c r="S1503" s="171"/>
      <c r="T1503" s="172"/>
      <c r="AT1503" s="168" t="s">
        <v>132</v>
      </c>
      <c r="AU1503" s="168" t="s">
        <v>74</v>
      </c>
      <c r="AV1503" s="167" t="s">
        <v>72</v>
      </c>
      <c r="AW1503" s="167" t="s">
        <v>5</v>
      </c>
      <c r="AX1503" s="167" t="s">
        <v>66</v>
      </c>
      <c r="AY1503" s="168" t="s">
        <v>123</v>
      </c>
    </row>
    <row r="1504" spans="2:51" s="167" customFormat="1" ht="12">
      <c r="B1504" s="166"/>
      <c r="D1504" s="96" t="s">
        <v>132</v>
      </c>
      <c r="E1504" s="168" t="s">
        <v>1</v>
      </c>
      <c r="F1504" s="169" t="s">
        <v>1427</v>
      </c>
      <c r="H1504" s="168" t="s">
        <v>1</v>
      </c>
      <c r="L1504" s="166"/>
      <c r="M1504" s="170"/>
      <c r="N1504" s="171"/>
      <c r="O1504" s="171"/>
      <c r="P1504" s="171"/>
      <c r="Q1504" s="171"/>
      <c r="R1504" s="171"/>
      <c r="S1504" s="171"/>
      <c r="T1504" s="172"/>
      <c r="AT1504" s="168" t="s">
        <v>132</v>
      </c>
      <c r="AU1504" s="168" t="s">
        <v>74</v>
      </c>
      <c r="AV1504" s="167" t="s">
        <v>72</v>
      </c>
      <c r="AW1504" s="167" t="s">
        <v>5</v>
      </c>
      <c r="AX1504" s="167" t="s">
        <v>66</v>
      </c>
      <c r="AY1504" s="168" t="s">
        <v>123</v>
      </c>
    </row>
    <row r="1505" spans="2:51" s="167" customFormat="1" ht="12">
      <c r="B1505" s="166"/>
      <c r="D1505" s="96" t="s">
        <v>132</v>
      </c>
      <c r="E1505" s="168" t="s">
        <v>1</v>
      </c>
      <c r="F1505" s="169" t="s">
        <v>1428</v>
      </c>
      <c r="H1505" s="168" t="s">
        <v>1</v>
      </c>
      <c r="L1505" s="166"/>
      <c r="M1505" s="170"/>
      <c r="N1505" s="171"/>
      <c r="O1505" s="171"/>
      <c r="P1505" s="171"/>
      <c r="Q1505" s="171"/>
      <c r="R1505" s="171"/>
      <c r="S1505" s="171"/>
      <c r="T1505" s="172"/>
      <c r="AT1505" s="168" t="s">
        <v>132</v>
      </c>
      <c r="AU1505" s="168" t="s">
        <v>74</v>
      </c>
      <c r="AV1505" s="167" t="s">
        <v>72</v>
      </c>
      <c r="AW1505" s="167" t="s">
        <v>5</v>
      </c>
      <c r="AX1505" s="167" t="s">
        <v>66</v>
      </c>
      <c r="AY1505" s="168" t="s">
        <v>123</v>
      </c>
    </row>
    <row r="1506" spans="2:51" s="167" customFormat="1" ht="12">
      <c r="B1506" s="166"/>
      <c r="D1506" s="96" t="s">
        <v>132</v>
      </c>
      <c r="E1506" s="168" t="s">
        <v>1</v>
      </c>
      <c r="F1506" s="169" t="s">
        <v>1537</v>
      </c>
      <c r="H1506" s="168" t="s">
        <v>1</v>
      </c>
      <c r="L1506" s="166"/>
      <c r="M1506" s="170"/>
      <c r="N1506" s="171"/>
      <c r="O1506" s="171"/>
      <c r="P1506" s="171"/>
      <c r="Q1506" s="171"/>
      <c r="R1506" s="171"/>
      <c r="S1506" s="171"/>
      <c r="T1506" s="172"/>
      <c r="AT1506" s="168" t="s">
        <v>132</v>
      </c>
      <c r="AU1506" s="168" t="s">
        <v>74</v>
      </c>
      <c r="AV1506" s="167" t="s">
        <v>72</v>
      </c>
      <c r="AW1506" s="167" t="s">
        <v>5</v>
      </c>
      <c r="AX1506" s="167" t="s">
        <v>66</v>
      </c>
      <c r="AY1506" s="168" t="s">
        <v>123</v>
      </c>
    </row>
    <row r="1507" spans="2:51" s="95" customFormat="1" ht="12">
      <c r="B1507" s="94"/>
      <c r="D1507" s="96" t="s">
        <v>132</v>
      </c>
      <c r="E1507" s="97" t="s">
        <v>1</v>
      </c>
      <c r="F1507" s="98" t="s">
        <v>1649</v>
      </c>
      <c r="H1507" s="99">
        <v>79.87</v>
      </c>
      <c r="L1507" s="94"/>
      <c r="M1507" s="100"/>
      <c r="N1507" s="101"/>
      <c r="O1507" s="101"/>
      <c r="P1507" s="101"/>
      <c r="Q1507" s="101"/>
      <c r="R1507" s="101"/>
      <c r="S1507" s="101"/>
      <c r="T1507" s="102"/>
      <c r="AT1507" s="97" t="s">
        <v>132</v>
      </c>
      <c r="AU1507" s="97" t="s">
        <v>74</v>
      </c>
      <c r="AV1507" s="95" t="s">
        <v>74</v>
      </c>
      <c r="AW1507" s="95" t="s">
        <v>5</v>
      </c>
      <c r="AX1507" s="95" t="s">
        <v>66</v>
      </c>
      <c r="AY1507" s="97" t="s">
        <v>123</v>
      </c>
    </row>
    <row r="1508" spans="2:51" s="167" customFormat="1" ht="12">
      <c r="B1508" s="166"/>
      <c r="D1508" s="96" t="s">
        <v>132</v>
      </c>
      <c r="E1508" s="168" t="s">
        <v>1</v>
      </c>
      <c r="F1508" s="169" t="s">
        <v>819</v>
      </c>
      <c r="H1508" s="168" t="s">
        <v>1</v>
      </c>
      <c r="L1508" s="166"/>
      <c r="M1508" s="170"/>
      <c r="N1508" s="171"/>
      <c r="O1508" s="171"/>
      <c r="P1508" s="171"/>
      <c r="Q1508" s="171"/>
      <c r="R1508" s="171"/>
      <c r="S1508" s="171"/>
      <c r="T1508" s="172"/>
      <c r="AT1508" s="168" t="s">
        <v>132</v>
      </c>
      <c r="AU1508" s="168" t="s">
        <v>74</v>
      </c>
      <c r="AV1508" s="167" t="s">
        <v>72</v>
      </c>
      <c r="AW1508" s="167" t="s">
        <v>5</v>
      </c>
      <c r="AX1508" s="167" t="s">
        <v>66</v>
      </c>
      <c r="AY1508" s="168" t="s">
        <v>123</v>
      </c>
    </row>
    <row r="1509" spans="2:51" s="167" customFormat="1" ht="12">
      <c r="B1509" s="166"/>
      <c r="D1509" s="96" t="s">
        <v>132</v>
      </c>
      <c r="E1509" s="168" t="s">
        <v>1</v>
      </c>
      <c r="F1509" s="169" t="s">
        <v>1573</v>
      </c>
      <c r="H1509" s="168" t="s">
        <v>1</v>
      </c>
      <c r="L1509" s="166"/>
      <c r="M1509" s="170"/>
      <c r="N1509" s="171"/>
      <c r="O1509" s="171"/>
      <c r="P1509" s="171"/>
      <c r="Q1509" s="171"/>
      <c r="R1509" s="171"/>
      <c r="S1509" s="171"/>
      <c r="T1509" s="172"/>
      <c r="AT1509" s="168" t="s">
        <v>132</v>
      </c>
      <c r="AU1509" s="168" t="s">
        <v>74</v>
      </c>
      <c r="AV1509" s="167" t="s">
        <v>72</v>
      </c>
      <c r="AW1509" s="167" t="s">
        <v>5</v>
      </c>
      <c r="AX1509" s="167" t="s">
        <v>66</v>
      </c>
      <c r="AY1509" s="168" t="s">
        <v>123</v>
      </c>
    </row>
    <row r="1510" spans="2:51" s="167" customFormat="1" ht="12">
      <c r="B1510" s="166"/>
      <c r="D1510" s="96" t="s">
        <v>132</v>
      </c>
      <c r="E1510" s="168" t="s">
        <v>1</v>
      </c>
      <c r="F1510" s="169" t="s">
        <v>1575</v>
      </c>
      <c r="H1510" s="168" t="s">
        <v>1</v>
      </c>
      <c r="L1510" s="166"/>
      <c r="M1510" s="170"/>
      <c r="N1510" s="171"/>
      <c r="O1510" s="171"/>
      <c r="P1510" s="171"/>
      <c r="Q1510" s="171"/>
      <c r="R1510" s="171"/>
      <c r="S1510" s="171"/>
      <c r="T1510" s="172"/>
      <c r="AT1510" s="168" t="s">
        <v>132</v>
      </c>
      <c r="AU1510" s="168" t="s">
        <v>74</v>
      </c>
      <c r="AV1510" s="167" t="s">
        <v>72</v>
      </c>
      <c r="AW1510" s="167" t="s">
        <v>5</v>
      </c>
      <c r="AX1510" s="167" t="s">
        <v>66</v>
      </c>
      <c r="AY1510" s="168" t="s">
        <v>123</v>
      </c>
    </row>
    <row r="1511" spans="2:51" s="95" customFormat="1" ht="12">
      <c r="B1511" s="94"/>
      <c r="D1511" s="96" t="s">
        <v>132</v>
      </c>
      <c r="E1511" s="97" t="s">
        <v>1</v>
      </c>
      <c r="F1511" s="98" t="s">
        <v>1650</v>
      </c>
      <c r="H1511" s="99">
        <v>4.356</v>
      </c>
      <c r="L1511" s="94"/>
      <c r="M1511" s="100"/>
      <c r="N1511" s="101"/>
      <c r="O1511" s="101"/>
      <c r="P1511" s="101"/>
      <c r="Q1511" s="101"/>
      <c r="R1511" s="101"/>
      <c r="S1511" s="101"/>
      <c r="T1511" s="102"/>
      <c r="AT1511" s="97" t="s">
        <v>132</v>
      </c>
      <c r="AU1511" s="97" t="s">
        <v>74</v>
      </c>
      <c r="AV1511" s="95" t="s">
        <v>74</v>
      </c>
      <c r="AW1511" s="95" t="s">
        <v>5</v>
      </c>
      <c r="AX1511" s="95" t="s">
        <v>66</v>
      </c>
      <c r="AY1511" s="97" t="s">
        <v>123</v>
      </c>
    </row>
    <row r="1512" spans="2:51" s="167" customFormat="1" ht="12">
      <c r="B1512" s="166"/>
      <c r="D1512" s="96" t="s">
        <v>132</v>
      </c>
      <c r="E1512" s="168" t="s">
        <v>1</v>
      </c>
      <c r="F1512" s="169" t="s">
        <v>1578</v>
      </c>
      <c r="H1512" s="168" t="s">
        <v>1</v>
      </c>
      <c r="L1512" s="166"/>
      <c r="M1512" s="170"/>
      <c r="N1512" s="171"/>
      <c r="O1512" s="171"/>
      <c r="P1512" s="171"/>
      <c r="Q1512" s="171"/>
      <c r="R1512" s="171"/>
      <c r="S1512" s="171"/>
      <c r="T1512" s="172"/>
      <c r="AT1512" s="168" t="s">
        <v>132</v>
      </c>
      <c r="AU1512" s="168" t="s">
        <v>74</v>
      </c>
      <c r="AV1512" s="167" t="s">
        <v>72</v>
      </c>
      <c r="AW1512" s="167" t="s">
        <v>5</v>
      </c>
      <c r="AX1512" s="167" t="s">
        <v>66</v>
      </c>
      <c r="AY1512" s="168" t="s">
        <v>123</v>
      </c>
    </row>
    <row r="1513" spans="2:51" s="95" customFormat="1" ht="12">
      <c r="B1513" s="94"/>
      <c r="D1513" s="96" t="s">
        <v>132</v>
      </c>
      <c r="E1513" s="97" t="s">
        <v>1</v>
      </c>
      <c r="F1513" s="98" t="s">
        <v>1651</v>
      </c>
      <c r="H1513" s="99">
        <v>0.925</v>
      </c>
      <c r="L1513" s="94"/>
      <c r="M1513" s="100"/>
      <c r="N1513" s="101"/>
      <c r="O1513" s="101"/>
      <c r="P1513" s="101"/>
      <c r="Q1513" s="101"/>
      <c r="R1513" s="101"/>
      <c r="S1513" s="101"/>
      <c r="T1513" s="102"/>
      <c r="AT1513" s="97" t="s">
        <v>132</v>
      </c>
      <c r="AU1513" s="97" t="s">
        <v>74</v>
      </c>
      <c r="AV1513" s="95" t="s">
        <v>74</v>
      </c>
      <c r="AW1513" s="95" t="s">
        <v>5</v>
      </c>
      <c r="AX1513" s="95" t="s">
        <v>66</v>
      </c>
      <c r="AY1513" s="97" t="s">
        <v>123</v>
      </c>
    </row>
    <row r="1514" spans="2:51" s="182" customFormat="1" ht="12">
      <c r="B1514" s="181"/>
      <c r="D1514" s="96" t="s">
        <v>132</v>
      </c>
      <c r="E1514" s="183" t="s">
        <v>1</v>
      </c>
      <c r="F1514" s="184" t="s">
        <v>470</v>
      </c>
      <c r="H1514" s="185">
        <v>85.151</v>
      </c>
      <c r="L1514" s="181"/>
      <c r="M1514" s="186"/>
      <c r="N1514" s="187"/>
      <c r="O1514" s="187"/>
      <c r="P1514" s="187"/>
      <c r="Q1514" s="187"/>
      <c r="R1514" s="187"/>
      <c r="S1514" s="187"/>
      <c r="T1514" s="188"/>
      <c r="AT1514" s="183" t="s">
        <v>132</v>
      </c>
      <c r="AU1514" s="183" t="s">
        <v>74</v>
      </c>
      <c r="AV1514" s="182" t="s">
        <v>130</v>
      </c>
      <c r="AW1514" s="182" t="s">
        <v>5</v>
      </c>
      <c r="AX1514" s="182" t="s">
        <v>72</v>
      </c>
      <c r="AY1514" s="183" t="s">
        <v>123</v>
      </c>
    </row>
    <row r="1515" spans="2:51" s="95" customFormat="1" ht="12">
      <c r="B1515" s="94"/>
      <c r="D1515" s="96" t="s">
        <v>132</v>
      </c>
      <c r="F1515" s="98" t="s">
        <v>1658</v>
      </c>
      <c r="H1515" s="99">
        <v>851.51</v>
      </c>
      <c r="L1515" s="94"/>
      <c r="M1515" s="100"/>
      <c r="N1515" s="101"/>
      <c r="O1515" s="101"/>
      <c r="P1515" s="101"/>
      <c r="Q1515" s="101"/>
      <c r="R1515" s="101"/>
      <c r="S1515" s="101"/>
      <c r="T1515" s="102"/>
      <c r="AT1515" s="97" t="s">
        <v>132</v>
      </c>
      <c r="AU1515" s="97" t="s">
        <v>74</v>
      </c>
      <c r="AV1515" s="95" t="s">
        <v>74</v>
      </c>
      <c r="AW1515" s="95" t="s">
        <v>4</v>
      </c>
      <c r="AX1515" s="95" t="s">
        <v>72</v>
      </c>
      <c r="AY1515" s="97" t="s">
        <v>123</v>
      </c>
    </row>
    <row r="1516" spans="2:65" s="117" customFormat="1" ht="16.5" customHeight="1">
      <c r="B1516" s="8"/>
      <c r="C1516" s="84" t="s">
        <v>1061</v>
      </c>
      <c r="D1516" s="84" t="s">
        <v>125</v>
      </c>
      <c r="E1516" s="85" t="s">
        <v>1112</v>
      </c>
      <c r="F1516" s="86" t="s">
        <v>1113</v>
      </c>
      <c r="G1516" s="87" t="s">
        <v>207</v>
      </c>
      <c r="H1516" s="88">
        <v>85.601</v>
      </c>
      <c r="I1516" s="142"/>
      <c r="J1516" s="89">
        <f>ROUND(I1516*H1516,2)</f>
        <v>0</v>
      </c>
      <c r="K1516" s="86" t="s">
        <v>397</v>
      </c>
      <c r="L1516" s="8"/>
      <c r="M1516" s="115" t="s">
        <v>1</v>
      </c>
      <c r="N1516" s="90" t="s">
        <v>35</v>
      </c>
      <c r="O1516" s="92">
        <v>0.376</v>
      </c>
      <c r="P1516" s="92">
        <f>O1516*H1516</f>
        <v>32.185976</v>
      </c>
      <c r="Q1516" s="92">
        <v>0</v>
      </c>
      <c r="R1516" s="92">
        <f>Q1516*H1516</f>
        <v>0</v>
      </c>
      <c r="S1516" s="92">
        <v>0</v>
      </c>
      <c r="T1516" s="164">
        <f>S1516*H1516</f>
        <v>0</v>
      </c>
      <c r="AR1516" s="120" t="s">
        <v>130</v>
      </c>
      <c r="AT1516" s="120" t="s">
        <v>125</v>
      </c>
      <c r="AU1516" s="120" t="s">
        <v>74</v>
      </c>
      <c r="AY1516" s="120" t="s">
        <v>123</v>
      </c>
      <c r="BE1516" s="156">
        <f>IF(N1516="základní",J1516,0)</f>
        <v>0</v>
      </c>
      <c r="BF1516" s="156">
        <f>IF(N1516="snížená",J1516,0)</f>
        <v>0</v>
      </c>
      <c r="BG1516" s="156">
        <f>IF(N1516="zákl. přenesená",J1516,0)</f>
        <v>0</v>
      </c>
      <c r="BH1516" s="156">
        <f>IF(N1516="sníž. přenesená",J1516,0)</f>
        <v>0</v>
      </c>
      <c r="BI1516" s="156">
        <f>IF(N1516="nulová",J1516,0)</f>
        <v>0</v>
      </c>
      <c r="BJ1516" s="120" t="s">
        <v>72</v>
      </c>
      <c r="BK1516" s="156">
        <f>ROUND(I1516*H1516,2)</f>
        <v>0</v>
      </c>
      <c r="BL1516" s="120" t="s">
        <v>130</v>
      </c>
      <c r="BM1516" s="120" t="s">
        <v>1659</v>
      </c>
    </row>
    <row r="1517" spans="2:47" s="117" customFormat="1" ht="12">
      <c r="B1517" s="8"/>
      <c r="D1517" s="96" t="s">
        <v>399</v>
      </c>
      <c r="F1517" s="165" t="s">
        <v>1115</v>
      </c>
      <c r="L1517" s="8"/>
      <c r="M1517" s="114"/>
      <c r="N1517" s="21"/>
      <c r="O1517" s="21"/>
      <c r="P1517" s="21"/>
      <c r="Q1517" s="21"/>
      <c r="R1517" s="21"/>
      <c r="S1517" s="21"/>
      <c r="T1517" s="22"/>
      <c r="AT1517" s="120" t="s">
        <v>399</v>
      </c>
      <c r="AU1517" s="120" t="s">
        <v>74</v>
      </c>
    </row>
    <row r="1518" spans="2:47" s="117" customFormat="1" ht="29.25">
      <c r="B1518" s="8"/>
      <c r="D1518" s="96" t="s">
        <v>298</v>
      </c>
      <c r="F1518" s="113" t="s">
        <v>1116</v>
      </c>
      <c r="L1518" s="8"/>
      <c r="M1518" s="114"/>
      <c r="N1518" s="21"/>
      <c r="O1518" s="21"/>
      <c r="P1518" s="21"/>
      <c r="Q1518" s="21"/>
      <c r="R1518" s="21"/>
      <c r="S1518" s="21"/>
      <c r="T1518" s="22"/>
      <c r="AT1518" s="120" t="s">
        <v>298</v>
      </c>
      <c r="AU1518" s="120" t="s">
        <v>74</v>
      </c>
    </row>
    <row r="1519" spans="2:51" s="167" customFormat="1" ht="12">
      <c r="B1519" s="166"/>
      <c r="D1519" s="96" t="s">
        <v>132</v>
      </c>
      <c r="E1519" s="168" t="s">
        <v>1</v>
      </c>
      <c r="F1519" s="169" t="s">
        <v>401</v>
      </c>
      <c r="H1519" s="168" t="s">
        <v>1</v>
      </c>
      <c r="L1519" s="166"/>
      <c r="M1519" s="170"/>
      <c r="N1519" s="171"/>
      <c r="O1519" s="171"/>
      <c r="P1519" s="171"/>
      <c r="Q1519" s="171"/>
      <c r="R1519" s="171"/>
      <c r="S1519" s="171"/>
      <c r="T1519" s="172"/>
      <c r="AT1519" s="168" t="s">
        <v>132</v>
      </c>
      <c r="AU1519" s="168" t="s">
        <v>74</v>
      </c>
      <c r="AV1519" s="167" t="s">
        <v>72</v>
      </c>
      <c r="AW1519" s="167" t="s">
        <v>5</v>
      </c>
      <c r="AX1519" s="167" t="s">
        <v>66</v>
      </c>
      <c r="AY1519" s="168" t="s">
        <v>123</v>
      </c>
    </row>
    <row r="1520" spans="2:51" s="167" customFormat="1" ht="12">
      <c r="B1520" s="166"/>
      <c r="D1520" s="96" t="s">
        <v>132</v>
      </c>
      <c r="E1520" s="168" t="s">
        <v>1</v>
      </c>
      <c r="F1520" s="169" t="s">
        <v>1427</v>
      </c>
      <c r="H1520" s="168" t="s">
        <v>1</v>
      </c>
      <c r="L1520" s="166"/>
      <c r="M1520" s="170"/>
      <c r="N1520" s="171"/>
      <c r="O1520" s="171"/>
      <c r="P1520" s="171"/>
      <c r="Q1520" s="171"/>
      <c r="R1520" s="171"/>
      <c r="S1520" s="171"/>
      <c r="T1520" s="172"/>
      <c r="AT1520" s="168" t="s">
        <v>132</v>
      </c>
      <c r="AU1520" s="168" t="s">
        <v>74</v>
      </c>
      <c r="AV1520" s="167" t="s">
        <v>72</v>
      </c>
      <c r="AW1520" s="167" t="s">
        <v>5</v>
      </c>
      <c r="AX1520" s="167" t="s">
        <v>66</v>
      </c>
      <c r="AY1520" s="168" t="s">
        <v>123</v>
      </c>
    </row>
    <row r="1521" spans="2:51" s="167" customFormat="1" ht="12">
      <c r="B1521" s="166"/>
      <c r="D1521" s="96" t="s">
        <v>132</v>
      </c>
      <c r="E1521" s="168" t="s">
        <v>1</v>
      </c>
      <c r="F1521" s="169" t="s">
        <v>1428</v>
      </c>
      <c r="H1521" s="168" t="s">
        <v>1</v>
      </c>
      <c r="L1521" s="166"/>
      <c r="M1521" s="170"/>
      <c r="N1521" s="171"/>
      <c r="O1521" s="171"/>
      <c r="P1521" s="171"/>
      <c r="Q1521" s="171"/>
      <c r="R1521" s="171"/>
      <c r="S1521" s="171"/>
      <c r="T1521" s="172"/>
      <c r="AT1521" s="168" t="s">
        <v>132</v>
      </c>
      <c r="AU1521" s="168" t="s">
        <v>74</v>
      </c>
      <c r="AV1521" s="167" t="s">
        <v>72</v>
      </c>
      <c r="AW1521" s="167" t="s">
        <v>5</v>
      </c>
      <c r="AX1521" s="167" t="s">
        <v>66</v>
      </c>
      <c r="AY1521" s="168" t="s">
        <v>123</v>
      </c>
    </row>
    <row r="1522" spans="2:51" s="167" customFormat="1" ht="12">
      <c r="B1522" s="166"/>
      <c r="D1522" s="96" t="s">
        <v>132</v>
      </c>
      <c r="E1522" s="168" t="s">
        <v>1</v>
      </c>
      <c r="F1522" s="169" t="s">
        <v>1537</v>
      </c>
      <c r="H1522" s="168" t="s">
        <v>1</v>
      </c>
      <c r="L1522" s="166"/>
      <c r="M1522" s="170"/>
      <c r="N1522" s="171"/>
      <c r="O1522" s="171"/>
      <c r="P1522" s="171"/>
      <c r="Q1522" s="171"/>
      <c r="R1522" s="171"/>
      <c r="S1522" s="171"/>
      <c r="T1522" s="172"/>
      <c r="AT1522" s="168" t="s">
        <v>132</v>
      </c>
      <c r="AU1522" s="168" t="s">
        <v>74</v>
      </c>
      <c r="AV1522" s="167" t="s">
        <v>72</v>
      </c>
      <c r="AW1522" s="167" t="s">
        <v>5</v>
      </c>
      <c r="AX1522" s="167" t="s">
        <v>66</v>
      </c>
      <c r="AY1522" s="168" t="s">
        <v>123</v>
      </c>
    </row>
    <row r="1523" spans="2:51" s="95" customFormat="1" ht="12">
      <c r="B1523" s="94"/>
      <c r="D1523" s="96" t="s">
        <v>132</v>
      </c>
      <c r="E1523" s="97" t="s">
        <v>1</v>
      </c>
      <c r="F1523" s="98" t="s">
        <v>1649</v>
      </c>
      <c r="H1523" s="99">
        <v>79.87</v>
      </c>
      <c r="L1523" s="94"/>
      <c r="M1523" s="100"/>
      <c r="N1523" s="101"/>
      <c r="O1523" s="101"/>
      <c r="P1523" s="101"/>
      <c r="Q1523" s="101"/>
      <c r="R1523" s="101"/>
      <c r="S1523" s="101"/>
      <c r="T1523" s="102"/>
      <c r="AT1523" s="97" t="s">
        <v>132</v>
      </c>
      <c r="AU1523" s="97" t="s">
        <v>74</v>
      </c>
      <c r="AV1523" s="95" t="s">
        <v>74</v>
      </c>
      <c r="AW1523" s="95" t="s">
        <v>5</v>
      </c>
      <c r="AX1523" s="95" t="s">
        <v>66</v>
      </c>
      <c r="AY1523" s="97" t="s">
        <v>123</v>
      </c>
    </row>
    <row r="1524" spans="2:51" s="167" customFormat="1" ht="12">
      <c r="B1524" s="166"/>
      <c r="D1524" s="96" t="s">
        <v>132</v>
      </c>
      <c r="E1524" s="168" t="s">
        <v>1</v>
      </c>
      <c r="F1524" s="169" t="s">
        <v>819</v>
      </c>
      <c r="H1524" s="168" t="s">
        <v>1</v>
      </c>
      <c r="L1524" s="166"/>
      <c r="M1524" s="170"/>
      <c r="N1524" s="171"/>
      <c r="O1524" s="171"/>
      <c r="P1524" s="171"/>
      <c r="Q1524" s="171"/>
      <c r="R1524" s="171"/>
      <c r="S1524" s="171"/>
      <c r="T1524" s="172"/>
      <c r="AT1524" s="168" t="s">
        <v>132</v>
      </c>
      <c r="AU1524" s="168" t="s">
        <v>74</v>
      </c>
      <c r="AV1524" s="167" t="s">
        <v>72</v>
      </c>
      <c r="AW1524" s="167" t="s">
        <v>5</v>
      </c>
      <c r="AX1524" s="167" t="s">
        <v>66</v>
      </c>
      <c r="AY1524" s="168" t="s">
        <v>123</v>
      </c>
    </row>
    <row r="1525" spans="2:51" s="167" customFormat="1" ht="12">
      <c r="B1525" s="166"/>
      <c r="D1525" s="96" t="s">
        <v>132</v>
      </c>
      <c r="E1525" s="168" t="s">
        <v>1</v>
      </c>
      <c r="F1525" s="169" t="s">
        <v>1573</v>
      </c>
      <c r="H1525" s="168" t="s">
        <v>1</v>
      </c>
      <c r="L1525" s="166"/>
      <c r="M1525" s="170"/>
      <c r="N1525" s="171"/>
      <c r="O1525" s="171"/>
      <c r="P1525" s="171"/>
      <c r="Q1525" s="171"/>
      <c r="R1525" s="171"/>
      <c r="S1525" s="171"/>
      <c r="T1525" s="172"/>
      <c r="AT1525" s="168" t="s">
        <v>132</v>
      </c>
      <c r="AU1525" s="168" t="s">
        <v>74</v>
      </c>
      <c r="AV1525" s="167" t="s">
        <v>72</v>
      </c>
      <c r="AW1525" s="167" t="s">
        <v>5</v>
      </c>
      <c r="AX1525" s="167" t="s">
        <v>66</v>
      </c>
      <c r="AY1525" s="168" t="s">
        <v>123</v>
      </c>
    </row>
    <row r="1526" spans="2:51" s="167" customFormat="1" ht="12">
      <c r="B1526" s="166"/>
      <c r="D1526" s="96" t="s">
        <v>132</v>
      </c>
      <c r="E1526" s="168" t="s">
        <v>1</v>
      </c>
      <c r="F1526" s="169" t="s">
        <v>1575</v>
      </c>
      <c r="H1526" s="168" t="s">
        <v>1</v>
      </c>
      <c r="L1526" s="166"/>
      <c r="M1526" s="170"/>
      <c r="N1526" s="171"/>
      <c r="O1526" s="171"/>
      <c r="P1526" s="171"/>
      <c r="Q1526" s="171"/>
      <c r="R1526" s="171"/>
      <c r="S1526" s="171"/>
      <c r="T1526" s="172"/>
      <c r="AT1526" s="168" t="s">
        <v>132</v>
      </c>
      <c r="AU1526" s="168" t="s">
        <v>74</v>
      </c>
      <c r="AV1526" s="167" t="s">
        <v>72</v>
      </c>
      <c r="AW1526" s="167" t="s">
        <v>5</v>
      </c>
      <c r="AX1526" s="167" t="s">
        <v>66</v>
      </c>
      <c r="AY1526" s="168" t="s">
        <v>123</v>
      </c>
    </row>
    <row r="1527" spans="2:51" s="95" customFormat="1" ht="12">
      <c r="B1527" s="94"/>
      <c r="D1527" s="96" t="s">
        <v>132</v>
      </c>
      <c r="E1527" s="97" t="s">
        <v>1</v>
      </c>
      <c r="F1527" s="98" t="s">
        <v>1650</v>
      </c>
      <c r="H1527" s="99">
        <v>4.356</v>
      </c>
      <c r="L1527" s="94"/>
      <c r="M1527" s="100"/>
      <c r="N1527" s="101"/>
      <c r="O1527" s="101"/>
      <c r="P1527" s="101"/>
      <c r="Q1527" s="101"/>
      <c r="R1527" s="101"/>
      <c r="S1527" s="101"/>
      <c r="T1527" s="102"/>
      <c r="AT1527" s="97" t="s">
        <v>132</v>
      </c>
      <c r="AU1527" s="97" t="s">
        <v>74</v>
      </c>
      <c r="AV1527" s="95" t="s">
        <v>74</v>
      </c>
      <c r="AW1527" s="95" t="s">
        <v>5</v>
      </c>
      <c r="AX1527" s="95" t="s">
        <v>66</v>
      </c>
      <c r="AY1527" s="97" t="s">
        <v>123</v>
      </c>
    </row>
    <row r="1528" spans="2:51" s="167" customFormat="1" ht="12">
      <c r="B1528" s="166"/>
      <c r="D1528" s="96" t="s">
        <v>132</v>
      </c>
      <c r="E1528" s="168" t="s">
        <v>1</v>
      </c>
      <c r="F1528" s="169" t="s">
        <v>1578</v>
      </c>
      <c r="H1528" s="168" t="s">
        <v>1</v>
      </c>
      <c r="L1528" s="166"/>
      <c r="M1528" s="170"/>
      <c r="N1528" s="171"/>
      <c r="O1528" s="171"/>
      <c r="P1528" s="171"/>
      <c r="Q1528" s="171"/>
      <c r="R1528" s="171"/>
      <c r="S1528" s="171"/>
      <c r="T1528" s="172"/>
      <c r="AT1528" s="168" t="s">
        <v>132</v>
      </c>
      <c r="AU1528" s="168" t="s">
        <v>74</v>
      </c>
      <c r="AV1528" s="167" t="s">
        <v>72</v>
      </c>
      <c r="AW1528" s="167" t="s">
        <v>5</v>
      </c>
      <c r="AX1528" s="167" t="s">
        <v>66</v>
      </c>
      <c r="AY1528" s="168" t="s">
        <v>123</v>
      </c>
    </row>
    <row r="1529" spans="2:51" s="95" customFormat="1" ht="12">
      <c r="B1529" s="94"/>
      <c r="D1529" s="96" t="s">
        <v>132</v>
      </c>
      <c r="E1529" s="97" t="s">
        <v>1</v>
      </c>
      <c r="F1529" s="98" t="s">
        <v>1651</v>
      </c>
      <c r="H1529" s="99">
        <v>0.925</v>
      </c>
      <c r="L1529" s="94"/>
      <c r="M1529" s="100"/>
      <c r="N1529" s="101"/>
      <c r="O1529" s="101"/>
      <c r="P1529" s="101"/>
      <c r="Q1529" s="101"/>
      <c r="R1529" s="101"/>
      <c r="S1529" s="101"/>
      <c r="T1529" s="102"/>
      <c r="AT1529" s="97" t="s">
        <v>132</v>
      </c>
      <c r="AU1529" s="97" t="s">
        <v>74</v>
      </c>
      <c r="AV1529" s="95" t="s">
        <v>74</v>
      </c>
      <c r="AW1529" s="95" t="s">
        <v>5</v>
      </c>
      <c r="AX1529" s="95" t="s">
        <v>66</v>
      </c>
      <c r="AY1529" s="97" t="s">
        <v>123</v>
      </c>
    </row>
    <row r="1530" spans="2:51" s="167" customFormat="1" ht="12">
      <c r="B1530" s="166"/>
      <c r="D1530" s="96" t="s">
        <v>132</v>
      </c>
      <c r="E1530" s="168" t="s">
        <v>1</v>
      </c>
      <c r="F1530" s="169" t="s">
        <v>1635</v>
      </c>
      <c r="H1530" s="168" t="s">
        <v>1</v>
      </c>
      <c r="L1530" s="166"/>
      <c r="M1530" s="170"/>
      <c r="N1530" s="171"/>
      <c r="O1530" s="171"/>
      <c r="P1530" s="171"/>
      <c r="Q1530" s="171"/>
      <c r="R1530" s="171"/>
      <c r="S1530" s="171"/>
      <c r="T1530" s="172"/>
      <c r="AT1530" s="168" t="s">
        <v>132</v>
      </c>
      <c r="AU1530" s="168" t="s">
        <v>74</v>
      </c>
      <c r="AV1530" s="167" t="s">
        <v>72</v>
      </c>
      <c r="AW1530" s="167" t="s">
        <v>5</v>
      </c>
      <c r="AX1530" s="167" t="s">
        <v>66</v>
      </c>
      <c r="AY1530" s="168" t="s">
        <v>123</v>
      </c>
    </row>
    <row r="1531" spans="2:51" s="167" customFormat="1" ht="12">
      <c r="B1531" s="166"/>
      <c r="D1531" s="96" t="s">
        <v>132</v>
      </c>
      <c r="E1531" s="168" t="s">
        <v>1</v>
      </c>
      <c r="F1531" s="169" t="s">
        <v>1636</v>
      </c>
      <c r="H1531" s="168" t="s">
        <v>1</v>
      </c>
      <c r="L1531" s="166"/>
      <c r="M1531" s="170"/>
      <c r="N1531" s="171"/>
      <c r="O1531" s="171"/>
      <c r="P1531" s="171"/>
      <c r="Q1531" s="171"/>
      <c r="R1531" s="171"/>
      <c r="S1531" s="171"/>
      <c r="T1531" s="172"/>
      <c r="AT1531" s="168" t="s">
        <v>132</v>
      </c>
      <c r="AU1531" s="168" t="s">
        <v>74</v>
      </c>
      <c r="AV1531" s="167" t="s">
        <v>72</v>
      </c>
      <c r="AW1531" s="167" t="s">
        <v>5</v>
      </c>
      <c r="AX1531" s="167" t="s">
        <v>66</v>
      </c>
      <c r="AY1531" s="168" t="s">
        <v>123</v>
      </c>
    </row>
    <row r="1532" spans="2:51" s="167" customFormat="1" ht="12">
      <c r="B1532" s="166"/>
      <c r="D1532" s="96" t="s">
        <v>132</v>
      </c>
      <c r="E1532" s="168" t="s">
        <v>1</v>
      </c>
      <c r="F1532" s="169" t="s">
        <v>1637</v>
      </c>
      <c r="H1532" s="168" t="s">
        <v>1</v>
      </c>
      <c r="L1532" s="166"/>
      <c r="M1532" s="170"/>
      <c r="N1532" s="171"/>
      <c r="O1532" s="171"/>
      <c r="P1532" s="171"/>
      <c r="Q1532" s="171"/>
      <c r="R1532" s="171"/>
      <c r="S1532" s="171"/>
      <c r="T1532" s="172"/>
      <c r="AT1532" s="168" t="s">
        <v>132</v>
      </c>
      <c r="AU1532" s="168" t="s">
        <v>74</v>
      </c>
      <c r="AV1532" s="167" t="s">
        <v>72</v>
      </c>
      <c r="AW1532" s="167" t="s">
        <v>5</v>
      </c>
      <c r="AX1532" s="167" t="s">
        <v>66</v>
      </c>
      <c r="AY1532" s="168" t="s">
        <v>123</v>
      </c>
    </row>
    <row r="1533" spans="2:51" s="95" customFormat="1" ht="12">
      <c r="B1533" s="94"/>
      <c r="D1533" s="96" t="s">
        <v>132</v>
      </c>
      <c r="E1533" s="97" t="s">
        <v>1</v>
      </c>
      <c r="F1533" s="98" t="s">
        <v>1652</v>
      </c>
      <c r="H1533" s="99">
        <v>0.45</v>
      </c>
      <c r="L1533" s="94"/>
      <c r="M1533" s="100"/>
      <c r="N1533" s="101"/>
      <c r="O1533" s="101"/>
      <c r="P1533" s="101"/>
      <c r="Q1533" s="101"/>
      <c r="R1533" s="101"/>
      <c r="S1533" s="101"/>
      <c r="T1533" s="102"/>
      <c r="AT1533" s="97" t="s">
        <v>132</v>
      </c>
      <c r="AU1533" s="97" t="s">
        <v>74</v>
      </c>
      <c r="AV1533" s="95" t="s">
        <v>74</v>
      </c>
      <c r="AW1533" s="95" t="s">
        <v>5</v>
      </c>
      <c r="AX1533" s="95" t="s">
        <v>66</v>
      </c>
      <c r="AY1533" s="97" t="s">
        <v>123</v>
      </c>
    </row>
    <row r="1534" spans="2:51" s="182" customFormat="1" ht="12">
      <c r="B1534" s="181"/>
      <c r="D1534" s="96" t="s">
        <v>132</v>
      </c>
      <c r="E1534" s="183" t="s">
        <v>1</v>
      </c>
      <c r="F1534" s="184" t="s">
        <v>470</v>
      </c>
      <c r="H1534" s="185">
        <v>85.601</v>
      </c>
      <c r="L1534" s="181"/>
      <c r="M1534" s="186"/>
      <c r="N1534" s="187"/>
      <c r="O1534" s="187"/>
      <c r="P1534" s="187"/>
      <c r="Q1534" s="187"/>
      <c r="R1534" s="187"/>
      <c r="S1534" s="187"/>
      <c r="T1534" s="188"/>
      <c r="AT1534" s="183" t="s">
        <v>132</v>
      </c>
      <c r="AU1534" s="183" t="s">
        <v>74</v>
      </c>
      <c r="AV1534" s="182" t="s">
        <v>130</v>
      </c>
      <c r="AW1534" s="182" t="s">
        <v>5</v>
      </c>
      <c r="AX1534" s="182" t="s">
        <v>72</v>
      </c>
      <c r="AY1534" s="183" t="s">
        <v>123</v>
      </c>
    </row>
    <row r="1535" spans="2:63" s="73" customFormat="1" ht="22.9" customHeight="1">
      <c r="B1535" s="72"/>
      <c r="D1535" s="74" t="s">
        <v>65</v>
      </c>
      <c r="E1535" s="82" t="s">
        <v>227</v>
      </c>
      <c r="F1535" s="82" t="s">
        <v>228</v>
      </c>
      <c r="J1535" s="83">
        <f>BK1535</f>
        <v>0</v>
      </c>
      <c r="L1535" s="72"/>
      <c r="M1535" s="77"/>
      <c r="N1535" s="78"/>
      <c r="O1535" s="78"/>
      <c r="P1535" s="80">
        <f>SUM(P1536:P1538)</f>
        <v>757.7748</v>
      </c>
      <c r="Q1535" s="78"/>
      <c r="R1535" s="80">
        <f>SUM(R1536:R1538)</f>
        <v>0</v>
      </c>
      <c r="S1535" s="78"/>
      <c r="T1535" s="163">
        <f>SUM(T1536:T1538)</f>
        <v>0</v>
      </c>
      <c r="AR1535" s="74" t="s">
        <v>72</v>
      </c>
      <c r="AT1535" s="154" t="s">
        <v>65</v>
      </c>
      <c r="AU1535" s="154" t="s">
        <v>72</v>
      </c>
      <c r="AY1535" s="74" t="s">
        <v>123</v>
      </c>
      <c r="BK1535" s="155">
        <f>SUM(BK1536:BK1538)</f>
        <v>0</v>
      </c>
    </row>
    <row r="1536" spans="2:65" s="117" customFormat="1" ht="16.5" customHeight="1">
      <c r="B1536" s="8"/>
      <c r="C1536" s="84" t="s">
        <v>1068</v>
      </c>
      <c r="D1536" s="84" t="s">
        <v>125</v>
      </c>
      <c r="E1536" s="85" t="s">
        <v>1118</v>
      </c>
      <c r="F1536" s="86" t="s">
        <v>1119</v>
      </c>
      <c r="G1536" s="87" t="s">
        <v>207</v>
      </c>
      <c r="H1536" s="88">
        <v>512.01</v>
      </c>
      <c r="I1536" s="142"/>
      <c r="J1536" s="89">
        <f>ROUND(I1536*H1536,2)</f>
        <v>0</v>
      </c>
      <c r="K1536" s="86" t="s">
        <v>397</v>
      </c>
      <c r="L1536" s="8"/>
      <c r="M1536" s="115" t="s">
        <v>1</v>
      </c>
      <c r="N1536" s="90" t="s">
        <v>35</v>
      </c>
      <c r="O1536" s="92">
        <v>1.48</v>
      </c>
      <c r="P1536" s="92">
        <f>O1536*H1536</f>
        <v>757.7748</v>
      </c>
      <c r="Q1536" s="92">
        <v>0</v>
      </c>
      <c r="R1536" s="92">
        <f>Q1536*H1536</f>
        <v>0</v>
      </c>
      <c r="S1536" s="92">
        <v>0</v>
      </c>
      <c r="T1536" s="164">
        <f>S1536*H1536</f>
        <v>0</v>
      </c>
      <c r="AR1536" s="120" t="s">
        <v>130</v>
      </c>
      <c r="AT1536" s="120" t="s">
        <v>125</v>
      </c>
      <c r="AU1536" s="120" t="s">
        <v>74</v>
      </c>
      <c r="AY1536" s="120" t="s">
        <v>123</v>
      </c>
      <c r="BE1536" s="156">
        <f>IF(N1536="základní",J1536,0)</f>
        <v>0</v>
      </c>
      <c r="BF1536" s="156">
        <f>IF(N1536="snížená",J1536,0)</f>
        <v>0</v>
      </c>
      <c r="BG1536" s="156">
        <f>IF(N1536="zákl. přenesená",J1536,0)</f>
        <v>0</v>
      </c>
      <c r="BH1536" s="156">
        <f>IF(N1536="sníž. přenesená",J1536,0)</f>
        <v>0</v>
      </c>
      <c r="BI1536" s="156">
        <f>IF(N1536="nulová",J1536,0)</f>
        <v>0</v>
      </c>
      <c r="BJ1536" s="120" t="s">
        <v>72</v>
      </c>
      <c r="BK1536" s="156">
        <f>ROUND(I1536*H1536,2)</f>
        <v>0</v>
      </c>
      <c r="BL1536" s="120" t="s">
        <v>130</v>
      </c>
      <c r="BM1536" s="120" t="s">
        <v>1660</v>
      </c>
    </row>
    <row r="1537" spans="2:47" s="117" customFormat="1" ht="19.5">
      <c r="B1537" s="8"/>
      <c r="D1537" s="96" t="s">
        <v>399</v>
      </c>
      <c r="F1537" s="165" t="s">
        <v>1121</v>
      </c>
      <c r="L1537" s="8"/>
      <c r="M1537" s="114"/>
      <c r="N1537" s="21"/>
      <c r="O1537" s="21"/>
      <c r="P1537" s="21"/>
      <c r="Q1537" s="21"/>
      <c r="R1537" s="21"/>
      <c r="S1537" s="21"/>
      <c r="T1537" s="22"/>
      <c r="AT1537" s="120" t="s">
        <v>399</v>
      </c>
      <c r="AU1537" s="120" t="s">
        <v>74</v>
      </c>
    </row>
    <row r="1538" spans="2:47" s="117" customFormat="1" ht="29.25">
      <c r="B1538" s="8"/>
      <c r="D1538" s="96" t="s">
        <v>298</v>
      </c>
      <c r="F1538" s="113" t="s">
        <v>1122</v>
      </c>
      <c r="L1538" s="8"/>
      <c r="M1538" s="114"/>
      <c r="N1538" s="21"/>
      <c r="O1538" s="21"/>
      <c r="P1538" s="21"/>
      <c r="Q1538" s="21"/>
      <c r="R1538" s="21"/>
      <c r="S1538" s="21"/>
      <c r="T1538" s="22"/>
      <c r="AT1538" s="120" t="s">
        <v>298</v>
      </c>
      <c r="AU1538" s="120" t="s">
        <v>74</v>
      </c>
    </row>
    <row r="1539" spans="2:63" s="73" customFormat="1" ht="25.9" customHeight="1">
      <c r="B1539" s="72"/>
      <c r="D1539" s="74" t="s">
        <v>65</v>
      </c>
      <c r="E1539" s="75" t="s">
        <v>1123</v>
      </c>
      <c r="F1539" s="75" t="s">
        <v>1124</v>
      </c>
      <c r="J1539" s="76">
        <f>BK1539</f>
        <v>0</v>
      </c>
      <c r="L1539" s="72"/>
      <c r="M1539" s="77"/>
      <c r="N1539" s="78"/>
      <c r="O1539" s="78"/>
      <c r="P1539" s="80">
        <f>SUM(P1540:P1595)</f>
        <v>0</v>
      </c>
      <c r="Q1539" s="78"/>
      <c r="R1539" s="80">
        <f>SUM(R1540:R1595)</f>
        <v>0</v>
      </c>
      <c r="S1539" s="78"/>
      <c r="T1539" s="163">
        <f>SUM(T1540:T1595)</f>
        <v>0</v>
      </c>
      <c r="AR1539" s="74" t="s">
        <v>130</v>
      </c>
      <c r="AT1539" s="154" t="s">
        <v>65</v>
      </c>
      <c r="AU1539" s="154" t="s">
        <v>66</v>
      </c>
      <c r="AY1539" s="74" t="s">
        <v>123</v>
      </c>
      <c r="BK1539" s="155">
        <f>SUM(BK1540:BK1595)</f>
        <v>0</v>
      </c>
    </row>
    <row r="1540" spans="2:65" s="117" customFormat="1" ht="16.5" customHeight="1">
      <c r="B1540" s="8"/>
      <c r="C1540" s="84" t="s">
        <v>1073</v>
      </c>
      <c r="D1540" s="84" t="s">
        <v>125</v>
      </c>
      <c r="E1540" s="85" t="s">
        <v>1126</v>
      </c>
      <c r="F1540" s="86" t="s">
        <v>1127</v>
      </c>
      <c r="G1540" s="87" t="s">
        <v>207</v>
      </c>
      <c r="H1540" s="88">
        <v>527.891</v>
      </c>
      <c r="I1540" s="142"/>
      <c r="J1540" s="89">
        <f>ROUND(I1540*H1540,2)</f>
        <v>0</v>
      </c>
      <c r="K1540" s="86" t="s">
        <v>397</v>
      </c>
      <c r="L1540" s="8"/>
      <c r="M1540" s="115" t="s">
        <v>1</v>
      </c>
      <c r="N1540" s="90" t="s">
        <v>35</v>
      </c>
      <c r="O1540" s="92">
        <v>0</v>
      </c>
      <c r="P1540" s="92">
        <f>O1540*H1540</f>
        <v>0</v>
      </c>
      <c r="Q1540" s="92">
        <v>0</v>
      </c>
      <c r="R1540" s="92">
        <f>Q1540*H1540</f>
        <v>0</v>
      </c>
      <c r="S1540" s="92">
        <v>0</v>
      </c>
      <c r="T1540" s="164">
        <f>S1540*H1540</f>
        <v>0</v>
      </c>
      <c r="AR1540" s="120" t="s">
        <v>1128</v>
      </c>
      <c r="AT1540" s="120" t="s">
        <v>125</v>
      </c>
      <c r="AU1540" s="120" t="s">
        <v>72</v>
      </c>
      <c r="AY1540" s="120" t="s">
        <v>123</v>
      </c>
      <c r="BE1540" s="156">
        <f>IF(N1540="základní",J1540,0)</f>
        <v>0</v>
      </c>
      <c r="BF1540" s="156">
        <f>IF(N1540="snížená",J1540,0)</f>
        <v>0</v>
      </c>
      <c r="BG1540" s="156">
        <f>IF(N1540="zákl. přenesená",J1540,0)</f>
        <v>0</v>
      </c>
      <c r="BH1540" s="156">
        <f>IF(N1540="sníž. přenesená",J1540,0)</f>
        <v>0</v>
      </c>
      <c r="BI1540" s="156">
        <f>IF(N1540="nulová",J1540,0)</f>
        <v>0</v>
      </c>
      <c r="BJ1540" s="120" t="s">
        <v>72</v>
      </c>
      <c r="BK1540" s="156">
        <f>ROUND(I1540*H1540,2)</f>
        <v>0</v>
      </c>
      <c r="BL1540" s="120" t="s">
        <v>1128</v>
      </c>
      <c r="BM1540" s="120" t="s">
        <v>1661</v>
      </c>
    </row>
    <row r="1541" spans="2:47" s="117" customFormat="1" ht="12">
      <c r="B1541" s="8"/>
      <c r="D1541" s="96" t="s">
        <v>399</v>
      </c>
      <c r="F1541" s="165" t="s">
        <v>1130</v>
      </c>
      <c r="L1541" s="8"/>
      <c r="M1541" s="114"/>
      <c r="N1541" s="21"/>
      <c r="O1541" s="21"/>
      <c r="P1541" s="21"/>
      <c r="Q1541" s="21"/>
      <c r="R1541" s="21"/>
      <c r="S1541" s="21"/>
      <c r="T1541" s="22"/>
      <c r="AT1541" s="120" t="s">
        <v>399</v>
      </c>
      <c r="AU1541" s="120" t="s">
        <v>72</v>
      </c>
    </row>
    <row r="1542" spans="2:47" s="117" customFormat="1" ht="19.5">
      <c r="B1542" s="8"/>
      <c r="D1542" s="96" t="s">
        <v>298</v>
      </c>
      <c r="F1542" s="113" t="s">
        <v>1131</v>
      </c>
      <c r="L1542" s="8"/>
      <c r="M1542" s="114"/>
      <c r="N1542" s="21"/>
      <c r="O1542" s="21"/>
      <c r="P1542" s="21"/>
      <c r="Q1542" s="21"/>
      <c r="R1542" s="21"/>
      <c r="S1542" s="21"/>
      <c r="T1542" s="22"/>
      <c r="AT1542" s="120" t="s">
        <v>298</v>
      </c>
      <c r="AU1542" s="120" t="s">
        <v>72</v>
      </c>
    </row>
    <row r="1543" spans="2:51" s="167" customFormat="1" ht="12">
      <c r="B1543" s="166"/>
      <c r="D1543" s="96" t="s">
        <v>132</v>
      </c>
      <c r="E1543" s="168" t="s">
        <v>1</v>
      </c>
      <c r="F1543" s="169" t="s">
        <v>401</v>
      </c>
      <c r="H1543" s="168" t="s">
        <v>1</v>
      </c>
      <c r="L1543" s="166"/>
      <c r="M1543" s="170"/>
      <c r="N1543" s="171"/>
      <c r="O1543" s="171"/>
      <c r="P1543" s="171"/>
      <c r="Q1543" s="171"/>
      <c r="R1543" s="171"/>
      <c r="S1543" s="171"/>
      <c r="T1543" s="172"/>
      <c r="AT1543" s="168" t="s">
        <v>132</v>
      </c>
      <c r="AU1543" s="168" t="s">
        <v>72</v>
      </c>
      <c r="AV1543" s="167" t="s">
        <v>72</v>
      </c>
      <c r="AW1543" s="167" t="s">
        <v>5</v>
      </c>
      <c r="AX1543" s="167" t="s">
        <v>66</v>
      </c>
      <c r="AY1543" s="168" t="s">
        <v>123</v>
      </c>
    </row>
    <row r="1544" spans="2:51" s="167" customFormat="1" ht="12">
      <c r="B1544" s="166"/>
      <c r="D1544" s="96" t="s">
        <v>132</v>
      </c>
      <c r="E1544" s="168" t="s">
        <v>1</v>
      </c>
      <c r="F1544" s="169" t="s">
        <v>1427</v>
      </c>
      <c r="H1544" s="168" t="s">
        <v>1</v>
      </c>
      <c r="L1544" s="166"/>
      <c r="M1544" s="170"/>
      <c r="N1544" s="171"/>
      <c r="O1544" s="171"/>
      <c r="P1544" s="171"/>
      <c r="Q1544" s="171"/>
      <c r="R1544" s="171"/>
      <c r="S1544" s="171"/>
      <c r="T1544" s="172"/>
      <c r="AT1544" s="168" t="s">
        <v>132</v>
      </c>
      <c r="AU1544" s="168" t="s">
        <v>72</v>
      </c>
      <c r="AV1544" s="167" t="s">
        <v>72</v>
      </c>
      <c r="AW1544" s="167" t="s">
        <v>5</v>
      </c>
      <c r="AX1544" s="167" t="s">
        <v>66</v>
      </c>
      <c r="AY1544" s="168" t="s">
        <v>123</v>
      </c>
    </row>
    <row r="1545" spans="2:51" s="167" customFormat="1" ht="12">
      <c r="B1545" s="166"/>
      <c r="D1545" s="96" t="s">
        <v>132</v>
      </c>
      <c r="E1545" s="168" t="s">
        <v>1</v>
      </c>
      <c r="F1545" s="169" t="s">
        <v>1428</v>
      </c>
      <c r="H1545" s="168" t="s">
        <v>1</v>
      </c>
      <c r="L1545" s="166"/>
      <c r="M1545" s="170"/>
      <c r="N1545" s="171"/>
      <c r="O1545" s="171"/>
      <c r="P1545" s="171"/>
      <c r="Q1545" s="171"/>
      <c r="R1545" s="171"/>
      <c r="S1545" s="171"/>
      <c r="T1545" s="172"/>
      <c r="AT1545" s="168" t="s">
        <v>132</v>
      </c>
      <c r="AU1545" s="168" t="s">
        <v>72</v>
      </c>
      <c r="AV1545" s="167" t="s">
        <v>72</v>
      </c>
      <c r="AW1545" s="167" t="s">
        <v>5</v>
      </c>
      <c r="AX1545" s="167" t="s">
        <v>66</v>
      </c>
      <c r="AY1545" s="168" t="s">
        <v>123</v>
      </c>
    </row>
    <row r="1546" spans="2:51" s="167" customFormat="1" ht="12">
      <c r="B1546" s="166"/>
      <c r="D1546" s="96" t="s">
        <v>132</v>
      </c>
      <c r="E1546" s="168" t="s">
        <v>1</v>
      </c>
      <c r="F1546" s="169" t="s">
        <v>404</v>
      </c>
      <c r="H1546" s="168" t="s">
        <v>1</v>
      </c>
      <c r="L1546" s="166"/>
      <c r="M1546" s="170"/>
      <c r="N1546" s="171"/>
      <c r="O1546" s="171"/>
      <c r="P1546" s="171"/>
      <c r="Q1546" s="171"/>
      <c r="R1546" s="171"/>
      <c r="S1546" s="171"/>
      <c r="T1546" s="172"/>
      <c r="AT1546" s="168" t="s">
        <v>132</v>
      </c>
      <c r="AU1546" s="168" t="s">
        <v>72</v>
      </c>
      <c r="AV1546" s="167" t="s">
        <v>72</v>
      </c>
      <c r="AW1546" s="167" t="s">
        <v>5</v>
      </c>
      <c r="AX1546" s="167" t="s">
        <v>66</v>
      </c>
      <c r="AY1546" s="168" t="s">
        <v>123</v>
      </c>
    </row>
    <row r="1547" spans="2:51" s="167" customFormat="1" ht="12">
      <c r="B1547" s="166"/>
      <c r="D1547" s="96" t="s">
        <v>132</v>
      </c>
      <c r="E1547" s="168" t="s">
        <v>1</v>
      </c>
      <c r="F1547" s="169" t="s">
        <v>1429</v>
      </c>
      <c r="H1547" s="168" t="s">
        <v>1</v>
      </c>
      <c r="L1547" s="166"/>
      <c r="M1547" s="170"/>
      <c r="N1547" s="171"/>
      <c r="O1547" s="171"/>
      <c r="P1547" s="171"/>
      <c r="Q1547" s="171"/>
      <c r="R1547" s="171"/>
      <c r="S1547" s="171"/>
      <c r="T1547" s="172"/>
      <c r="AT1547" s="168" t="s">
        <v>132</v>
      </c>
      <c r="AU1547" s="168" t="s">
        <v>72</v>
      </c>
      <c r="AV1547" s="167" t="s">
        <v>72</v>
      </c>
      <c r="AW1547" s="167" t="s">
        <v>5</v>
      </c>
      <c r="AX1547" s="167" t="s">
        <v>66</v>
      </c>
      <c r="AY1547" s="168" t="s">
        <v>123</v>
      </c>
    </row>
    <row r="1548" spans="2:51" s="167" customFormat="1" ht="12">
      <c r="B1548" s="166"/>
      <c r="D1548" s="96" t="s">
        <v>132</v>
      </c>
      <c r="E1548" s="168" t="s">
        <v>1</v>
      </c>
      <c r="F1548" s="169" t="s">
        <v>1430</v>
      </c>
      <c r="H1548" s="168" t="s">
        <v>1</v>
      </c>
      <c r="L1548" s="166"/>
      <c r="M1548" s="170"/>
      <c r="N1548" s="171"/>
      <c r="O1548" s="171"/>
      <c r="P1548" s="171"/>
      <c r="Q1548" s="171"/>
      <c r="R1548" s="171"/>
      <c r="S1548" s="171"/>
      <c r="T1548" s="172"/>
      <c r="AT1548" s="168" t="s">
        <v>132</v>
      </c>
      <c r="AU1548" s="168" t="s">
        <v>72</v>
      </c>
      <c r="AV1548" s="167" t="s">
        <v>72</v>
      </c>
      <c r="AW1548" s="167" t="s">
        <v>5</v>
      </c>
      <c r="AX1548" s="167" t="s">
        <v>66</v>
      </c>
      <c r="AY1548" s="168" t="s">
        <v>123</v>
      </c>
    </row>
    <row r="1549" spans="2:51" s="167" customFormat="1" ht="12">
      <c r="B1549" s="166"/>
      <c r="D1549" s="96" t="s">
        <v>132</v>
      </c>
      <c r="E1549" s="168" t="s">
        <v>1</v>
      </c>
      <c r="F1549" s="169" t="s">
        <v>1431</v>
      </c>
      <c r="H1549" s="168" t="s">
        <v>1</v>
      </c>
      <c r="L1549" s="166"/>
      <c r="M1549" s="170"/>
      <c r="N1549" s="171"/>
      <c r="O1549" s="171"/>
      <c r="P1549" s="171"/>
      <c r="Q1549" s="171"/>
      <c r="R1549" s="171"/>
      <c r="S1549" s="171"/>
      <c r="T1549" s="172"/>
      <c r="AT1549" s="168" t="s">
        <v>132</v>
      </c>
      <c r="AU1549" s="168" t="s">
        <v>72</v>
      </c>
      <c r="AV1549" s="167" t="s">
        <v>72</v>
      </c>
      <c r="AW1549" s="167" t="s">
        <v>5</v>
      </c>
      <c r="AX1549" s="167" t="s">
        <v>66</v>
      </c>
      <c r="AY1549" s="168" t="s">
        <v>123</v>
      </c>
    </row>
    <row r="1550" spans="2:51" s="95" customFormat="1" ht="12">
      <c r="B1550" s="94"/>
      <c r="D1550" s="96" t="s">
        <v>132</v>
      </c>
      <c r="E1550" s="97" t="s">
        <v>1</v>
      </c>
      <c r="F1550" s="98" t="s">
        <v>1432</v>
      </c>
      <c r="H1550" s="99">
        <v>133.518</v>
      </c>
      <c r="L1550" s="94"/>
      <c r="M1550" s="100"/>
      <c r="N1550" s="101"/>
      <c r="O1550" s="101"/>
      <c r="P1550" s="101"/>
      <c r="Q1550" s="101"/>
      <c r="R1550" s="101"/>
      <c r="S1550" s="101"/>
      <c r="T1550" s="102"/>
      <c r="AT1550" s="97" t="s">
        <v>132</v>
      </c>
      <c r="AU1550" s="97" t="s">
        <v>72</v>
      </c>
      <c r="AV1550" s="95" t="s">
        <v>74</v>
      </c>
      <c r="AW1550" s="95" t="s">
        <v>5</v>
      </c>
      <c r="AX1550" s="95" t="s">
        <v>66</v>
      </c>
      <c r="AY1550" s="97" t="s">
        <v>123</v>
      </c>
    </row>
    <row r="1551" spans="2:51" s="167" customFormat="1" ht="12">
      <c r="B1551" s="166"/>
      <c r="D1551" s="96" t="s">
        <v>132</v>
      </c>
      <c r="E1551" s="168" t="s">
        <v>1</v>
      </c>
      <c r="F1551" s="169" t="s">
        <v>409</v>
      </c>
      <c r="H1551" s="168" t="s">
        <v>1</v>
      </c>
      <c r="L1551" s="166"/>
      <c r="M1551" s="170"/>
      <c r="N1551" s="171"/>
      <c r="O1551" s="171"/>
      <c r="P1551" s="171"/>
      <c r="Q1551" s="171"/>
      <c r="R1551" s="171"/>
      <c r="S1551" s="171"/>
      <c r="T1551" s="172"/>
      <c r="AT1551" s="168" t="s">
        <v>132</v>
      </c>
      <c r="AU1551" s="168" t="s">
        <v>72</v>
      </c>
      <c r="AV1551" s="167" t="s">
        <v>72</v>
      </c>
      <c r="AW1551" s="167" t="s">
        <v>5</v>
      </c>
      <c r="AX1551" s="167" t="s">
        <v>66</v>
      </c>
      <c r="AY1551" s="168" t="s">
        <v>123</v>
      </c>
    </row>
    <row r="1552" spans="2:51" s="167" customFormat="1" ht="12">
      <c r="B1552" s="166"/>
      <c r="D1552" s="96" t="s">
        <v>132</v>
      </c>
      <c r="E1552" s="168" t="s">
        <v>1</v>
      </c>
      <c r="F1552" s="169" t="s">
        <v>1433</v>
      </c>
      <c r="H1552" s="168" t="s">
        <v>1</v>
      </c>
      <c r="L1552" s="166"/>
      <c r="M1552" s="170"/>
      <c r="N1552" s="171"/>
      <c r="O1552" s="171"/>
      <c r="P1552" s="171"/>
      <c r="Q1552" s="171"/>
      <c r="R1552" s="171"/>
      <c r="S1552" s="171"/>
      <c r="T1552" s="172"/>
      <c r="AT1552" s="168" t="s">
        <v>132</v>
      </c>
      <c r="AU1552" s="168" t="s">
        <v>72</v>
      </c>
      <c r="AV1552" s="167" t="s">
        <v>72</v>
      </c>
      <c r="AW1552" s="167" t="s">
        <v>5</v>
      </c>
      <c r="AX1552" s="167" t="s">
        <v>66</v>
      </c>
      <c r="AY1552" s="168" t="s">
        <v>123</v>
      </c>
    </row>
    <row r="1553" spans="2:51" s="95" customFormat="1" ht="12">
      <c r="B1553" s="94"/>
      <c r="D1553" s="96" t="s">
        <v>132</v>
      </c>
      <c r="E1553" s="97" t="s">
        <v>1</v>
      </c>
      <c r="F1553" s="98" t="s">
        <v>1434</v>
      </c>
      <c r="H1553" s="99">
        <v>10.25</v>
      </c>
      <c r="L1553" s="94"/>
      <c r="M1553" s="100"/>
      <c r="N1553" s="101"/>
      <c r="O1553" s="101"/>
      <c r="P1553" s="101"/>
      <c r="Q1553" s="101"/>
      <c r="R1553" s="101"/>
      <c r="S1553" s="101"/>
      <c r="T1553" s="102"/>
      <c r="AT1553" s="97" t="s">
        <v>132</v>
      </c>
      <c r="AU1553" s="97" t="s">
        <v>72</v>
      </c>
      <c r="AV1553" s="95" t="s">
        <v>74</v>
      </c>
      <c r="AW1553" s="95" t="s">
        <v>5</v>
      </c>
      <c r="AX1553" s="95" t="s">
        <v>66</v>
      </c>
      <c r="AY1553" s="97" t="s">
        <v>123</v>
      </c>
    </row>
    <row r="1554" spans="2:51" s="174" customFormat="1" ht="12">
      <c r="B1554" s="173"/>
      <c r="D1554" s="96" t="s">
        <v>132</v>
      </c>
      <c r="E1554" s="175" t="s">
        <v>1</v>
      </c>
      <c r="F1554" s="176" t="s">
        <v>412</v>
      </c>
      <c r="H1554" s="177">
        <v>143.768</v>
      </c>
      <c r="L1554" s="173"/>
      <c r="M1554" s="178"/>
      <c r="N1554" s="179"/>
      <c r="O1554" s="179"/>
      <c r="P1554" s="179"/>
      <c r="Q1554" s="179"/>
      <c r="R1554" s="179"/>
      <c r="S1554" s="179"/>
      <c r="T1554" s="180"/>
      <c r="AT1554" s="175" t="s">
        <v>132</v>
      </c>
      <c r="AU1554" s="175" t="s">
        <v>72</v>
      </c>
      <c r="AV1554" s="174" t="s">
        <v>137</v>
      </c>
      <c r="AW1554" s="174" t="s">
        <v>5</v>
      </c>
      <c r="AX1554" s="174" t="s">
        <v>66</v>
      </c>
      <c r="AY1554" s="175" t="s">
        <v>123</v>
      </c>
    </row>
    <row r="1555" spans="2:51" s="167" customFormat="1" ht="12">
      <c r="B1555" s="166"/>
      <c r="D1555" s="96" t="s">
        <v>132</v>
      </c>
      <c r="E1555" s="168" t="s">
        <v>1</v>
      </c>
      <c r="F1555" s="169" t="s">
        <v>1435</v>
      </c>
      <c r="H1555" s="168" t="s">
        <v>1</v>
      </c>
      <c r="L1555" s="166"/>
      <c r="M1555" s="170"/>
      <c r="N1555" s="171"/>
      <c r="O1555" s="171"/>
      <c r="P1555" s="171"/>
      <c r="Q1555" s="171"/>
      <c r="R1555" s="171"/>
      <c r="S1555" s="171"/>
      <c r="T1555" s="172"/>
      <c r="AT1555" s="168" t="s">
        <v>132</v>
      </c>
      <c r="AU1555" s="168" t="s">
        <v>72</v>
      </c>
      <c r="AV1555" s="167" t="s">
        <v>72</v>
      </c>
      <c r="AW1555" s="167" t="s">
        <v>5</v>
      </c>
      <c r="AX1555" s="167" t="s">
        <v>66</v>
      </c>
      <c r="AY1555" s="168" t="s">
        <v>123</v>
      </c>
    </row>
    <row r="1556" spans="2:51" s="167" customFormat="1" ht="12">
      <c r="B1556" s="166"/>
      <c r="D1556" s="96" t="s">
        <v>132</v>
      </c>
      <c r="E1556" s="168" t="s">
        <v>1</v>
      </c>
      <c r="F1556" s="169" t="s">
        <v>1430</v>
      </c>
      <c r="H1556" s="168" t="s">
        <v>1</v>
      </c>
      <c r="L1556" s="166"/>
      <c r="M1556" s="170"/>
      <c r="N1556" s="171"/>
      <c r="O1556" s="171"/>
      <c r="P1556" s="171"/>
      <c r="Q1556" s="171"/>
      <c r="R1556" s="171"/>
      <c r="S1556" s="171"/>
      <c r="T1556" s="172"/>
      <c r="AT1556" s="168" t="s">
        <v>132</v>
      </c>
      <c r="AU1556" s="168" t="s">
        <v>72</v>
      </c>
      <c r="AV1556" s="167" t="s">
        <v>72</v>
      </c>
      <c r="AW1556" s="167" t="s">
        <v>5</v>
      </c>
      <c r="AX1556" s="167" t="s">
        <v>66</v>
      </c>
      <c r="AY1556" s="168" t="s">
        <v>123</v>
      </c>
    </row>
    <row r="1557" spans="2:51" s="167" customFormat="1" ht="12">
      <c r="B1557" s="166"/>
      <c r="D1557" s="96" t="s">
        <v>132</v>
      </c>
      <c r="E1557" s="168" t="s">
        <v>1</v>
      </c>
      <c r="F1557" s="169" t="s">
        <v>1436</v>
      </c>
      <c r="H1557" s="168" t="s">
        <v>1</v>
      </c>
      <c r="L1557" s="166"/>
      <c r="M1557" s="170"/>
      <c r="N1557" s="171"/>
      <c r="O1557" s="171"/>
      <c r="P1557" s="171"/>
      <c r="Q1557" s="171"/>
      <c r="R1557" s="171"/>
      <c r="S1557" s="171"/>
      <c r="T1557" s="172"/>
      <c r="AT1557" s="168" t="s">
        <v>132</v>
      </c>
      <c r="AU1557" s="168" t="s">
        <v>72</v>
      </c>
      <c r="AV1557" s="167" t="s">
        <v>72</v>
      </c>
      <c r="AW1557" s="167" t="s">
        <v>5</v>
      </c>
      <c r="AX1557" s="167" t="s">
        <v>66</v>
      </c>
      <c r="AY1557" s="168" t="s">
        <v>123</v>
      </c>
    </row>
    <row r="1558" spans="2:51" s="95" customFormat="1" ht="12">
      <c r="B1558" s="94"/>
      <c r="D1558" s="96" t="s">
        <v>132</v>
      </c>
      <c r="E1558" s="97" t="s">
        <v>1</v>
      </c>
      <c r="F1558" s="98" t="s">
        <v>1437</v>
      </c>
      <c r="H1558" s="99">
        <v>109.62</v>
      </c>
      <c r="L1558" s="94"/>
      <c r="M1558" s="100"/>
      <c r="N1558" s="101"/>
      <c r="O1558" s="101"/>
      <c r="P1558" s="101"/>
      <c r="Q1558" s="101"/>
      <c r="R1558" s="101"/>
      <c r="S1558" s="101"/>
      <c r="T1558" s="102"/>
      <c r="AT1558" s="97" t="s">
        <v>132</v>
      </c>
      <c r="AU1558" s="97" t="s">
        <v>72</v>
      </c>
      <c r="AV1558" s="95" t="s">
        <v>74</v>
      </c>
      <c r="AW1558" s="95" t="s">
        <v>5</v>
      </c>
      <c r="AX1558" s="95" t="s">
        <v>66</v>
      </c>
      <c r="AY1558" s="97" t="s">
        <v>123</v>
      </c>
    </row>
    <row r="1559" spans="2:51" s="167" customFormat="1" ht="12">
      <c r="B1559" s="166"/>
      <c r="D1559" s="96" t="s">
        <v>132</v>
      </c>
      <c r="E1559" s="168" t="s">
        <v>1</v>
      </c>
      <c r="F1559" s="169" t="s">
        <v>409</v>
      </c>
      <c r="H1559" s="168" t="s">
        <v>1</v>
      </c>
      <c r="L1559" s="166"/>
      <c r="M1559" s="170"/>
      <c r="N1559" s="171"/>
      <c r="O1559" s="171"/>
      <c r="P1559" s="171"/>
      <c r="Q1559" s="171"/>
      <c r="R1559" s="171"/>
      <c r="S1559" s="171"/>
      <c r="T1559" s="172"/>
      <c r="AT1559" s="168" t="s">
        <v>132</v>
      </c>
      <c r="AU1559" s="168" t="s">
        <v>72</v>
      </c>
      <c r="AV1559" s="167" t="s">
        <v>72</v>
      </c>
      <c r="AW1559" s="167" t="s">
        <v>5</v>
      </c>
      <c r="AX1559" s="167" t="s">
        <v>66</v>
      </c>
      <c r="AY1559" s="168" t="s">
        <v>123</v>
      </c>
    </row>
    <row r="1560" spans="2:51" s="167" customFormat="1" ht="12">
      <c r="B1560" s="166"/>
      <c r="D1560" s="96" t="s">
        <v>132</v>
      </c>
      <c r="E1560" s="168" t="s">
        <v>1</v>
      </c>
      <c r="F1560" s="169" t="s">
        <v>1438</v>
      </c>
      <c r="H1560" s="168" t="s">
        <v>1</v>
      </c>
      <c r="L1560" s="166"/>
      <c r="M1560" s="170"/>
      <c r="N1560" s="171"/>
      <c r="O1560" s="171"/>
      <c r="P1560" s="171"/>
      <c r="Q1560" s="171"/>
      <c r="R1560" s="171"/>
      <c r="S1560" s="171"/>
      <c r="T1560" s="172"/>
      <c r="AT1560" s="168" t="s">
        <v>132</v>
      </c>
      <c r="AU1560" s="168" t="s">
        <v>72</v>
      </c>
      <c r="AV1560" s="167" t="s">
        <v>72</v>
      </c>
      <c r="AW1560" s="167" t="s">
        <v>5</v>
      </c>
      <c r="AX1560" s="167" t="s">
        <v>66</v>
      </c>
      <c r="AY1560" s="168" t="s">
        <v>123</v>
      </c>
    </row>
    <row r="1561" spans="2:51" s="95" customFormat="1" ht="12">
      <c r="B1561" s="94"/>
      <c r="D1561" s="96" t="s">
        <v>132</v>
      </c>
      <c r="E1561" s="97" t="s">
        <v>1</v>
      </c>
      <c r="F1561" s="98" t="s">
        <v>1439</v>
      </c>
      <c r="H1561" s="99">
        <v>4.163</v>
      </c>
      <c r="L1561" s="94"/>
      <c r="M1561" s="100"/>
      <c r="N1561" s="101"/>
      <c r="O1561" s="101"/>
      <c r="P1561" s="101"/>
      <c r="Q1561" s="101"/>
      <c r="R1561" s="101"/>
      <c r="S1561" s="101"/>
      <c r="T1561" s="102"/>
      <c r="AT1561" s="97" t="s">
        <v>132</v>
      </c>
      <c r="AU1561" s="97" t="s">
        <v>72</v>
      </c>
      <c r="AV1561" s="95" t="s">
        <v>74</v>
      </c>
      <c r="AW1561" s="95" t="s">
        <v>5</v>
      </c>
      <c r="AX1561" s="95" t="s">
        <v>66</v>
      </c>
      <c r="AY1561" s="97" t="s">
        <v>123</v>
      </c>
    </row>
    <row r="1562" spans="2:51" s="174" customFormat="1" ht="12">
      <c r="B1562" s="173"/>
      <c r="D1562" s="96" t="s">
        <v>132</v>
      </c>
      <c r="E1562" s="175" t="s">
        <v>1</v>
      </c>
      <c r="F1562" s="176" t="s">
        <v>412</v>
      </c>
      <c r="H1562" s="177">
        <v>113.783</v>
      </c>
      <c r="L1562" s="173"/>
      <c r="M1562" s="178"/>
      <c r="N1562" s="179"/>
      <c r="O1562" s="179"/>
      <c r="P1562" s="179"/>
      <c r="Q1562" s="179"/>
      <c r="R1562" s="179"/>
      <c r="S1562" s="179"/>
      <c r="T1562" s="180"/>
      <c r="AT1562" s="175" t="s">
        <v>132</v>
      </c>
      <c r="AU1562" s="175" t="s">
        <v>72</v>
      </c>
      <c r="AV1562" s="174" t="s">
        <v>137</v>
      </c>
      <c r="AW1562" s="174" t="s">
        <v>5</v>
      </c>
      <c r="AX1562" s="174" t="s">
        <v>66</v>
      </c>
      <c r="AY1562" s="175" t="s">
        <v>123</v>
      </c>
    </row>
    <row r="1563" spans="2:51" s="167" customFormat="1" ht="12">
      <c r="B1563" s="166"/>
      <c r="D1563" s="96" t="s">
        <v>132</v>
      </c>
      <c r="E1563" s="168" t="s">
        <v>1</v>
      </c>
      <c r="F1563" s="169" t="s">
        <v>1440</v>
      </c>
      <c r="H1563" s="168" t="s">
        <v>1</v>
      </c>
      <c r="L1563" s="166"/>
      <c r="M1563" s="170"/>
      <c r="N1563" s="171"/>
      <c r="O1563" s="171"/>
      <c r="P1563" s="171"/>
      <c r="Q1563" s="171"/>
      <c r="R1563" s="171"/>
      <c r="S1563" s="171"/>
      <c r="T1563" s="172"/>
      <c r="AT1563" s="168" t="s">
        <v>132</v>
      </c>
      <c r="AU1563" s="168" t="s">
        <v>72</v>
      </c>
      <c r="AV1563" s="167" t="s">
        <v>72</v>
      </c>
      <c r="AW1563" s="167" t="s">
        <v>5</v>
      </c>
      <c r="AX1563" s="167" t="s">
        <v>66</v>
      </c>
      <c r="AY1563" s="168" t="s">
        <v>123</v>
      </c>
    </row>
    <row r="1564" spans="2:51" s="167" customFormat="1" ht="12">
      <c r="B1564" s="166"/>
      <c r="D1564" s="96" t="s">
        <v>132</v>
      </c>
      <c r="E1564" s="168" t="s">
        <v>1</v>
      </c>
      <c r="F1564" s="169" t="s">
        <v>439</v>
      </c>
      <c r="H1564" s="168" t="s">
        <v>1</v>
      </c>
      <c r="L1564" s="166"/>
      <c r="M1564" s="170"/>
      <c r="N1564" s="171"/>
      <c r="O1564" s="171"/>
      <c r="P1564" s="171"/>
      <c r="Q1564" s="171"/>
      <c r="R1564" s="171"/>
      <c r="S1564" s="171"/>
      <c r="T1564" s="172"/>
      <c r="AT1564" s="168" t="s">
        <v>132</v>
      </c>
      <c r="AU1564" s="168" t="s">
        <v>72</v>
      </c>
      <c r="AV1564" s="167" t="s">
        <v>72</v>
      </c>
      <c r="AW1564" s="167" t="s">
        <v>5</v>
      </c>
      <c r="AX1564" s="167" t="s">
        <v>66</v>
      </c>
      <c r="AY1564" s="168" t="s">
        <v>123</v>
      </c>
    </row>
    <row r="1565" spans="2:51" s="167" customFormat="1" ht="12">
      <c r="B1565" s="166"/>
      <c r="D1565" s="96" t="s">
        <v>132</v>
      </c>
      <c r="E1565" s="168" t="s">
        <v>1</v>
      </c>
      <c r="F1565" s="169" t="s">
        <v>1441</v>
      </c>
      <c r="H1565" s="168" t="s">
        <v>1</v>
      </c>
      <c r="L1565" s="166"/>
      <c r="M1565" s="170"/>
      <c r="N1565" s="171"/>
      <c r="O1565" s="171"/>
      <c r="P1565" s="171"/>
      <c r="Q1565" s="171"/>
      <c r="R1565" s="171"/>
      <c r="S1565" s="171"/>
      <c r="T1565" s="172"/>
      <c r="AT1565" s="168" t="s">
        <v>132</v>
      </c>
      <c r="AU1565" s="168" t="s">
        <v>72</v>
      </c>
      <c r="AV1565" s="167" t="s">
        <v>72</v>
      </c>
      <c r="AW1565" s="167" t="s">
        <v>5</v>
      </c>
      <c r="AX1565" s="167" t="s">
        <v>66</v>
      </c>
      <c r="AY1565" s="168" t="s">
        <v>123</v>
      </c>
    </row>
    <row r="1566" spans="2:51" s="95" customFormat="1" ht="12">
      <c r="B1566" s="94"/>
      <c r="D1566" s="96" t="s">
        <v>132</v>
      </c>
      <c r="E1566" s="97" t="s">
        <v>1</v>
      </c>
      <c r="F1566" s="98" t="s">
        <v>1442</v>
      </c>
      <c r="H1566" s="99">
        <v>11.242</v>
      </c>
      <c r="L1566" s="94"/>
      <c r="M1566" s="100"/>
      <c r="N1566" s="101"/>
      <c r="O1566" s="101"/>
      <c r="P1566" s="101"/>
      <c r="Q1566" s="101"/>
      <c r="R1566" s="101"/>
      <c r="S1566" s="101"/>
      <c r="T1566" s="102"/>
      <c r="AT1566" s="97" t="s">
        <v>132</v>
      </c>
      <c r="AU1566" s="97" t="s">
        <v>72</v>
      </c>
      <c r="AV1566" s="95" t="s">
        <v>74</v>
      </c>
      <c r="AW1566" s="95" t="s">
        <v>5</v>
      </c>
      <c r="AX1566" s="95" t="s">
        <v>66</v>
      </c>
      <c r="AY1566" s="97" t="s">
        <v>123</v>
      </c>
    </row>
    <row r="1567" spans="2:51" s="167" customFormat="1" ht="12">
      <c r="B1567" s="166"/>
      <c r="D1567" s="96" t="s">
        <v>132</v>
      </c>
      <c r="E1567" s="168" t="s">
        <v>1</v>
      </c>
      <c r="F1567" s="169" t="s">
        <v>442</v>
      </c>
      <c r="H1567" s="168" t="s">
        <v>1</v>
      </c>
      <c r="L1567" s="166"/>
      <c r="M1567" s="170"/>
      <c r="N1567" s="171"/>
      <c r="O1567" s="171"/>
      <c r="P1567" s="171"/>
      <c r="Q1567" s="171"/>
      <c r="R1567" s="171"/>
      <c r="S1567" s="171"/>
      <c r="T1567" s="172"/>
      <c r="AT1567" s="168" t="s">
        <v>132</v>
      </c>
      <c r="AU1567" s="168" t="s">
        <v>72</v>
      </c>
      <c r="AV1567" s="167" t="s">
        <v>72</v>
      </c>
      <c r="AW1567" s="167" t="s">
        <v>5</v>
      </c>
      <c r="AX1567" s="167" t="s">
        <v>66</v>
      </c>
      <c r="AY1567" s="168" t="s">
        <v>123</v>
      </c>
    </row>
    <row r="1568" spans="2:51" s="167" customFormat="1" ht="12">
      <c r="B1568" s="166"/>
      <c r="D1568" s="96" t="s">
        <v>132</v>
      </c>
      <c r="E1568" s="168" t="s">
        <v>1</v>
      </c>
      <c r="F1568" s="169" t="s">
        <v>1443</v>
      </c>
      <c r="H1568" s="168" t="s">
        <v>1</v>
      </c>
      <c r="L1568" s="166"/>
      <c r="M1568" s="170"/>
      <c r="N1568" s="171"/>
      <c r="O1568" s="171"/>
      <c r="P1568" s="171"/>
      <c r="Q1568" s="171"/>
      <c r="R1568" s="171"/>
      <c r="S1568" s="171"/>
      <c r="T1568" s="172"/>
      <c r="AT1568" s="168" t="s">
        <v>132</v>
      </c>
      <c r="AU1568" s="168" t="s">
        <v>72</v>
      </c>
      <c r="AV1568" s="167" t="s">
        <v>72</v>
      </c>
      <c r="AW1568" s="167" t="s">
        <v>5</v>
      </c>
      <c r="AX1568" s="167" t="s">
        <v>66</v>
      </c>
      <c r="AY1568" s="168" t="s">
        <v>123</v>
      </c>
    </row>
    <row r="1569" spans="2:51" s="95" customFormat="1" ht="12">
      <c r="B1569" s="94"/>
      <c r="D1569" s="96" t="s">
        <v>132</v>
      </c>
      <c r="E1569" s="97" t="s">
        <v>1</v>
      </c>
      <c r="F1569" s="98" t="s">
        <v>1444</v>
      </c>
      <c r="H1569" s="99">
        <v>1.68</v>
      </c>
      <c r="L1569" s="94"/>
      <c r="M1569" s="100"/>
      <c r="N1569" s="101"/>
      <c r="O1569" s="101"/>
      <c r="P1569" s="101"/>
      <c r="Q1569" s="101"/>
      <c r="R1569" s="101"/>
      <c r="S1569" s="101"/>
      <c r="T1569" s="102"/>
      <c r="AT1569" s="97" t="s">
        <v>132</v>
      </c>
      <c r="AU1569" s="97" t="s">
        <v>72</v>
      </c>
      <c r="AV1569" s="95" t="s">
        <v>74</v>
      </c>
      <c r="AW1569" s="95" t="s">
        <v>5</v>
      </c>
      <c r="AX1569" s="95" t="s">
        <v>66</v>
      </c>
      <c r="AY1569" s="97" t="s">
        <v>123</v>
      </c>
    </row>
    <row r="1570" spans="2:51" s="174" customFormat="1" ht="12">
      <c r="B1570" s="173"/>
      <c r="D1570" s="96" t="s">
        <v>132</v>
      </c>
      <c r="E1570" s="175" t="s">
        <v>1</v>
      </c>
      <c r="F1570" s="176" t="s">
        <v>412</v>
      </c>
      <c r="H1570" s="177">
        <v>12.922</v>
      </c>
      <c r="L1570" s="173"/>
      <c r="M1570" s="178"/>
      <c r="N1570" s="179"/>
      <c r="O1570" s="179"/>
      <c r="P1570" s="179"/>
      <c r="Q1570" s="179"/>
      <c r="R1570" s="179"/>
      <c r="S1570" s="179"/>
      <c r="T1570" s="180"/>
      <c r="AT1570" s="175" t="s">
        <v>132</v>
      </c>
      <c r="AU1570" s="175" t="s">
        <v>72</v>
      </c>
      <c r="AV1570" s="174" t="s">
        <v>137</v>
      </c>
      <c r="AW1570" s="174" t="s">
        <v>5</v>
      </c>
      <c r="AX1570" s="174" t="s">
        <v>66</v>
      </c>
      <c r="AY1570" s="175" t="s">
        <v>123</v>
      </c>
    </row>
    <row r="1571" spans="2:51" s="167" customFormat="1" ht="12">
      <c r="B1571" s="166"/>
      <c r="D1571" s="96" t="s">
        <v>132</v>
      </c>
      <c r="E1571" s="168" t="s">
        <v>1</v>
      </c>
      <c r="F1571" s="169" t="s">
        <v>1522</v>
      </c>
      <c r="H1571" s="168" t="s">
        <v>1</v>
      </c>
      <c r="L1571" s="166"/>
      <c r="M1571" s="170"/>
      <c r="N1571" s="171"/>
      <c r="O1571" s="171"/>
      <c r="P1571" s="171"/>
      <c r="Q1571" s="171"/>
      <c r="R1571" s="171"/>
      <c r="S1571" s="171"/>
      <c r="T1571" s="172"/>
      <c r="AT1571" s="168" t="s">
        <v>132</v>
      </c>
      <c r="AU1571" s="168" t="s">
        <v>72</v>
      </c>
      <c r="AV1571" s="167" t="s">
        <v>72</v>
      </c>
      <c r="AW1571" s="167" t="s">
        <v>5</v>
      </c>
      <c r="AX1571" s="167" t="s">
        <v>66</v>
      </c>
      <c r="AY1571" s="168" t="s">
        <v>123</v>
      </c>
    </row>
    <row r="1572" spans="2:51" s="167" customFormat="1" ht="12">
      <c r="B1572" s="166"/>
      <c r="D1572" s="96" t="s">
        <v>132</v>
      </c>
      <c r="E1572" s="168" t="s">
        <v>1</v>
      </c>
      <c r="F1572" s="169" t="s">
        <v>439</v>
      </c>
      <c r="H1572" s="168" t="s">
        <v>1</v>
      </c>
      <c r="L1572" s="166"/>
      <c r="M1572" s="170"/>
      <c r="N1572" s="171"/>
      <c r="O1572" s="171"/>
      <c r="P1572" s="171"/>
      <c r="Q1572" s="171"/>
      <c r="R1572" s="171"/>
      <c r="S1572" s="171"/>
      <c r="T1572" s="172"/>
      <c r="AT1572" s="168" t="s">
        <v>132</v>
      </c>
      <c r="AU1572" s="168" t="s">
        <v>72</v>
      </c>
      <c r="AV1572" s="167" t="s">
        <v>72</v>
      </c>
      <c r="AW1572" s="167" t="s">
        <v>5</v>
      </c>
      <c r="AX1572" s="167" t="s">
        <v>66</v>
      </c>
      <c r="AY1572" s="168" t="s">
        <v>123</v>
      </c>
    </row>
    <row r="1573" spans="2:51" s="167" customFormat="1" ht="12">
      <c r="B1573" s="166"/>
      <c r="D1573" s="96" t="s">
        <v>132</v>
      </c>
      <c r="E1573" s="168" t="s">
        <v>1</v>
      </c>
      <c r="F1573" s="169" t="s">
        <v>1446</v>
      </c>
      <c r="H1573" s="168" t="s">
        <v>1</v>
      </c>
      <c r="L1573" s="166"/>
      <c r="M1573" s="170"/>
      <c r="N1573" s="171"/>
      <c r="O1573" s="171"/>
      <c r="P1573" s="171"/>
      <c r="Q1573" s="171"/>
      <c r="R1573" s="171"/>
      <c r="S1573" s="171"/>
      <c r="T1573" s="172"/>
      <c r="AT1573" s="168" t="s">
        <v>132</v>
      </c>
      <c r="AU1573" s="168" t="s">
        <v>72</v>
      </c>
      <c r="AV1573" s="167" t="s">
        <v>72</v>
      </c>
      <c r="AW1573" s="167" t="s">
        <v>5</v>
      </c>
      <c r="AX1573" s="167" t="s">
        <v>66</v>
      </c>
      <c r="AY1573" s="168" t="s">
        <v>123</v>
      </c>
    </row>
    <row r="1574" spans="2:51" s="95" customFormat="1" ht="12">
      <c r="B1574" s="94"/>
      <c r="D1574" s="96" t="s">
        <v>132</v>
      </c>
      <c r="E1574" s="97" t="s">
        <v>1</v>
      </c>
      <c r="F1574" s="98" t="s">
        <v>1447</v>
      </c>
      <c r="H1574" s="99">
        <v>19.8</v>
      </c>
      <c r="L1574" s="94"/>
      <c r="M1574" s="100"/>
      <c r="N1574" s="101"/>
      <c r="O1574" s="101"/>
      <c r="P1574" s="101"/>
      <c r="Q1574" s="101"/>
      <c r="R1574" s="101"/>
      <c r="S1574" s="101"/>
      <c r="T1574" s="102"/>
      <c r="AT1574" s="97" t="s">
        <v>132</v>
      </c>
      <c r="AU1574" s="97" t="s">
        <v>72</v>
      </c>
      <c r="AV1574" s="95" t="s">
        <v>74</v>
      </c>
      <c r="AW1574" s="95" t="s">
        <v>5</v>
      </c>
      <c r="AX1574" s="95" t="s">
        <v>66</v>
      </c>
      <c r="AY1574" s="97" t="s">
        <v>123</v>
      </c>
    </row>
    <row r="1575" spans="2:51" s="167" customFormat="1" ht="12">
      <c r="B1575" s="166"/>
      <c r="D1575" s="96" t="s">
        <v>132</v>
      </c>
      <c r="E1575" s="168" t="s">
        <v>1</v>
      </c>
      <c r="F1575" s="169" t="s">
        <v>442</v>
      </c>
      <c r="H1575" s="168" t="s">
        <v>1</v>
      </c>
      <c r="L1575" s="166"/>
      <c r="M1575" s="170"/>
      <c r="N1575" s="171"/>
      <c r="O1575" s="171"/>
      <c r="P1575" s="171"/>
      <c r="Q1575" s="171"/>
      <c r="R1575" s="171"/>
      <c r="S1575" s="171"/>
      <c r="T1575" s="172"/>
      <c r="AT1575" s="168" t="s">
        <v>132</v>
      </c>
      <c r="AU1575" s="168" t="s">
        <v>72</v>
      </c>
      <c r="AV1575" s="167" t="s">
        <v>72</v>
      </c>
      <c r="AW1575" s="167" t="s">
        <v>5</v>
      </c>
      <c r="AX1575" s="167" t="s">
        <v>66</v>
      </c>
      <c r="AY1575" s="168" t="s">
        <v>123</v>
      </c>
    </row>
    <row r="1576" spans="2:51" s="167" customFormat="1" ht="12">
      <c r="B1576" s="166"/>
      <c r="D1576" s="96" t="s">
        <v>132</v>
      </c>
      <c r="E1576" s="168" t="s">
        <v>1</v>
      </c>
      <c r="F1576" s="169" t="s">
        <v>1448</v>
      </c>
      <c r="H1576" s="168" t="s">
        <v>1</v>
      </c>
      <c r="L1576" s="166"/>
      <c r="M1576" s="170"/>
      <c r="N1576" s="171"/>
      <c r="O1576" s="171"/>
      <c r="P1576" s="171"/>
      <c r="Q1576" s="171"/>
      <c r="R1576" s="171"/>
      <c r="S1576" s="171"/>
      <c r="T1576" s="172"/>
      <c r="AT1576" s="168" t="s">
        <v>132</v>
      </c>
      <c r="AU1576" s="168" t="s">
        <v>72</v>
      </c>
      <c r="AV1576" s="167" t="s">
        <v>72</v>
      </c>
      <c r="AW1576" s="167" t="s">
        <v>5</v>
      </c>
      <c r="AX1576" s="167" t="s">
        <v>66</v>
      </c>
      <c r="AY1576" s="168" t="s">
        <v>123</v>
      </c>
    </row>
    <row r="1577" spans="2:51" s="95" customFormat="1" ht="12">
      <c r="B1577" s="94"/>
      <c r="D1577" s="96" t="s">
        <v>132</v>
      </c>
      <c r="E1577" s="97" t="s">
        <v>1</v>
      </c>
      <c r="F1577" s="98" t="s">
        <v>1449</v>
      </c>
      <c r="H1577" s="99">
        <v>3</v>
      </c>
      <c r="L1577" s="94"/>
      <c r="M1577" s="100"/>
      <c r="N1577" s="101"/>
      <c r="O1577" s="101"/>
      <c r="P1577" s="101"/>
      <c r="Q1577" s="101"/>
      <c r="R1577" s="101"/>
      <c r="S1577" s="101"/>
      <c r="T1577" s="102"/>
      <c r="AT1577" s="97" t="s">
        <v>132</v>
      </c>
      <c r="AU1577" s="97" t="s">
        <v>72</v>
      </c>
      <c r="AV1577" s="95" t="s">
        <v>74</v>
      </c>
      <c r="AW1577" s="95" t="s">
        <v>5</v>
      </c>
      <c r="AX1577" s="95" t="s">
        <v>66</v>
      </c>
      <c r="AY1577" s="97" t="s">
        <v>123</v>
      </c>
    </row>
    <row r="1578" spans="2:51" s="174" customFormat="1" ht="12">
      <c r="B1578" s="173"/>
      <c r="D1578" s="96" t="s">
        <v>132</v>
      </c>
      <c r="E1578" s="175" t="s">
        <v>1</v>
      </c>
      <c r="F1578" s="176" t="s">
        <v>412</v>
      </c>
      <c r="H1578" s="177">
        <v>22.8</v>
      </c>
      <c r="L1578" s="173"/>
      <c r="M1578" s="178"/>
      <c r="N1578" s="179"/>
      <c r="O1578" s="179"/>
      <c r="P1578" s="179"/>
      <c r="Q1578" s="179"/>
      <c r="R1578" s="179"/>
      <c r="S1578" s="179"/>
      <c r="T1578" s="180"/>
      <c r="AT1578" s="175" t="s">
        <v>132</v>
      </c>
      <c r="AU1578" s="175" t="s">
        <v>72</v>
      </c>
      <c r="AV1578" s="174" t="s">
        <v>137</v>
      </c>
      <c r="AW1578" s="174" t="s">
        <v>5</v>
      </c>
      <c r="AX1578" s="174" t="s">
        <v>66</v>
      </c>
      <c r="AY1578" s="175" t="s">
        <v>123</v>
      </c>
    </row>
    <row r="1579" spans="2:51" s="182" customFormat="1" ht="12">
      <c r="B1579" s="181"/>
      <c r="D1579" s="96" t="s">
        <v>132</v>
      </c>
      <c r="E1579" s="183" t="s">
        <v>1</v>
      </c>
      <c r="F1579" s="184" t="s">
        <v>470</v>
      </c>
      <c r="H1579" s="185">
        <v>293.273</v>
      </c>
      <c r="L1579" s="181"/>
      <c r="M1579" s="186"/>
      <c r="N1579" s="187"/>
      <c r="O1579" s="187"/>
      <c r="P1579" s="187"/>
      <c r="Q1579" s="187"/>
      <c r="R1579" s="187"/>
      <c r="S1579" s="187"/>
      <c r="T1579" s="188"/>
      <c r="AT1579" s="183" t="s">
        <v>132</v>
      </c>
      <c r="AU1579" s="183" t="s">
        <v>72</v>
      </c>
      <c r="AV1579" s="182" t="s">
        <v>130</v>
      </c>
      <c r="AW1579" s="182" t="s">
        <v>5</v>
      </c>
      <c r="AX1579" s="182" t="s">
        <v>72</v>
      </c>
      <c r="AY1579" s="183" t="s">
        <v>123</v>
      </c>
    </row>
    <row r="1580" spans="2:51" s="95" customFormat="1" ht="12">
      <c r="B1580" s="94"/>
      <c r="D1580" s="96" t="s">
        <v>132</v>
      </c>
      <c r="F1580" s="98" t="s">
        <v>1662</v>
      </c>
      <c r="H1580" s="99">
        <v>527.891</v>
      </c>
      <c r="L1580" s="94"/>
      <c r="M1580" s="100"/>
      <c r="N1580" s="101"/>
      <c r="O1580" s="101"/>
      <c r="P1580" s="101"/>
      <c r="Q1580" s="101"/>
      <c r="R1580" s="101"/>
      <c r="S1580" s="101"/>
      <c r="T1580" s="102"/>
      <c r="AT1580" s="97" t="s">
        <v>132</v>
      </c>
      <c r="AU1580" s="97" t="s">
        <v>72</v>
      </c>
      <c r="AV1580" s="95" t="s">
        <v>74</v>
      </c>
      <c r="AW1580" s="95" t="s">
        <v>4</v>
      </c>
      <c r="AX1580" s="95" t="s">
        <v>72</v>
      </c>
      <c r="AY1580" s="97" t="s">
        <v>123</v>
      </c>
    </row>
    <row r="1581" spans="2:65" s="117" customFormat="1" ht="16.5" customHeight="1">
      <c r="B1581" s="8"/>
      <c r="C1581" s="84" t="s">
        <v>1078</v>
      </c>
      <c r="D1581" s="84" t="s">
        <v>125</v>
      </c>
      <c r="E1581" s="85" t="s">
        <v>1134</v>
      </c>
      <c r="F1581" s="86" t="s">
        <v>1135</v>
      </c>
      <c r="G1581" s="87" t="s">
        <v>207</v>
      </c>
      <c r="H1581" s="88">
        <v>85.151</v>
      </c>
      <c r="I1581" s="142"/>
      <c r="J1581" s="89">
        <f>ROUND(I1581*H1581,2)</f>
        <v>0</v>
      </c>
      <c r="K1581" s="86" t="s">
        <v>397</v>
      </c>
      <c r="L1581" s="8"/>
      <c r="M1581" s="115" t="s">
        <v>1</v>
      </c>
      <c r="N1581" s="90" t="s">
        <v>35</v>
      </c>
      <c r="O1581" s="92">
        <v>0</v>
      </c>
      <c r="P1581" s="92">
        <f>O1581*H1581</f>
        <v>0</v>
      </c>
      <c r="Q1581" s="92">
        <v>0</v>
      </c>
      <c r="R1581" s="92">
        <f>Q1581*H1581</f>
        <v>0</v>
      </c>
      <c r="S1581" s="92">
        <v>0</v>
      </c>
      <c r="T1581" s="164">
        <f>S1581*H1581</f>
        <v>0</v>
      </c>
      <c r="AR1581" s="120" t="s">
        <v>1128</v>
      </c>
      <c r="AT1581" s="120" t="s">
        <v>125</v>
      </c>
      <c r="AU1581" s="120" t="s">
        <v>72</v>
      </c>
      <c r="AY1581" s="120" t="s">
        <v>123</v>
      </c>
      <c r="BE1581" s="156">
        <f>IF(N1581="základní",J1581,0)</f>
        <v>0</v>
      </c>
      <c r="BF1581" s="156">
        <f>IF(N1581="snížená",J1581,0)</f>
        <v>0</v>
      </c>
      <c r="BG1581" s="156">
        <f>IF(N1581="zákl. přenesená",J1581,0)</f>
        <v>0</v>
      </c>
      <c r="BH1581" s="156">
        <f>IF(N1581="sníž. přenesená",J1581,0)</f>
        <v>0</v>
      </c>
      <c r="BI1581" s="156">
        <f>IF(N1581="nulová",J1581,0)</f>
        <v>0</v>
      </c>
      <c r="BJ1581" s="120" t="s">
        <v>72</v>
      </c>
      <c r="BK1581" s="156">
        <f>ROUND(I1581*H1581,2)</f>
        <v>0</v>
      </c>
      <c r="BL1581" s="120" t="s">
        <v>1128</v>
      </c>
      <c r="BM1581" s="120" t="s">
        <v>1663</v>
      </c>
    </row>
    <row r="1582" spans="2:47" s="117" customFormat="1" ht="12">
      <c r="B1582" s="8"/>
      <c r="D1582" s="96" t="s">
        <v>399</v>
      </c>
      <c r="F1582" s="165" t="s">
        <v>1137</v>
      </c>
      <c r="L1582" s="8"/>
      <c r="M1582" s="114"/>
      <c r="N1582" s="21"/>
      <c r="O1582" s="21"/>
      <c r="P1582" s="21"/>
      <c r="Q1582" s="21"/>
      <c r="R1582" s="21"/>
      <c r="S1582" s="21"/>
      <c r="T1582" s="22"/>
      <c r="AT1582" s="120" t="s">
        <v>399</v>
      </c>
      <c r="AU1582" s="120" t="s">
        <v>72</v>
      </c>
    </row>
    <row r="1583" spans="2:47" s="117" customFormat="1" ht="39">
      <c r="B1583" s="8"/>
      <c r="D1583" s="96" t="s">
        <v>298</v>
      </c>
      <c r="F1583" s="113" t="s">
        <v>1138</v>
      </c>
      <c r="L1583" s="8"/>
      <c r="M1583" s="114"/>
      <c r="N1583" s="21"/>
      <c r="O1583" s="21"/>
      <c r="P1583" s="21"/>
      <c r="Q1583" s="21"/>
      <c r="R1583" s="21"/>
      <c r="S1583" s="21"/>
      <c r="T1583" s="22"/>
      <c r="AT1583" s="120" t="s">
        <v>298</v>
      </c>
      <c r="AU1583" s="120" t="s">
        <v>72</v>
      </c>
    </row>
    <row r="1584" spans="2:51" s="167" customFormat="1" ht="12">
      <c r="B1584" s="166"/>
      <c r="D1584" s="96" t="s">
        <v>132</v>
      </c>
      <c r="E1584" s="168" t="s">
        <v>1</v>
      </c>
      <c r="F1584" s="169" t="s">
        <v>401</v>
      </c>
      <c r="H1584" s="168" t="s">
        <v>1</v>
      </c>
      <c r="L1584" s="166"/>
      <c r="M1584" s="170"/>
      <c r="N1584" s="171"/>
      <c r="O1584" s="171"/>
      <c r="P1584" s="171"/>
      <c r="Q1584" s="171"/>
      <c r="R1584" s="171"/>
      <c r="S1584" s="171"/>
      <c r="T1584" s="172"/>
      <c r="AT1584" s="168" t="s">
        <v>132</v>
      </c>
      <c r="AU1584" s="168" t="s">
        <v>72</v>
      </c>
      <c r="AV1584" s="167" t="s">
        <v>72</v>
      </c>
      <c r="AW1584" s="167" t="s">
        <v>5</v>
      </c>
      <c r="AX1584" s="167" t="s">
        <v>66</v>
      </c>
      <c r="AY1584" s="168" t="s">
        <v>123</v>
      </c>
    </row>
    <row r="1585" spans="2:51" s="167" customFormat="1" ht="12">
      <c r="B1585" s="166"/>
      <c r="D1585" s="96" t="s">
        <v>132</v>
      </c>
      <c r="E1585" s="168" t="s">
        <v>1</v>
      </c>
      <c r="F1585" s="169" t="s">
        <v>1427</v>
      </c>
      <c r="H1585" s="168" t="s">
        <v>1</v>
      </c>
      <c r="L1585" s="166"/>
      <c r="M1585" s="170"/>
      <c r="N1585" s="171"/>
      <c r="O1585" s="171"/>
      <c r="P1585" s="171"/>
      <c r="Q1585" s="171"/>
      <c r="R1585" s="171"/>
      <c r="S1585" s="171"/>
      <c r="T1585" s="172"/>
      <c r="AT1585" s="168" t="s">
        <v>132</v>
      </c>
      <c r="AU1585" s="168" t="s">
        <v>72</v>
      </c>
      <c r="AV1585" s="167" t="s">
        <v>72</v>
      </c>
      <c r="AW1585" s="167" t="s">
        <v>5</v>
      </c>
      <c r="AX1585" s="167" t="s">
        <v>66</v>
      </c>
      <c r="AY1585" s="168" t="s">
        <v>123</v>
      </c>
    </row>
    <row r="1586" spans="2:51" s="167" customFormat="1" ht="12">
      <c r="B1586" s="166"/>
      <c r="D1586" s="96" t="s">
        <v>132</v>
      </c>
      <c r="E1586" s="168" t="s">
        <v>1</v>
      </c>
      <c r="F1586" s="169" t="s">
        <v>1428</v>
      </c>
      <c r="H1586" s="168" t="s">
        <v>1</v>
      </c>
      <c r="L1586" s="166"/>
      <c r="M1586" s="170"/>
      <c r="N1586" s="171"/>
      <c r="O1586" s="171"/>
      <c r="P1586" s="171"/>
      <c r="Q1586" s="171"/>
      <c r="R1586" s="171"/>
      <c r="S1586" s="171"/>
      <c r="T1586" s="172"/>
      <c r="AT1586" s="168" t="s">
        <v>132</v>
      </c>
      <c r="AU1586" s="168" t="s">
        <v>72</v>
      </c>
      <c r="AV1586" s="167" t="s">
        <v>72</v>
      </c>
      <c r="AW1586" s="167" t="s">
        <v>5</v>
      </c>
      <c r="AX1586" s="167" t="s">
        <v>66</v>
      </c>
      <c r="AY1586" s="168" t="s">
        <v>123</v>
      </c>
    </row>
    <row r="1587" spans="2:51" s="167" customFormat="1" ht="12">
      <c r="B1587" s="166"/>
      <c r="D1587" s="96" t="s">
        <v>132</v>
      </c>
      <c r="E1587" s="168" t="s">
        <v>1</v>
      </c>
      <c r="F1587" s="169" t="s">
        <v>1537</v>
      </c>
      <c r="H1587" s="168" t="s">
        <v>1</v>
      </c>
      <c r="L1587" s="166"/>
      <c r="M1587" s="170"/>
      <c r="N1587" s="171"/>
      <c r="O1587" s="171"/>
      <c r="P1587" s="171"/>
      <c r="Q1587" s="171"/>
      <c r="R1587" s="171"/>
      <c r="S1587" s="171"/>
      <c r="T1587" s="172"/>
      <c r="AT1587" s="168" t="s">
        <v>132</v>
      </c>
      <c r="AU1587" s="168" t="s">
        <v>72</v>
      </c>
      <c r="AV1587" s="167" t="s">
        <v>72</v>
      </c>
      <c r="AW1587" s="167" t="s">
        <v>5</v>
      </c>
      <c r="AX1587" s="167" t="s">
        <v>66</v>
      </c>
      <c r="AY1587" s="168" t="s">
        <v>123</v>
      </c>
    </row>
    <row r="1588" spans="2:51" s="95" customFormat="1" ht="12">
      <c r="B1588" s="94"/>
      <c r="D1588" s="96" t="s">
        <v>132</v>
      </c>
      <c r="E1588" s="97" t="s">
        <v>1</v>
      </c>
      <c r="F1588" s="98" t="s">
        <v>1649</v>
      </c>
      <c r="H1588" s="99">
        <v>79.87</v>
      </c>
      <c r="L1588" s="94"/>
      <c r="M1588" s="100"/>
      <c r="N1588" s="101"/>
      <c r="O1588" s="101"/>
      <c r="P1588" s="101"/>
      <c r="Q1588" s="101"/>
      <c r="R1588" s="101"/>
      <c r="S1588" s="101"/>
      <c r="T1588" s="102"/>
      <c r="AT1588" s="97" t="s">
        <v>132</v>
      </c>
      <c r="AU1588" s="97" t="s">
        <v>72</v>
      </c>
      <c r="AV1588" s="95" t="s">
        <v>74</v>
      </c>
      <c r="AW1588" s="95" t="s">
        <v>5</v>
      </c>
      <c r="AX1588" s="95" t="s">
        <v>66</v>
      </c>
      <c r="AY1588" s="97" t="s">
        <v>123</v>
      </c>
    </row>
    <row r="1589" spans="2:51" s="167" customFormat="1" ht="12">
      <c r="B1589" s="166"/>
      <c r="D1589" s="96" t="s">
        <v>132</v>
      </c>
      <c r="E1589" s="168" t="s">
        <v>1</v>
      </c>
      <c r="F1589" s="169" t="s">
        <v>819</v>
      </c>
      <c r="H1589" s="168" t="s">
        <v>1</v>
      </c>
      <c r="L1589" s="166"/>
      <c r="M1589" s="170"/>
      <c r="N1589" s="171"/>
      <c r="O1589" s="171"/>
      <c r="P1589" s="171"/>
      <c r="Q1589" s="171"/>
      <c r="R1589" s="171"/>
      <c r="S1589" s="171"/>
      <c r="T1589" s="172"/>
      <c r="AT1589" s="168" t="s">
        <v>132</v>
      </c>
      <c r="AU1589" s="168" t="s">
        <v>72</v>
      </c>
      <c r="AV1589" s="167" t="s">
        <v>72</v>
      </c>
      <c r="AW1589" s="167" t="s">
        <v>5</v>
      </c>
      <c r="AX1589" s="167" t="s">
        <v>66</v>
      </c>
      <c r="AY1589" s="168" t="s">
        <v>123</v>
      </c>
    </row>
    <row r="1590" spans="2:51" s="167" customFormat="1" ht="12">
      <c r="B1590" s="166"/>
      <c r="D1590" s="96" t="s">
        <v>132</v>
      </c>
      <c r="E1590" s="168" t="s">
        <v>1</v>
      </c>
      <c r="F1590" s="169" t="s">
        <v>1573</v>
      </c>
      <c r="H1590" s="168" t="s">
        <v>1</v>
      </c>
      <c r="L1590" s="166"/>
      <c r="M1590" s="170"/>
      <c r="N1590" s="171"/>
      <c r="O1590" s="171"/>
      <c r="P1590" s="171"/>
      <c r="Q1590" s="171"/>
      <c r="R1590" s="171"/>
      <c r="S1590" s="171"/>
      <c r="T1590" s="172"/>
      <c r="AT1590" s="168" t="s">
        <v>132</v>
      </c>
      <c r="AU1590" s="168" t="s">
        <v>72</v>
      </c>
      <c r="AV1590" s="167" t="s">
        <v>72</v>
      </c>
      <c r="AW1590" s="167" t="s">
        <v>5</v>
      </c>
      <c r="AX1590" s="167" t="s">
        <v>66</v>
      </c>
      <c r="AY1590" s="168" t="s">
        <v>123</v>
      </c>
    </row>
    <row r="1591" spans="2:51" s="167" customFormat="1" ht="12">
      <c r="B1591" s="166"/>
      <c r="D1591" s="96" t="s">
        <v>132</v>
      </c>
      <c r="E1591" s="168" t="s">
        <v>1</v>
      </c>
      <c r="F1591" s="169" t="s">
        <v>1575</v>
      </c>
      <c r="H1591" s="168" t="s">
        <v>1</v>
      </c>
      <c r="L1591" s="166"/>
      <c r="M1591" s="170"/>
      <c r="N1591" s="171"/>
      <c r="O1591" s="171"/>
      <c r="P1591" s="171"/>
      <c r="Q1591" s="171"/>
      <c r="R1591" s="171"/>
      <c r="S1591" s="171"/>
      <c r="T1591" s="172"/>
      <c r="AT1591" s="168" t="s">
        <v>132</v>
      </c>
      <c r="AU1591" s="168" t="s">
        <v>72</v>
      </c>
      <c r="AV1591" s="167" t="s">
        <v>72</v>
      </c>
      <c r="AW1591" s="167" t="s">
        <v>5</v>
      </c>
      <c r="AX1591" s="167" t="s">
        <v>66</v>
      </c>
      <c r="AY1591" s="168" t="s">
        <v>123</v>
      </c>
    </row>
    <row r="1592" spans="2:51" s="95" customFormat="1" ht="12">
      <c r="B1592" s="94"/>
      <c r="D1592" s="96" t="s">
        <v>132</v>
      </c>
      <c r="E1592" s="97" t="s">
        <v>1</v>
      </c>
      <c r="F1592" s="98" t="s">
        <v>1650</v>
      </c>
      <c r="H1592" s="99">
        <v>4.356</v>
      </c>
      <c r="L1592" s="94"/>
      <c r="M1592" s="100"/>
      <c r="N1592" s="101"/>
      <c r="O1592" s="101"/>
      <c r="P1592" s="101"/>
      <c r="Q1592" s="101"/>
      <c r="R1592" s="101"/>
      <c r="S1592" s="101"/>
      <c r="T1592" s="102"/>
      <c r="AT1592" s="97" t="s">
        <v>132</v>
      </c>
      <c r="AU1592" s="97" t="s">
        <v>72</v>
      </c>
      <c r="AV1592" s="95" t="s">
        <v>74</v>
      </c>
      <c r="AW1592" s="95" t="s">
        <v>5</v>
      </c>
      <c r="AX1592" s="95" t="s">
        <v>66</v>
      </c>
      <c r="AY1592" s="97" t="s">
        <v>123</v>
      </c>
    </row>
    <row r="1593" spans="2:51" s="167" customFormat="1" ht="12">
      <c r="B1593" s="166"/>
      <c r="D1593" s="96" t="s">
        <v>132</v>
      </c>
      <c r="E1593" s="168" t="s">
        <v>1</v>
      </c>
      <c r="F1593" s="169" t="s">
        <v>1578</v>
      </c>
      <c r="H1593" s="168" t="s">
        <v>1</v>
      </c>
      <c r="L1593" s="166"/>
      <c r="M1593" s="170"/>
      <c r="N1593" s="171"/>
      <c r="O1593" s="171"/>
      <c r="P1593" s="171"/>
      <c r="Q1593" s="171"/>
      <c r="R1593" s="171"/>
      <c r="S1593" s="171"/>
      <c r="T1593" s="172"/>
      <c r="AT1593" s="168" t="s">
        <v>132</v>
      </c>
      <c r="AU1593" s="168" t="s">
        <v>72</v>
      </c>
      <c r="AV1593" s="167" t="s">
        <v>72</v>
      </c>
      <c r="AW1593" s="167" t="s">
        <v>5</v>
      </c>
      <c r="AX1593" s="167" t="s">
        <v>66</v>
      </c>
      <c r="AY1593" s="168" t="s">
        <v>123</v>
      </c>
    </row>
    <row r="1594" spans="2:51" s="95" customFormat="1" ht="12">
      <c r="B1594" s="94"/>
      <c r="D1594" s="96" t="s">
        <v>132</v>
      </c>
      <c r="E1594" s="97" t="s">
        <v>1</v>
      </c>
      <c r="F1594" s="98" t="s">
        <v>1651</v>
      </c>
      <c r="H1594" s="99">
        <v>0.925</v>
      </c>
      <c r="L1594" s="94"/>
      <c r="M1594" s="100"/>
      <c r="N1594" s="101"/>
      <c r="O1594" s="101"/>
      <c r="P1594" s="101"/>
      <c r="Q1594" s="101"/>
      <c r="R1594" s="101"/>
      <c r="S1594" s="101"/>
      <c r="T1594" s="102"/>
      <c r="AT1594" s="97" t="s">
        <v>132</v>
      </c>
      <c r="AU1594" s="97" t="s">
        <v>72</v>
      </c>
      <c r="AV1594" s="95" t="s">
        <v>74</v>
      </c>
      <c r="AW1594" s="95" t="s">
        <v>5</v>
      </c>
      <c r="AX1594" s="95" t="s">
        <v>66</v>
      </c>
      <c r="AY1594" s="97" t="s">
        <v>123</v>
      </c>
    </row>
    <row r="1595" spans="2:51" s="182" customFormat="1" ht="12">
      <c r="B1595" s="181"/>
      <c r="D1595" s="96" t="s">
        <v>132</v>
      </c>
      <c r="E1595" s="183" t="s">
        <v>1</v>
      </c>
      <c r="F1595" s="184" t="s">
        <v>470</v>
      </c>
      <c r="H1595" s="185">
        <v>85.151</v>
      </c>
      <c r="L1595" s="181"/>
      <c r="M1595" s="192"/>
      <c r="N1595" s="193"/>
      <c r="O1595" s="193"/>
      <c r="P1595" s="193"/>
      <c r="Q1595" s="193"/>
      <c r="R1595" s="193"/>
      <c r="S1595" s="193"/>
      <c r="T1595" s="194"/>
      <c r="AT1595" s="183" t="s">
        <v>132</v>
      </c>
      <c r="AU1595" s="183" t="s">
        <v>72</v>
      </c>
      <c r="AV1595" s="182" t="s">
        <v>130</v>
      </c>
      <c r="AW1595" s="182" t="s">
        <v>5</v>
      </c>
      <c r="AX1595" s="182" t="s">
        <v>72</v>
      </c>
      <c r="AY1595" s="183" t="s">
        <v>123</v>
      </c>
    </row>
    <row r="1596" spans="2:12" s="117" customFormat="1" ht="6.95" customHeight="1">
      <c r="B1596" s="14"/>
      <c r="C1596" s="15"/>
      <c r="D1596" s="15"/>
      <c r="E1596" s="15"/>
      <c r="F1596" s="15"/>
      <c r="G1596" s="15"/>
      <c r="H1596" s="15"/>
      <c r="I1596" s="15"/>
      <c r="J1596" s="15"/>
      <c r="K1596" s="15"/>
      <c r="L1596" s="8"/>
    </row>
  </sheetData>
  <sheetProtection algorithmName="SHA-512" hashValue="7qxjWz2Td5MGJgYb2fkKuHlPpxWP0J3WZyAQfNVI4iavlK7rlROhew5ewKoM9UHF6EVr3JIjcTb++cteGEw2Tw==" saltValue="MDmPcrRJEBEWTG4VifC7xw==" spinCount="100000" sheet="1" objects="1" scenarios="1" selectLockedCells="1"/>
  <autoFilter ref="C87:K1595"/>
  <mergeCells count="8">
    <mergeCell ref="E78:H78"/>
    <mergeCell ref="E80:H80"/>
    <mergeCell ref="L2:V2"/>
    <mergeCell ref="E7:H7"/>
    <mergeCell ref="E9:H9"/>
    <mergeCell ref="E27:H27"/>
    <mergeCell ref="E48:H48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497"/>
  <sheetViews>
    <sheetView showGridLines="0" workbookViewId="0" topLeftCell="A1">
      <selection activeCell="I3021" sqref="I3021"/>
    </sheetView>
  </sheetViews>
  <sheetFormatPr defaultColWidth="9.140625" defaultRowHeight="12"/>
  <cols>
    <col min="1" max="1" width="8.28125" style="121" customWidth="1"/>
    <col min="2" max="2" width="1.7109375" style="121" customWidth="1"/>
    <col min="3" max="3" width="4.140625" style="121" customWidth="1"/>
    <col min="4" max="4" width="4.28125" style="121" customWidth="1"/>
    <col min="5" max="5" width="17.140625" style="121" customWidth="1"/>
    <col min="6" max="6" width="100.8515625" style="121" customWidth="1"/>
    <col min="7" max="7" width="8.7109375" style="121" customWidth="1"/>
    <col min="8" max="8" width="11.140625" style="121" customWidth="1"/>
    <col min="9" max="9" width="14.140625" style="121" customWidth="1"/>
    <col min="10" max="10" width="23.421875" style="121" customWidth="1"/>
    <col min="11" max="11" width="15.421875" style="121" hidden="1" customWidth="1"/>
    <col min="12" max="12" width="9.28125" style="121" customWidth="1"/>
    <col min="13" max="13" width="10.8515625" style="121" hidden="1" customWidth="1"/>
    <col min="14" max="14" width="9.28125" style="121" customWidth="1"/>
    <col min="15" max="20" width="14.140625" style="121" hidden="1" customWidth="1"/>
    <col min="21" max="21" width="16.28125" style="121" hidden="1" customWidth="1"/>
    <col min="22" max="22" width="12.28125" style="121" customWidth="1"/>
    <col min="23" max="23" width="16.28125" style="121" customWidth="1"/>
    <col min="24" max="24" width="12.28125" style="121" customWidth="1"/>
    <col min="25" max="25" width="15.00390625" style="121" customWidth="1"/>
    <col min="26" max="26" width="11.00390625" style="121" customWidth="1"/>
    <col min="27" max="27" width="15.00390625" style="121" customWidth="1"/>
    <col min="28" max="28" width="16.28125" style="121" customWidth="1"/>
    <col min="29" max="29" width="11.00390625" style="121" customWidth="1"/>
    <col min="30" max="30" width="15.00390625" style="121" customWidth="1"/>
    <col min="31" max="31" width="16.28125" style="121" customWidth="1"/>
    <col min="32" max="16384" width="9.28125" style="121" customWidth="1"/>
  </cols>
  <sheetData>
    <row r="1" ht="12"/>
    <row r="2" spans="12:46" ht="36.95" customHeight="1">
      <c r="L2" s="237" t="s">
        <v>381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20" t="s">
        <v>382</v>
      </c>
    </row>
    <row r="3" spans="2:46" ht="6.95" customHeight="1">
      <c r="B3" s="1"/>
      <c r="C3" s="2"/>
      <c r="D3" s="2"/>
      <c r="E3" s="2"/>
      <c r="F3" s="2"/>
      <c r="G3" s="2"/>
      <c r="H3" s="2"/>
      <c r="I3" s="2"/>
      <c r="J3" s="2"/>
      <c r="K3" s="2"/>
      <c r="L3" s="3"/>
      <c r="AT3" s="120" t="s">
        <v>74</v>
      </c>
    </row>
    <row r="4" spans="2:46" ht="24.95" customHeight="1">
      <c r="B4" s="3"/>
      <c r="D4" s="4" t="s">
        <v>79</v>
      </c>
      <c r="L4" s="3"/>
      <c r="M4" s="134" t="s">
        <v>11</v>
      </c>
      <c r="AT4" s="120" t="s">
        <v>4</v>
      </c>
    </row>
    <row r="5" spans="2:12" ht="6.95" customHeight="1">
      <c r="B5" s="3"/>
      <c r="L5" s="3"/>
    </row>
    <row r="6" spans="2:12" ht="12" customHeight="1">
      <c r="B6" s="3"/>
      <c r="D6" s="130" t="s">
        <v>15</v>
      </c>
      <c r="L6" s="3"/>
    </row>
    <row r="7" spans="2:12" ht="16.5" customHeight="1">
      <c r="B7" s="3"/>
      <c r="E7" s="235" t="str">
        <f>'[2]Rekapitulace stavby'!K6</f>
        <v>Rekonstrukce kanalizačních stok v ul. Táboritská, P. Velikého a Jateční, Kolín</v>
      </c>
      <c r="F7" s="236"/>
      <c r="G7" s="236"/>
      <c r="H7" s="236"/>
      <c r="L7" s="3"/>
    </row>
    <row r="8" spans="2:12" s="117" customFormat="1" ht="12" customHeight="1">
      <c r="B8" s="8"/>
      <c r="D8" s="130" t="s">
        <v>80</v>
      </c>
      <c r="L8" s="8"/>
    </row>
    <row r="9" spans="2:12" s="117" customFormat="1" ht="36.95" customHeight="1">
      <c r="B9" s="8"/>
      <c r="E9" s="219" t="s">
        <v>383</v>
      </c>
      <c r="F9" s="209"/>
      <c r="G9" s="209"/>
      <c r="H9" s="209"/>
      <c r="L9" s="8"/>
    </row>
    <row r="10" spans="2:12" s="117" customFormat="1" ht="12">
      <c r="B10" s="8"/>
      <c r="L10" s="8"/>
    </row>
    <row r="11" spans="2:12" s="117" customFormat="1" ht="12" customHeight="1">
      <c r="B11" s="8"/>
      <c r="D11" s="130" t="s">
        <v>17</v>
      </c>
      <c r="F11" s="120" t="s">
        <v>384</v>
      </c>
      <c r="I11" s="130" t="s">
        <v>18</v>
      </c>
      <c r="J11" s="120" t="s">
        <v>385</v>
      </c>
      <c r="L11" s="8"/>
    </row>
    <row r="12" spans="2:12" s="117" customFormat="1" ht="12" customHeight="1">
      <c r="B12" s="8"/>
      <c r="D12" s="130" t="s">
        <v>19</v>
      </c>
      <c r="F12" s="120" t="s">
        <v>386</v>
      </c>
      <c r="I12" s="130" t="s">
        <v>21</v>
      </c>
      <c r="J12" s="129">
        <f>'Rekapitulace stavby'!AN8</f>
        <v>0</v>
      </c>
      <c r="L12" s="8"/>
    </row>
    <row r="13" spans="2:12" s="117" customFormat="1" ht="21.75" customHeight="1">
      <c r="B13" s="8"/>
      <c r="D13" s="5" t="s">
        <v>387</v>
      </c>
      <c r="F13" s="160" t="s">
        <v>388</v>
      </c>
      <c r="I13" s="5" t="s">
        <v>389</v>
      </c>
      <c r="J13" s="160"/>
      <c r="L13" s="8"/>
    </row>
    <row r="14" spans="2:12" s="117" customFormat="1" ht="12" customHeight="1">
      <c r="B14" s="8"/>
      <c r="D14" s="130" t="s">
        <v>22</v>
      </c>
      <c r="F14" s="117">
        <f>'Rekapitulace stavby'!K10</f>
        <v>0</v>
      </c>
      <c r="I14" s="130" t="s">
        <v>23</v>
      </c>
      <c r="J14" s="120" t="str">
        <f>'Rekapitulace stavby'!AN10</f>
        <v/>
      </c>
      <c r="L14" s="8"/>
    </row>
    <row r="15" spans="2:12" s="117" customFormat="1" ht="18" customHeight="1">
      <c r="B15" s="8"/>
      <c r="E15" s="120"/>
      <c r="I15" s="130" t="s">
        <v>25</v>
      </c>
      <c r="J15" s="120" t="str">
        <f>'Rekapitulace stavby'!AN11</f>
        <v/>
      </c>
      <c r="L15" s="8"/>
    </row>
    <row r="16" spans="2:12" s="117" customFormat="1" ht="6.95" customHeight="1">
      <c r="B16" s="8"/>
      <c r="L16" s="8"/>
    </row>
    <row r="17" spans="2:12" s="117" customFormat="1" ht="12" customHeight="1">
      <c r="B17" s="8"/>
      <c r="D17" s="130" t="s">
        <v>26</v>
      </c>
      <c r="F17" s="117">
        <f>'Rekapitulace stavby'!K13</f>
        <v>0</v>
      </c>
      <c r="I17" s="130" t="s">
        <v>23</v>
      </c>
      <c r="J17" s="120" t="str">
        <f>'Rekapitulace stavby'!AN13</f>
        <v/>
      </c>
      <c r="L17" s="8"/>
    </row>
    <row r="18" spans="2:12" s="117" customFormat="1" ht="18" customHeight="1">
      <c r="B18" s="8"/>
      <c r="E18" s="120"/>
      <c r="I18" s="130" t="s">
        <v>25</v>
      </c>
      <c r="J18" s="120" t="str">
        <f>'Rekapitulace stavby'!AN14</f>
        <v/>
      </c>
      <c r="L18" s="8"/>
    </row>
    <row r="19" spans="2:12" s="117" customFormat="1" ht="6.95" customHeight="1">
      <c r="B19" s="8"/>
      <c r="L19" s="8"/>
    </row>
    <row r="20" spans="2:12" s="117" customFormat="1" ht="12" customHeight="1">
      <c r="B20" s="8"/>
      <c r="D20" s="130" t="s">
        <v>27</v>
      </c>
      <c r="F20" s="117">
        <f>'Rekapitulace stavby'!K16</f>
        <v>0</v>
      </c>
      <c r="I20" s="130" t="s">
        <v>23</v>
      </c>
      <c r="J20" s="120" t="str">
        <f>'Rekapitulace stavby'!AN16</f>
        <v/>
      </c>
      <c r="L20" s="8"/>
    </row>
    <row r="21" spans="2:12" s="117" customFormat="1" ht="18" customHeight="1">
      <c r="B21" s="8"/>
      <c r="E21" s="120"/>
      <c r="I21" s="130" t="s">
        <v>25</v>
      </c>
      <c r="J21" s="120" t="str">
        <f>'Rekapitulace stavby'!AN17</f>
        <v/>
      </c>
      <c r="L21" s="8"/>
    </row>
    <row r="22" spans="2:12" s="117" customFormat="1" ht="6.95" customHeight="1">
      <c r="B22" s="8"/>
      <c r="L22" s="8"/>
    </row>
    <row r="23" spans="2:12" s="117" customFormat="1" ht="12" customHeight="1">
      <c r="B23" s="8"/>
      <c r="D23" s="130" t="s">
        <v>28</v>
      </c>
      <c r="F23" s="117">
        <f>'Rekapitulace stavby'!K19</f>
        <v>0</v>
      </c>
      <c r="I23" s="130" t="s">
        <v>23</v>
      </c>
      <c r="J23" s="120" t="str">
        <f>'Rekapitulace stavby'!AN19</f>
        <v/>
      </c>
      <c r="L23" s="8"/>
    </row>
    <row r="24" spans="2:12" s="117" customFormat="1" ht="18" customHeight="1">
      <c r="B24" s="8"/>
      <c r="E24" s="120"/>
      <c r="I24" s="130" t="s">
        <v>25</v>
      </c>
      <c r="J24" s="120" t="str">
        <f>'Rekapitulace stavby'!AN20</f>
        <v/>
      </c>
      <c r="L24" s="8"/>
    </row>
    <row r="25" spans="2:12" s="117" customFormat="1" ht="6.95" customHeight="1">
      <c r="B25" s="8"/>
      <c r="L25" s="8"/>
    </row>
    <row r="26" spans="2:12" s="117" customFormat="1" ht="12" customHeight="1">
      <c r="B26" s="8"/>
      <c r="D26" s="130" t="s">
        <v>29</v>
      </c>
      <c r="F26" s="117">
        <f>'Rekapitulace stavby'!K22</f>
        <v>0</v>
      </c>
      <c r="L26" s="8"/>
    </row>
    <row r="27" spans="2:12" s="116" customFormat="1" ht="16.5" customHeight="1">
      <c r="B27" s="144"/>
      <c r="E27" s="232" t="s">
        <v>1</v>
      </c>
      <c r="F27" s="232"/>
      <c r="G27" s="232"/>
      <c r="H27" s="232"/>
      <c r="L27" s="144"/>
    </row>
    <row r="28" spans="2:12" s="117" customFormat="1" ht="6.95" customHeight="1">
      <c r="B28" s="8"/>
      <c r="L28" s="8"/>
    </row>
    <row r="29" spans="2:12" s="117" customFormat="1" ht="6.95" customHeight="1">
      <c r="B29" s="8"/>
      <c r="D29" s="29"/>
      <c r="E29" s="29"/>
      <c r="F29" s="29"/>
      <c r="G29" s="29"/>
      <c r="H29" s="29"/>
      <c r="I29" s="29"/>
      <c r="J29" s="29"/>
      <c r="K29" s="29"/>
      <c r="L29" s="8"/>
    </row>
    <row r="30" spans="2:12" s="117" customFormat="1" ht="25.35" customHeight="1">
      <c r="B30" s="8"/>
      <c r="D30" s="146" t="s">
        <v>30</v>
      </c>
      <c r="J30" s="119">
        <f>ROUND(J88,2)</f>
        <v>0</v>
      </c>
      <c r="L30" s="8"/>
    </row>
    <row r="31" spans="2:12" s="117" customFormat="1" ht="6.95" customHeight="1">
      <c r="B31" s="8"/>
      <c r="D31" s="29"/>
      <c r="E31" s="29"/>
      <c r="F31" s="29"/>
      <c r="G31" s="29"/>
      <c r="H31" s="29"/>
      <c r="I31" s="29"/>
      <c r="J31" s="29"/>
      <c r="K31" s="29"/>
      <c r="L31" s="8"/>
    </row>
    <row r="32" spans="2:12" s="117" customFormat="1" ht="14.45" customHeight="1">
      <c r="B32" s="8"/>
      <c r="F32" s="124" t="s">
        <v>32</v>
      </c>
      <c r="I32" s="124" t="s">
        <v>31</v>
      </c>
      <c r="J32" s="124" t="s">
        <v>33</v>
      </c>
      <c r="L32" s="8"/>
    </row>
    <row r="33" spans="2:12" s="117" customFormat="1" ht="14.45" customHeight="1">
      <c r="B33" s="8"/>
      <c r="D33" s="130" t="s">
        <v>34</v>
      </c>
      <c r="E33" s="130" t="s">
        <v>35</v>
      </c>
      <c r="F33" s="145">
        <f>ROUND((SUM(BE88:BE3496)),2)</f>
        <v>0</v>
      </c>
      <c r="I33" s="126">
        <v>0.21</v>
      </c>
      <c r="J33" s="145">
        <f>ROUND(((SUM(BE88:BE3496))*I33),2)</f>
        <v>0</v>
      </c>
      <c r="L33" s="8"/>
    </row>
    <row r="34" spans="2:12" s="117" customFormat="1" ht="14.45" customHeight="1">
      <c r="B34" s="8"/>
      <c r="E34" s="130" t="s">
        <v>36</v>
      </c>
      <c r="F34" s="145">
        <f>ROUND((SUM(BF88:BF3496)),2)</f>
        <v>0</v>
      </c>
      <c r="I34" s="126">
        <v>0.15</v>
      </c>
      <c r="J34" s="145">
        <f>ROUND(((SUM(BF88:BF3496))*I34),2)</f>
        <v>0</v>
      </c>
      <c r="L34" s="8"/>
    </row>
    <row r="35" spans="2:12" s="117" customFormat="1" ht="14.45" customHeight="1" hidden="1">
      <c r="B35" s="8"/>
      <c r="E35" s="130" t="s">
        <v>37</v>
      </c>
      <c r="F35" s="145">
        <f>ROUND((SUM(BG88:BG3496)),2)</f>
        <v>0</v>
      </c>
      <c r="I35" s="126">
        <v>0.21</v>
      </c>
      <c r="J35" s="145">
        <f>0</f>
        <v>0</v>
      </c>
      <c r="L35" s="8"/>
    </row>
    <row r="36" spans="2:12" s="117" customFormat="1" ht="14.45" customHeight="1" hidden="1">
      <c r="B36" s="8"/>
      <c r="E36" s="130" t="s">
        <v>38</v>
      </c>
      <c r="F36" s="145">
        <f>ROUND((SUM(BH88:BH3496)),2)</f>
        <v>0</v>
      </c>
      <c r="I36" s="126">
        <v>0.15</v>
      </c>
      <c r="J36" s="145">
        <f>0</f>
        <v>0</v>
      </c>
      <c r="L36" s="8"/>
    </row>
    <row r="37" spans="2:12" s="117" customFormat="1" ht="14.45" customHeight="1" hidden="1">
      <c r="B37" s="8"/>
      <c r="E37" s="130" t="s">
        <v>39</v>
      </c>
      <c r="F37" s="145">
        <f>ROUND((SUM(BI88:BI3496)),2)</f>
        <v>0</v>
      </c>
      <c r="I37" s="126">
        <v>0</v>
      </c>
      <c r="J37" s="145">
        <f>0</f>
        <v>0</v>
      </c>
      <c r="L37" s="8"/>
    </row>
    <row r="38" spans="2:12" s="117" customFormat="1" ht="6.95" customHeight="1">
      <c r="B38" s="8"/>
      <c r="L38" s="8"/>
    </row>
    <row r="39" spans="2:12" s="117" customFormat="1" ht="25.35" customHeight="1">
      <c r="B39" s="8"/>
      <c r="C39" s="52"/>
      <c r="D39" s="147" t="s">
        <v>40</v>
      </c>
      <c r="E39" s="23"/>
      <c r="F39" s="23"/>
      <c r="G39" s="148" t="s">
        <v>41</v>
      </c>
      <c r="H39" s="149" t="s">
        <v>42</v>
      </c>
      <c r="I39" s="23"/>
      <c r="J39" s="150">
        <f>SUM(J30:J37)</f>
        <v>0</v>
      </c>
      <c r="K39" s="151"/>
      <c r="L39" s="8"/>
    </row>
    <row r="40" spans="2:12" s="117" customFormat="1" ht="14.45" customHeight="1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8"/>
    </row>
    <row r="44" spans="2:12" s="117" customFormat="1" ht="6.95" customHeight="1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8"/>
    </row>
    <row r="45" spans="2:12" s="117" customFormat="1" ht="24.95" customHeight="1">
      <c r="B45" s="8"/>
      <c r="C45" s="4" t="s">
        <v>84</v>
      </c>
      <c r="L45" s="8"/>
    </row>
    <row r="46" spans="2:12" s="117" customFormat="1" ht="6.95" customHeight="1">
      <c r="B46" s="8"/>
      <c r="L46" s="8"/>
    </row>
    <row r="47" spans="2:12" s="117" customFormat="1" ht="12" customHeight="1">
      <c r="B47" s="8"/>
      <c r="C47" s="130" t="s">
        <v>15</v>
      </c>
      <c r="L47" s="8"/>
    </row>
    <row r="48" spans="2:12" s="117" customFormat="1" ht="16.5" customHeight="1">
      <c r="B48" s="8"/>
      <c r="E48" s="235" t="str">
        <f>E7</f>
        <v>Rekonstrukce kanalizačních stok v ul. Táboritská, P. Velikého a Jateční, Kolín</v>
      </c>
      <c r="F48" s="236"/>
      <c r="G48" s="236"/>
      <c r="H48" s="236"/>
      <c r="L48" s="8"/>
    </row>
    <row r="49" spans="2:12" s="117" customFormat="1" ht="12" customHeight="1">
      <c r="B49" s="8"/>
      <c r="C49" s="130" t="s">
        <v>80</v>
      </c>
      <c r="L49" s="8"/>
    </row>
    <row r="50" spans="2:12" s="117" customFormat="1" ht="16.5" customHeight="1">
      <c r="B50" s="8"/>
      <c r="E50" s="219" t="str">
        <f>E9</f>
        <v>SO 01.01 - ul. Táboritská</v>
      </c>
      <c r="F50" s="209"/>
      <c r="G50" s="209"/>
      <c r="H50" s="209"/>
      <c r="L50" s="8"/>
    </row>
    <row r="51" spans="2:12" s="117" customFormat="1" ht="6.95" customHeight="1">
      <c r="B51" s="8"/>
      <c r="L51" s="8"/>
    </row>
    <row r="52" spans="2:12" s="117" customFormat="1" ht="12" customHeight="1">
      <c r="B52" s="8"/>
      <c r="C52" s="130" t="s">
        <v>19</v>
      </c>
      <c r="F52" s="120" t="str">
        <f>F12</f>
        <v>ul. Táboritská, P. Velikého a Jateční</v>
      </c>
      <c r="I52" s="130" t="s">
        <v>21</v>
      </c>
      <c r="J52" s="129">
        <f>IF(J12="","",J12)</f>
        <v>0</v>
      </c>
      <c r="L52" s="8"/>
    </row>
    <row r="53" spans="2:12" s="117" customFormat="1" ht="6.95" customHeight="1">
      <c r="B53" s="8"/>
      <c r="L53" s="8"/>
    </row>
    <row r="54" spans="2:12" s="117" customFormat="1" ht="13.7" customHeight="1">
      <c r="B54" s="8"/>
      <c r="C54" s="130" t="s">
        <v>22</v>
      </c>
      <c r="F54" s="120">
        <f>E15</f>
        <v>0</v>
      </c>
      <c r="I54" s="130" t="s">
        <v>27</v>
      </c>
      <c r="J54" s="122">
        <f>E21</f>
        <v>0</v>
      </c>
      <c r="L54" s="8"/>
    </row>
    <row r="55" spans="2:12" s="117" customFormat="1" ht="13.7" customHeight="1">
      <c r="B55" s="8"/>
      <c r="C55" s="130" t="s">
        <v>26</v>
      </c>
      <c r="F55" s="120" t="str">
        <f>IF(E18="","",E18)</f>
        <v/>
      </c>
      <c r="I55" s="130" t="s">
        <v>28</v>
      </c>
      <c r="J55" s="122">
        <f>E24</f>
        <v>0</v>
      </c>
      <c r="L55" s="8"/>
    </row>
    <row r="56" spans="2:12" s="117" customFormat="1" ht="10.35" customHeight="1">
      <c r="B56" s="8"/>
      <c r="L56" s="8"/>
    </row>
    <row r="57" spans="2:12" s="117" customFormat="1" ht="29.25" customHeight="1">
      <c r="B57" s="8"/>
      <c r="C57" s="51" t="s">
        <v>85</v>
      </c>
      <c r="D57" s="52"/>
      <c r="E57" s="52"/>
      <c r="F57" s="52"/>
      <c r="G57" s="52"/>
      <c r="H57" s="52"/>
      <c r="I57" s="52"/>
      <c r="J57" s="53" t="s">
        <v>88</v>
      </c>
      <c r="K57" s="52"/>
      <c r="L57" s="8"/>
    </row>
    <row r="58" spans="2:12" s="117" customFormat="1" ht="10.35" customHeight="1">
      <c r="B58" s="8"/>
      <c r="L58" s="8"/>
    </row>
    <row r="59" spans="2:47" s="117" customFormat="1" ht="22.9" customHeight="1">
      <c r="B59" s="8"/>
      <c r="C59" s="54" t="s">
        <v>89</v>
      </c>
      <c r="J59" s="119">
        <f>J88</f>
        <v>0</v>
      </c>
      <c r="L59" s="8"/>
      <c r="AU59" s="120" t="s">
        <v>90</v>
      </c>
    </row>
    <row r="60" spans="2:12" s="56" customFormat="1" ht="24.95" customHeight="1">
      <c r="B60" s="55"/>
      <c r="D60" s="57" t="s">
        <v>91</v>
      </c>
      <c r="E60" s="58"/>
      <c r="F60" s="58"/>
      <c r="G60" s="58"/>
      <c r="H60" s="58"/>
      <c r="I60" s="58"/>
      <c r="J60" s="59">
        <f>J89</f>
        <v>0</v>
      </c>
      <c r="L60" s="55"/>
    </row>
    <row r="61" spans="2:12" s="61" customFormat="1" ht="19.9" customHeight="1">
      <c r="B61" s="60"/>
      <c r="D61" s="62" t="s">
        <v>92</v>
      </c>
      <c r="E61" s="63"/>
      <c r="F61" s="63"/>
      <c r="G61" s="63"/>
      <c r="H61" s="63"/>
      <c r="I61" s="63"/>
      <c r="J61" s="64">
        <f>J90</f>
        <v>0</v>
      </c>
      <c r="L61" s="60"/>
    </row>
    <row r="62" spans="2:12" s="61" customFormat="1" ht="19.9" customHeight="1">
      <c r="B62" s="60"/>
      <c r="D62" s="62" t="s">
        <v>390</v>
      </c>
      <c r="E62" s="63"/>
      <c r="F62" s="63"/>
      <c r="G62" s="63"/>
      <c r="H62" s="63"/>
      <c r="I62" s="63"/>
      <c r="J62" s="64">
        <f>J1322</f>
        <v>0</v>
      </c>
      <c r="L62" s="60"/>
    </row>
    <row r="63" spans="2:12" s="61" customFormat="1" ht="19.9" customHeight="1">
      <c r="B63" s="60"/>
      <c r="D63" s="62" t="s">
        <v>391</v>
      </c>
      <c r="E63" s="63"/>
      <c r="F63" s="63"/>
      <c r="G63" s="63"/>
      <c r="H63" s="63"/>
      <c r="I63" s="63"/>
      <c r="J63" s="64">
        <f>J1465</f>
        <v>0</v>
      </c>
      <c r="L63" s="60"/>
    </row>
    <row r="64" spans="2:12" s="61" customFormat="1" ht="19.9" customHeight="1">
      <c r="B64" s="60"/>
      <c r="D64" s="62" t="s">
        <v>392</v>
      </c>
      <c r="E64" s="63"/>
      <c r="F64" s="63"/>
      <c r="G64" s="63"/>
      <c r="H64" s="63"/>
      <c r="I64" s="63"/>
      <c r="J64" s="64">
        <f>J1652</f>
        <v>0</v>
      </c>
      <c r="L64" s="60"/>
    </row>
    <row r="65" spans="2:12" s="61" customFormat="1" ht="19.9" customHeight="1">
      <c r="B65" s="60"/>
      <c r="D65" s="62" t="s">
        <v>94</v>
      </c>
      <c r="E65" s="63"/>
      <c r="F65" s="63"/>
      <c r="G65" s="63"/>
      <c r="H65" s="63"/>
      <c r="I65" s="63"/>
      <c r="J65" s="64">
        <f>J1744</f>
        <v>0</v>
      </c>
      <c r="L65" s="60"/>
    </row>
    <row r="66" spans="2:12" s="61" customFormat="1" ht="19.9" customHeight="1">
      <c r="B66" s="60"/>
      <c r="D66" s="62" t="s">
        <v>96</v>
      </c>
      <c r="E66" s="63"/>
      <c r="F66" s="63"/>
      <c r="G66" s="63"/>
      <c r="H66" s="63"/>
      <c r="I66" s="63"/>
      <c r="J66" s="64">
        <f>J3257</f>
        <v>0</v>
      </c>
      <c r="L66" s="60"/>
    </row>
    <row r="67" spans="2:12" s="61" customFormat="1" ht="19.9" customHeight="1">
      <c r="B67" s="60"/>
      <c r="D67" s="62" t="s">
        <v>97</v>
      </c>
      <c r="E67" s="63"/>
      <c r="F67" s="63"/>
      <c r="G67" s="63"/>
      <c r="H67" s="63"/>
      <c r="I67" s="63"/>
      <c r="J67" s="64">
        <f>J3370</f>
        <v>0</v>
      </c>
      <c r="L67" s="60"/>
    </row>
    <row r="68" spans="2:12" s="56" customFormat="1" ht="24.95" customHeight="1">
      <c r="B68" s="55"/>
      <c r="D68" s="57" t="s">
        <v>393</v>
      </c>
      <c r="E68" s="58"/>
      <c r="F68" s="58"/>
      <c r="G68" s="58"/>
      <c r="H68" s="58"/>
      <c r="I68" s="58"/>
      <c r="J68" s="59">
        <f>J3374</f>
        <v>0</v>
      </c>
      <c r="L68" s="55"/>
    </row>
    <row r="69" spans="2:12" s="117" customFormat="1" ht="21.75" customHeight="1">
      <c r="B69" s="8"/>
      <c r="L69" s="8"/>
    </row>
    <row r="70" spans="2:12" s="117" customFormat="1" ht="6.95" customHeight="1"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8"/>
    </row>
    <row r="74" spans="2:12" s="117" customFormat="1" ht="6.95" customHeight="1"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8"/>
    </row>
    <row r="75" spans="2:12" s="117" customFormat="1" ht="24.95" customHeight="1">
      <c r="B75" s="8"/>
      <c r="C75" s="4" t="s">
        <v>103</v>
      </c>
      <c r="L75" s="8"/>
    </row>
    <row r="76" spans="2:12" s="117" customFormat="1" ht="6.95" customHeight="1">
      <c r="B76" s="8"/>
      <c r="L76" s="8"/>
    </row>
    <row r="77" spans="2:12" s="117" customFormat="1" ht="12" customHeight="1">
      <c r="B77" s="8"/>
      <c r="C77" s="130" t="s">
        <v>15</v>
      </c>
      <c r="L77" s="8"/>
    </row>
    <row r="78" spans="2:12" s="117" customFormat="1" ht="16.5" customHeight="1">
      <c r="B78" s="8"/>
      <c r="E78" s="235" t="str">
        <f>E7</f>
        <v>Rekonstrukce kanalizačních stok v ul. Táboritská, P. Velikého a Jateční, Kolín</v>
      </c>
      <c r="F78" s="236"/>
      <c r="G78" s="236"/>
      <c r="H78" s="236"/>
      <c r="L78" s="8"/>
    </row>
    <row r="79" spans="2:12" s="117" customFormat="1" ht="12" customHeight="1">
      <c r="B79" s="8"/>
      <c r="C79" s="130" t="s">
        <v>80</v>
      </c>
      <c r="L79" s="8"/>
    </row>
    <row r="80" spans="2:12" s="117" customFormat="1" ht="16.5" customHeight="1">
      <c r="B80" s="8"/>
      <c r="E80" s="219" t="str">
        <f>E9</f>
        <v>SO 01.01 - ul. Táboritská</v>
      </c>
      <c r="F80" s="209"/>
      <c r="G80" s="209"/>
      <c r="H80" s="209"/>
      <c r="L80" s="8"/>
    </row>
    <row r="81" spans="2:12" s="117" customFormat="1" ht="6.95" customHeight="1">
      <c r="B81" s="8"/>
      <c r="L81" s="8"/>
    </row>
    <row r="82" spans="2:12" s="117" customFormat="1" ht="12" customHeight="1">
      <c r="B82" s="8"/>
      <c r="C82" s="130" t="s">
        <v>19</v>
      </c>
      <c r="F82" s="120" t="str">
        <f>F12</f>
        <v>ul. Táboritská, P. Velikého a Jateční</v>
      </c>
      <c r="I82" s="130" t="s">
        <v>21</v>
      </c>
      <c r="J82" s="129">
        <f>IF(J12="","",J12)</f>
        <v>0</v>
      </c>
      <c r="L82" s="8"/>
    </row>
    <row r="83" spans="2:12" s="117" customFormat="1" ht="6.95" customHeight="1">
      <c r="B83" s="8"/>
      <c r="L83" s="8"/>
    </row>
    <row r="84" spans="2:12" s="117" customFormat="1" ht="13.7" customHeight="1">
      <c r="B84" s="8"/>
      <c r="C84" s="130" t="s">
        <v>22</v>
      </c>
      <c r="F84" s="120">
        <f>E15</f>
        <v>0</v>
      </c>
      <c r="I84" s="130" t="s">
        <v>27</v>
      </c>
      <c r="J84" s="122">
        <f>E21</f>
        <v>0</v>
      </c>
      <c r="L84" s="8"/>
    </row>
    <row r="85" spans="2:12" s="117" customFormat="1" ht="13.7" customHeight="1">
      <c r="B85" s="8"/>
      <c r="C85" s="130" t="s">
        <v>26</v>
      </c>
      <c r="F85" s="120" t="str">
        <f>IF(E18="","",E18)</f>
        <v/>
      </c>
      <c r="I85" s="130" t="s">
        <v>28</v>
      </c>
      <c r="J85" s="122">
        <f>E24</f>
        <v>0</v>
      </c>
      <c r="L85" s="8"/>
    </row>
    <row r="86" spans="2:12" s="117" customFormat="1" ht="10.35" customHeight="1">
      <c r="B86" s="8"/>
      <c r="L86" s="8"/>
    </row>
    <row r="87" spans="2:20" s="152" customFormat="1" ht="29.25" customHeight="1">
      <c r="B87" s="65"/>
      <c r="C87" s="66" t="s">
        <v>104</v>
      </c>
      <c r="D87" s="67" t="s">
        <v>49</v>
      </c>
      <c r="E87" s="67" t="s">
        <v>45</v>
      </c>
      <c r="F87" s="67" t="s">
        <v>46</v>
      </c>
      <c r="G87" s="67" t="s">
        <v>105</v>
      </c>
      <c r="H87" s="67" t="s">
        <v>106</v>
      </c>
      <c r="I87" s="67" t="s">
        <v>110</v>
      </c>
      <c r="J87" s="68" t="s">
        <v>88</v>
      </c>
      <c r="K87" s="161" t="s">
        <v>109</v>
      </c>
      <c r="L87" s="65"/>
      <c r="M87" s="25" t="s">
        <v>1</v>
      </c>
      <c r="N87" s="26" t="s">
        <v>34</v>
      </c>
      <c r="O87" s="26" t="s">
        <v>113</v>
      </c>
      <c r="P87" s="26" t="s">
        <v>114</v>
      </c>
      <c r="Q87" s="26" t="s">
        <v>115</v>
      </c>
      <c r="R87" s="26" t="s">
        <v>116</v>
      </c>
      <c r="S87" s="26" t="s">
        <v>117</v>
      </c>
      <c r="T87" s="27" t="s">
        <v>118</v>
      </c>
    </row>
    <row r="88" spans="2:63" s="117" customFormat="1" ht="22.9" customHeight="1">
      <c r="B88" s="8"/>
      <c r="C88" s="32" t="s">
        <v>120</v>
      </c>
      <c r="J88" s="69">
        <f>BK88</f>
        <v>0</v>
      </c>
      <c r="L88" s="8"/>
      <c r="M88" s="28"/>
      <c r="N88" s="29"/>
      <c r="O88" s="29"/>
      <c r="P88" s="71">
        <f>P89+P3374</f>
        <v>5821.364552</v>
      </c>
      <c r="Q88" s="29"/>
      <c r="R88" s="71">
        <f>R89+R3374</f>
        <v>1771.8232782500002</v>
      </c>
      <c r="S88" s="29"/>
      <c r="T88" s="162">
        <f>T89+T3374</f>
        <v>86.87660000000001</v>
      </c>
      <c r="AT88" s="120" t="s">
        <v>65</v>
      </c>
      <c r="AU88" s="120" t="s">
        <v>90</v>
      </c>
      <c r="BK88" s="153">
        <f>BK89+BK3374</f>
        <v>0</v>
      </c>
    </row>
    <row r="89" spans="2:63" s="73" customFormat="1" ht="25.9" customHeight="1">
      <c r="B89" s="72"/>
      <c r="D89" s="74" t="s">
        <v>65</v>
      </c>
      <c r="E89" s="75" t="s">
        <v>121</v>
      </c>
      <c r="F89" s="75" t="s">
        <v>122</v>
      </c>
      <c r="J89" s="76">
        <f>BK89</f>
        <v>0</v>
      </c>
      <c r="L89" s="72"/>
      <c r="M89" s="77"/>
      <c r="N89" s="78"/>
      <c r="O89" s="78"/>
      <c r="P89" s="80">
        <f>P90+P1322+P1465+P1652+P1744+P3257+P3370</f>
        <v>5821.364552</v>
      </c>
      <c r="Q89" s="78"/>
      <c r="R89" s="80">
        <f>R90+R1322+R1465+R1652+R1744+R3257+R3370</f>
        <v>1771.8232782500002</v>
      </c>
      <c r="S89" s="78"/>
      <c r="T89" s="163">
        <f>T90+T1322+T1465+T1652+T1744+T3257+T3370</f>
        <v>86.87660000000001</v>
      </c>
      <c r="AR89" s="74" t="s">
        <v>72</v>
      </c>
      <c r="AT89" s="154" t="s">
        <v>65</v>
      </c>
      <c r="AU89" s="154" t="s">
        <v>66</v>
      </c>
      <c r="AY89" s="74" t="s">
        <v>123</v>
      </c>
      <c r="BK89" s="155">
        <f>BK90+BK1322+BK1465+BK1652+BK1744+BK3257+BK3370</f>
        <v>0</v>
      </c>
    </row>
    <row r="90" spans="2:63" s="73" customFormat="1" ht="22.9" customHeight="1">
      <c r="B90" s="72"/>
      <c r="D90" s="74" t="s">
        <v>65</v>
      </c>
      <c r="E90" s="82" t="s">
        <v>72</v>
      </c>
      <c r="F90" s="82" t="s">
        <v>124</v>
      </c>
      <c r="J90" s="83">
        <f>BK90</f>
        <v>0</v>
      </c>
      <c r="L90" s="72"/>
      <c r="M90" s="77"/>
      <c r="N90" s="78"/>
      <c r="O90" s="78"/>
      <c r="P90" s="80">
        <f>SUM(P91:P1321)</f>
        <v>1823.4427500000002</v>
      </c>
      <c r="Q90" s="78"/>
      <c r="R90" s="80">
        <f>SUM(R91:R1321)</f>
        <v>1615.4947219800001</v>
      </c>
      <c r="S90" s="78"/>
      <c r="T90" s="163">
        <f>SUM(T91:T1321)</f>
        <v>0</v>
      </c>
      <c r="AR90" s="74" t="s">
        <v>72</v>
      </c>
      <c r="AT90" s="154" t="s">
        <v>65</v>
      </c>
      <c r="AU90" s="154" t="s">
        <v>72</v>
      </c>
      <c r="AY90" s="74" t="s">
        <v>123</v>
      </c>
      <c r="BK90" s="155">
        <f>SUM(BK91:BK1321)</f>
        <v>0</v>
      </c>
    </row>
    <row r="91" spans="2:65" s="117" customFormat="1" ht="16.5" customHeight="1">
      <c r="B91" s="8"/>
      <c r="C91" s="84" t="s">
        <v>72</v>
      </c>
      <c r="D91" s="84" t="s">
        <v>125</v>
      </c>
      <c r="E91" s="85" t="s">
        <v>394</v>
      </c>
      <c r="F91" s="86" t="s">
        <v>395</v>
      </c>
      <c r="G91" s="87" t="s">
        <v>396</v>
      </c>
      <c r="H91" s="88">
        <v>930.138</v>
      </c>
      <c r="I91" s="142"/>
      <c r="J91" s="89">
        <f>ROUND(I91*H91,2)</f>
        <v>0</v>
      </c>
      <c r="K91" s="86" t="s">
        <v>397</v>
      </c>
      <c r="L91" s="8"/>
      <c r="M91" s="115" t="s">
        <v>1</v>
      </c>
      <c r="N91" s="90" t="s">
        <v>35</v>
      </c>
      <c r="O91" s="92">
        <v>0.825</v>
      </c>
      <c r="P91" s="92">
        <f>O91*H91</f>
        <v>767.36385</v>
      </c>
      <c r="Q91" s="92">
        <v>0</v>
      </c>
      <c r="R91" s="92">
        <f>Q91*H91</f>
        <v>0</v>
      </c>
      <c r="S91" s="92">
        <v>0</v>
      </c>
      <c r="T91" s="164">
        <f>S91*H91</f>
        <v>0</v>
      </c>
      <c r="AR91" s="120" t="s">
        <v>130</v>
      </c>
      <c r="AT91" s="120" t="s">
        <v>125</v>
      </c>
      <c r="AU91" s="120" t="s">
        <v>74</v>
      </c>
      <c r="AY91" s="120" t="s">
        <v>123</v>
      </c>
      <c r="BE91" s="156">
        <f>IF(N91="základní",J91,0)</f>
        <v>0</v>
      </c>
      <c r="BF91" s="156">
        <f>IF(N91="snížená",J91,0)</f>
        <v>0</v>
      </c>
      <c r="BG91" s="156">
        <f>IF(N91="zákl. přenesená",J91,0)</f>
        <v>0</v>
      </c>
      <c r="BH91" s="156">
        <f>IF(N91="sníž. přenesená",J91,0)</f>
        <v>0</v>
      </c>
      <c r="BI91" s="156">
        <f>IF(N91="nulová",J91,0)</f>
        <v>0</v>
      </c>
      <c r="BJ91" s="120" t="s">
        <v>72</v>
      </c>
      <c r="BK91" s="156">
        <f>ROUND(I91*H91,2)</f>
        <v>0</v>
      </c>
      <c r="BL91" s="120" t="s">
        <v>130</v>
      </c>
      <c r="BM91" s="120" t="s">
        <v>398</v>
      </c>
    </row>
    <row r="92" spans="2:47" s="117" customFormat="1" ht="19.5">
      <c r="B92" s="8"/>
      <c r="D92" s="96" t="s">
        <v>399</v>
      </c>
      <c r="F92" s="165" t="s">
        <v>400</v>
      </c>
      <c r="L92" s="8"/>
      <c r="M92" s="114"/>
      <c r="N92" s="21"/>
      <c r="O92" s="21"/>
      <c r="P92" s="21"/>
      <c r="Q92" s="21"/>
      <c r="R92" s="21"/>
      <c r="S92" s="21"/>
      <c r="T92" s="22"/>
      <c r="AT92" s="120" t="s">
        <v>399</v>
      </c>
      <c r="AU92" s="120" t="s">
        <v>74</v>
      </c>
    </row>
    <row r="93" spans="2:51" s="167" customFormat="1" ht="12">
      <c r="B93" s="166"/>
      <c r="D93" s="96" t="s">
        <v>132</v>
      </c>
      <c r="E93" s="168" t="s">
        <v>1</v>
      </c>
      <c r="F93" s="169" t="s">
        <v>401</v>
      </c>
      <c r="H93" s="168" t="s">
        <v>1</v>
      </c>
      <c r="L93" s="166"/>
      <c r="M93" s="170"/>
      <c r="N93" s="171"/>
      <c r="O93" s="171"/>
      <c r="P93" s="171"/>
      <c r="Q93" s="171"/>
      <c r="R93" s="171"/>
      <c r="S93" s="171"/>
      <c r="T93" s="172"/>
      <c r="AT93" s="168" t="s">
        <v>132</v>
      </c>
      <c r="AU93" s="168" t="s">
        <v>74</v>
      </c>
      <c r="AV93" s="167" t="s">
        <v>72</v>
      </c>
      <c r="AW93" s="167" t="s">
        <v>5</v>
      </c>
      <c r="AX93" s="167" t="s">
        <v>66</v>
      </c>
      <c r="AY93" s="168" t="s">
        <v>123</v>
      </c>
    </row>
    <row r="94" spans="2:51" s="167" customFormat="1" ht="12">
      <c r="B94" s="166"/>
      <c r="D94" s="96" t="s">
        <v>132</v>
      </c>
      <c r="E94" s="168" t="s">
        <v>1</v>
      </c>
      <c r="F94" s="169" t="s">
        <v>402</v>
      </c>
      <c r="H94" s="168" t="s">
        <v>1</v>
      </c>
      <c r="L94" s="166"/>
      <c r="M94" s="170"/>
      <c r="N94" s="171"/>
      <c r="O94" s="171"/>
      <c r="P94" s="171"/>
      <c r="Q94" s="171"/>
      <c r="R94" s="171"/>
      <c r="S94" s="171"/>
      <c r="T94" s="172"/>
      <c r="AT94" s="168" t="s">
        <v>132</v>
      </c>
      <c r="AU94" s="168" t="s">
        <v>74</v>
      </c>
      <c r="AV94" s="167" t="s">
        <v>72</v>
      </c>
      <c r="AW94" s="167" t="s">
        <v>5</v>
      </c>
      <c r="AX94" s="167" t="s">
        <v>66</v>
      </c>
      <c r="AY94" s="168" t="s">
        <v>123</v>
      </c>
    </row>
    <row r="95" spans="2:51" s="167" customFormat="1" ht="12">
      <c r="B95" s="166"/>
      <c r="D95" s="96" t="s">
        <v>132</v>
      </c>
      <c r="E95" s="168" t="s">
        <v>1</v>
      </c>
      <c r="F95" s="169" t="s">
        <v>403</v>
      </c>
      <c r="H95" s="168" t="s">
        <v>1</v>
      </c>
      <c r="L95" s="166"/>
      <c r="M95" s="170"/>
      <c r="N95" s="171"/>
      <c r="O95" s="171"/>
      <c r="P95" s="171"/>
      <c r="Q95" s="171"/>
      <c r="R95" s="171"/>
      <c r="S95" s="171"/>
      <c r="T95" s="172"/>
      <c r="AT95" s="168" t="s">
        <v>132</v>
      </c>
      <c r="AU95" s="168" t="s">
        <v>74</v>
      </c>
      <c r="AV95" s="167" t="s">
        <v>72</v>
      </c>
      <c r="AW95" s="167" t="s">
        <v>5</v>
      </c>
      <c r="AX95" s="167" t="s">
        <v>66</v>
      </c>
      <c r="AY95" s="168" t="s">
        <v>123</v>
      </c>
    </row>
    <row r="96" spans="2:51" s="167" customFormat="1" ht="12">
      <c r="B96" s="166"/>
      <c r="D96" s="96" t="s">
        <v>132</v>
      </c>
      <c r="E96" s="168" t="s">
        <v>1</v>
      </c>
      <c r="F96" s="169" t="s">
        <v>404</v>
      </c>
      <c r="H96" s="168" t="s">
        <v>1</v>
      </c>
      <c r="L96" s="166"/>
      <c r="M96" s="170"/>
      <c r="N96" s="171"/>
      <c r="O96" s="171"/>
      <c r="P96" s="171"/>
      <c r="Q96" s="171"/>
      <c r="R96" s="171"/>
      <c r="S96" s="171"/>
      <c r="T96" s="172"/>
      <c r="AT96" s="168" t="s">
        <v>132</v>
      </c>
      <c r="AU96" s="168" t="s">
        <v>74</v>
      </c>
      <c r="AV96" s="167" t="s">
        <v>72</v>
      </c>
      <c r="AW96" s="167" t="s">
        <v>5</v>
      </c>
      <c r="AX96" s="167" t="s">
        <v>66</v>
      </c>
      <c r="AY96" s="168" t="s">
        <v>123</v>
      </c>
    </row>
    <row r="97" spans="2:51" s="167" customFormat="1" ht="12">
      <c r="B97" s="166"/>
      <c r="D97" s="96" t="s">
        <v>132</v>
      </c>
      <c r="E97" s="168" t="s">
        <v>1</v>
      </c>
      <c r="F97" s="169" t="s">
        <v>405</v>
      </c>
      <c r="H97" s="168" t="s">
        <v>1</v>
      </c>
      <c r="L97" s="166"/>
      <c r="M97" s="170"/>
      <c r="N97" s="171"/>
      <c r="O97" s="171"/>
      <c r="P97" s="171"/>
      <c r="Q97" s="171"/>
      <c r="R97" s="171"/>
      <c r="S97" s="171"/>
      <c r="T97" s="172"/>
      <c r="AT97" s="168" t="s">
        <v>132</v>
      </c>
      <c r="AU97" s="168" t="s">
        <v>74</v>
      </c>
      <c r="AV97" s="167" t="s">
        <v>72</v>
      </c>
      <c r="AW97" s="167" t="s">
        <v>5</v>
      </c>
      <c r="AX97" s="167" t="s">
        <v>66</v>
      </c>
      <c r="AY97" s="168" t="s">
        <v>123</v>
      </c>
    </row>
    <row r="98" spans="2:51" s="167" customFormat="1" ht="12">
      <c r="B98" s="166"/>
      <c r="D98" s="96" t="s">
        <v>132</v>
      </c>
      <c r="E98" s="168" t="s">
        <v>1</v>
      </c>
      <c r="F98" s="169" t="s">
        <v>406</v>
      </c>
      <c r="H98" s="168" t="s">
        <v>1</v>
      </c>
      <c r="L98" s="166"/>
      <c r="M98" s="170"/>
      <c r="N98" s="171"/>
      <c r="O98" s="171"/>
      <c r="P98" s="171"/>
      <c r="Q98" s="171"/>
      <c r="R98" s="171"/>
      <c r="S98" s="171"/>
      <c r="T98" s="172"/>
      <c r="AT98" s="168" t="s">
        <v>132</v>
      </c>
      <c r="AU98" s="168" t="s">
        <v>74</v>
      </c>
      <c r="AV98" s="167" t="s">
        <v>72</v>
      </c>
      <c r="AW98" s="167" t="s">
        <v>5</v>
      </c>
      <c r="AX98" s="167" t="s">
        <v>66</v>
      </c>
      <c r="AY98" s="168" t="s">
        <v>123</v>
      </c>
    </row>
    <row r="99" spans="2:51" s="167" customFormat="1" ht="12">
      <c r="B99" s="166"/>
      <c r="D99" s="96" t="s">
        <v>132</v>
      </c>
      <c r="E99" s="168" t="s">
        <v>1</v>
      </c>
      <c r="F99" s="169" t="s">
        <v>407</v>
      </c>
      <c r="H99" s="168" t="s">
        <v>1</v>
      </c>
      <c r="L99" s="166"/>
      <c r="M99" s="170"/>
      <c r="N99" s="171"/>
      <c r="O99" s="171"/>
      <c r="P99" s="171"/>
      <c r="Q99" s="171"/>
      <c r="R99" s="171"/>
      <c r="S99" s="171"/>
      <c r="T99" s="172"/>
      <c r="AT99" s="168" t="s">
        <v>132</v>
      </c>
      <c r="AU99" s="168" t="s">
        <v>74</v>
      </c>
      <c r="AV99" s="167" t="s">
        <v>72</v>
      </c>
      <c r="AW99" s="167" t="s">
        <v>5</v>
      </c>
      <c r="AX99" s="167" t="s">
        <v>66</v>
      </c>
      <c r="AY99" s="168" t="s">
        <v>123</v>
      </c>
    </row>
    <row r="100" spans="2:51" s="95" customFormat="1" ht="12">
      <c r="B100" s="94"/>
      <c r="D100" s="96" t="s">
        <v>132</v>
      </c>
      <c r="E100" s="97" t="s">
        <v>1</v>
      </c>
      <c r="F100" s="98" t="s">
        <v>408</v>
      </c>
      <c r="H100" s="99">
        <v>130.39</v>
      </c>
      <c r="L100" s="94"/>
      <c r="M100" s="100"/>
      <c r="N100" s="101"/>
      <c r="O100" s="101"/>
      <c r="P100" s="101"/>
      <c r="Q100" s="101"/>
      <c r="R100" s="101"/>
      <c r="S100" s="101"/>
      <c r="T100" s="102"/>
      <c r="AT100" s="97" t="s">
        <v>132</v>
      </c>
      <c r="AU100" s="97" t="s">
        <v>74</v>
      </c>
      <c r="AV100" s="95" t="s">
        <v>74</v>
      </c>
      <c r="AW100" s="95" t="s">
        <v>5</v>
      </c>
      <c r="AX100" s="95" t="s">
        <v>66</v>
      </c>
      <c r="AY100" s="97" t="s">
        <v>123</v>
      </c>
    </row>
    <row r="101" spans="2:51" s="167" customFormat="1" ht="12">
      <c r="B101" s="166"/>
      <c r="D101" s="96" t="s">
        <v>132</v>
      </c>
      <c r="E101" s="168" t="s">
        <v>1</v>
      </c>
      <c r="F101" s="169" t="s">
        <v>409</v>
      </c>
      <c r="H101" s="168" t="s">
        <v>1</v>
      </c>
      <c r="L101" s="166"/>
      <c r="M101" s="170"/>
      <c r="N101" s="171"/>
      <c r="O101" s="171"/>
      <c r="P101" s="171"/>
      <c r="Q101" s="171"/>
      <c r="R101" s="171"/>
      <c r="S101" s="171"/>
      <c r="T101" s="172"/>
      <c r="AT101" s="168" t="s">
        <v>132</v>
      </c>
      <c r="AU101" s="168" t="s">
        <v>74</v>
      </c>
      <c r="AV101" s="167" t="s">
        <v>72</v>
      </c>
      <c r="AW101" s="167" t="s">
        <v>5</v>
      </c>
      <c r="AX101" s="167" t="s">
        <v>66</v>
      </c>
      <c r="AY101" s="168" t="s">
        <v>123</v>
      </c>
    </row>
    <row r="102" spans="2:51" s="167" customFormat="1" ht="12">
      <c r="B102" s="166"/>
      <c r="D102" s="96" t="s">
        <v>132</v>
      </c>
      <c r="E102" s="168" t="s">
        <v>1</v>
      </c>
      <c r="F102" s="169" t="s">
        <v>410</v>
      </c>
      <c r="H102" s="168" t="s">
        <v>1</v>
      </c>
      <c r="L102" s="166"/>
      <c r="M102" s="170"/>
      <c r="N102" s="171"/>
      <c r="O102" s="171"/>
      <c r="P102" s="171"/>
      <c r="Q102" s="171"/>
      <c r="R102" s="171"/>
      <c r="S102" s="171"/>
      <c r="T102" s="172"/>
      <c r="AT102" s="168" t="s">
        <v>132</v>
      </c>
      <c r="AU102" s="168" t="s">
        <v>74</v>
      </c>
      <c r="AV102" s="167" t="s">
        <v>72</v>
      </c>
      <c r="AW102" s="167" t="s">
        <v>5</v>
      </c>
      <c r="AX102" s="167" t="s">
        <v>66</v>
      </c>
      <c r="AY102" s="168" t="s">
        <v>123</v>
      </c>
    </row>
    <row r="103" spans="2:51" s="95" customFormat="1" ht="12">
      <c r="B103" s="94"/>
      <c r="D103" s="96" t="s">
        <v>132</v>
      </c>
      <c r="E103" s="97" t="s">
        <v>1</v>
      </c>
      <c r="F103" s="98" t="s">
        <v>411</v>
      </c>
      <c r="H103" s="99">
        <v>15.06</v>
      </c>
      <c r="L103" s="94"/>
      <c r="M103" s="100"/>
      <c r="N103" s="101"/>
      <c r="O103" s="101"/>
      <c r="P103" s="101"/>
      <c r="Q103" s="101"/>
      <c r="R103" s="101"/>
      <c r="S103" s="101"/>
      <c r="T103" s="102"/>
      <c r="AT103" s="97" t="s">
        <v>132</v>
      </c>
      <c r="AU103" s="97" t="s">
        <v>74</v>
      </c>
      <c r="AV103" s="95" t="s">
        <v>74</v>
      </c>
      <c r="AW103" s="95" t="s">
        <v>5</v>
      </c>
      <c r="AX103" s="95" t="s">
        <v>66</v>
      </c>
      <c r="AY103" s="97" t="s">
        <v>123</v>
      </c>
    </row>
    <row r="104" spans="2:51" s="174" customFormat="1" ht="12">
      <c r="B104" s="173"/>
      <c r="D104" s="96" t="s">
        <v>132</v>
      </c>
      <c r="E104" s="175" t="s">
        <v>1</v>
      </c>
      <c r="F104" s="176" t="s">
        <v>412</v>
      </c>
      <c r="H104" s="177">
        <v>145.45</v>
      </c>
      <c r="L104" s="173"/>
      <c r="M104" s="178"/>
      <c r="N104" s="179"/>
      <c r="O104" s="179"/>
      <c r="P104" s="179"/>
      <c r="Q104" s="179"/>
      <c r="R104" s="179"/>
      <c r="S104" s="179"/>
      <c r="T104" s="180"/>
      <c r="AT104" s="175" t="s">
        <v>132</v>
      </c>
      <c r="AU104" s="175" t="s">
        <v>74</v>
      </c>
      <c r="AV104" s="174" t="s">
        <v>137</v>
      </c>
      <c r="AW104" s="174" t="s">
        <v>5</v>
      </c>
      <c r="AX104" s="174" t="s">
        <v>66</v>
      </c>
      <c r="AY104" s="175" t="s">
        <v>123</v>
      </c>
    </row>
    <row r="105" spans="2:51" s="167" customFormat="1" ht="12">
      <c r="B105" s="166"/>
      <c r="D105" s="96" t="s">
        <v>132</v>
      </c>
      <c r="E105" s="168" t="s">
        <v>1</v>
      </c>
      <c r="F105" s="169" t="s">
        <v>413</v>
      </c>
      <c r="H105" s="168" t="s">
        <v>1</v>
      </c>
      <c r="L105" s="166"/>
      <c r="M105" s="170"/>
      <c r="N105" s="171"/>
      <c r="O105" s="171"/>
      <c r="P105" s="171"/>
      <c r="Q105" s="171"/>
      <c r="R105" s="171"/>
      <c r="S105" s="171"/>
      <c r="T105" s="172"/>
      <c r="AT105" s="168" t="s">
        <v>132</v>
      </c>
      <c r="AU105" s="168" t="s">
        <v>74</v>
      </c>
      <c r="AV105" s="167" t="s">
        <v>72</v>
      </c>
      <c r="AW105" s="167" t="s">
        <v>5</v>
      </c>
      <c r="AX105" s="167" t="s">
        <v>66</v>
      </c>
      <c r="AY105" s="168" t="s">
        <v>123</v>
      </c>
    </row>
    <row r="106" spans="2:51" s="167" customFormat="1" ht="12">
      <c r="B106" s="166"/>
      <c r="D106" s="96" t="s">
        <v>132</v>
      </c>
      <c r="E106" s="168" t="s">
        <v>1</v>
      </c>
      <c r="F106" s="169" t="s">
        <v>406</v>
      </c>
      <c r="H106" s="168" t="s">
        <v>1</v>
      </c>
      <c r="L106" s="166"/>
      <c r="M106" s="170"/>
      <c r="N106" s="171"/>
      <c r="O106" s="171"/>
      <c r="P106" s="171"/>
      <c r="Q106" s="171"/>
      <c r="R106" s="171"/>
      <c r="S106" s="171"/>
      <c r="T106" s="172"/>
      <c r="AT106" s="168" t="s">
        <v>132</v>
      </c>
      <c r="AU106" s="168" t="s">
        <v>74</v>
      </c>
      <c r="AV106" s="167" t="s">
        <v>72</v>
      </c>
      <c r="AW106" s="167" t="s">
        <v>5</v>
      </c>
      <c r="AX106" s="167" t="s">
        <v>66</v>
      </c>
      <c r="AY106" s="168" t="s">
        <v>123</v>
      </c>
    </row>
    <row r="107" spans="2:51" s="167" customFormat="1" ht="12">
      <c r="B107" s="166"/>
      <c r="D107" s="96" t="s">
        <v>132</v>
      </c>
      <c r="E107" s="168" t="s">
        <v>1</v>
      </c>
      <c r="F107" s="169" t="s">
        <v>414</v>
      </c>
      <c r="H107" s="168" t="s">
        <v>1</v>
      </c>
      <c r="L107" s="166"/>
      <c r="M107" s="170"/>
      <c r="N107" s="171"/>
      <c r="O107" s="171"/>
      <c r="P107" s="171"/>
      <c r="Q107" s="171"/>
      <c r="R107" s="171"/>
      <c r="S107" s="171"/>
      <c r="T107" s="172"/>
      <c r="AT107" s="168" t="s">
        <v>132</v>
      </c>
      <c r="AU107" s="168" t="s">
        <v>74</v>
      </c>
      <c r="AV107" s="167" t="s">
        <v>72</v>
      </c>
      <c r="AW107" s="167" t="s">
        <v>5</v>
      </c>
      <c r="AX107" s="167" t="s">
        <v>66</v>
      </c>
      <c r="AY107" s="168" t="s">
        <v>123</v>
      </c>
    </row>
    <row r="108" spans="2:51" s="95" customFormat="1" ht="12">
      <c r="B108" s="94"/>
      <c r="D108" s="96" t="s">
        <v>132</v>
      </c>
      <c r="E108" s="97" t="s">
        <v>1</v>
      </c>
      <c r="F108" s="98" t="s">
        <v>415</v>
      </c>
      <c r="H108" s="99">
        <v>144.165</v>
      </c>
      <c r="L108" s="94"/>
      <c r="M108" s="100"/>
      <c r="N108" s="101"/>
      <c r="O108" s="101"/>
      <c r="P108" s="101"/>
      <c r="Q108" s="101"/>
      <c r="R108" s="101"/>
      <c r="S108" s="101"/>
      <c r="T108" s="102"/>
      <c r="AT108" s="97" t="s">
        <v>132</v>
      </c>
      <c r="AU108" s="97" t="s">
        <v>74</v>
      </c>
      <c r="AV108" s="95" t="s">
        <v>74</v>
      </c>
      <c r="AW108" s="95" t="s">
        <v>5</v>
      </c>
      <c r="AX108" s="95" t="s">
        <v>66</v>
      </c>
      <c r="AY108" s="97" t="s">
        <v>123</v>
      </c>
    </row>
    <row r="109" spans="2:51" s="167" customFormat="1" ht="12">
      <c r="B109" s="166"/>
      <c r="D109" s="96" t="s">
        <v>132</v>
      </c>
      <c r="E109" s="168" t="s">
        <v>1</v>
      </c>
      <c r="F109" s="169" t="s">
        <v>409</v>
      </c>
      <c r="H109" s="168" t="s">
        <v>1</v>
      </c>
      <c r="L109" s="166"/>
      <c r="M109" s="170"/>
      <c r="N109" s="171"/>
      <c r="O109" s="171"/>
      <c r="P109" s="171"/>
      <c r="Q109" s="171"/>
      <c r="R109" s="171"/>
      <c r="S109" s="171"/>
      <c r="T109" s="172"/>
      <c r="AT109" s="168" t="s">
        <v>132</v>
      </c>
      <c r="AU109" s="168" t="s">
        <v>74</v>
      </c>
      <c r="AV109" s="167" t="s">
        <v>72</v>
      </c>
      <c r="AW109" s="167" t="s">
        <v>5</v>
      </c>
      <c r="AX109" s="167" t="s">
        <v>66</v>
      </c>
      <c r="AY109" s="168" t="s">
        <v>123</v>
      </c>
    </row>
    <row r="110" spans="2:51" s="167" customFormat="1" ht="12">
      <c r="B110" s="166"/>
      <c r="D110" s="96" t="s">
        <v>132</v>
      </c>
      <c r="E110" s="168" t="s">
        <v>1</v>
      </c>
      <c r="F110" s="169" t="s">
        <v>416</v>
      </c>
      <c r="H110" s="168" t="s">
        <v>1</v>
      </c>
      <c r="L110" s="166"/>
      <c r="M110" s="170"/>
      <c r="N110" s="171"/>
      <c r="O110" s="171"/>
      <c r="P110" s="171"/>
      <c r="Q110" s="171"/>
      <c r="R110" s="171"/>
      <c r="S110" s="171"/>
      <c r="T110" s="172"/>
      <c r="AT110" s="168" t="s">
        <v>132</v>
      </c>
      <c r="AU110" s="168" t="s">
        <v>74</v>
      </c>
      <c r="AV110" s="167" t="s">
        <v>72</v>
      </c>
      <c r="AW110" s="167" t="s">
        <v>5</v>
      </c>
      <c r="AX110" s="167" t="s">
        <v>66</v>
      </c>
      <c r="AY110" s="168" t="s">
        <v>123</v>
      </c>
    </row>
    <row r="111" spans="2:51" s="95" customFormat="1" ht="12">
      <c r="B111" s="94"/>
      <c r="D111" s="96" t="s">
        <v>132</v>
      </c>
      <c r="E111" s="97" t="s">
        <v>1</v>
      </c>
      <c r="F111" s="98" t="s">
        <v>417</v>
      </c>
      <c r="H111" s="99">
        <v>7.41</v>
      </c>
      <c r="L111" s="94"/>
      <c r="M111" s="100"/>
      <c r="N111" s="101"/>
      <c r="O111" s="101"/>
      <c r="P111" s="101"/>
      <c r="Q111" s="101"/>
      <c r="R111" s="101"/>
      <c r="S111" s="101"/>
      <c r="T111" s="102"/>
      <c r="AT111" s="97" t="s">
        <v>132</v>
      </c>
      <c r="AU111" s="97" t="s">
        <v>74</v>
      </c>
      <c r="AV111" s="95" t="s">
        <v>74</v>
      </c>
      <c r="AW111" s="95" t="s">
        <v>5</v>
      </c>
      <c r="AX111" s="95" t="s">
        <v>66</v>
      </c>
      <c r="AY111" s="97" t="s">
        <v>123</v>
      </c>
    </row>
    <row r="112" spans="2:51" s="174" customFormat="1" ht="12">
      <c r="B112" s="173"/>
      <c r="D112" s="96" t="s">
        <v>132</v>
      </c>
      <c r="E112" s="175" t="s">
        <v>1</v>
      </c>
      <c r="F112" s="176" t="s">
        <v>412</v>
      </c>
      <c r="H112" s="177">
        <v>151.575</v>
      </c>
      <c r="L112" s="173"/>
      <c r="M112" s="178"/>
      <c r="N112" s="179"/>
      <c r="O112" s="179"/>
      <c r="P112" s="179"/>
      <c r="Q112" s="179"/>
      <c r="R112" s="179"/>
      <c r="S112" s="179"/>
      <c r="T112" s="180"/>
      <c r="AT112" s="175" t="s">
        <v>132</v>
      </c>
      <c r="AU112" s="175" t="s">
        <v>74</v>
      </c>
      <c r="AV112" s="174" t="s">
        <v>137</v>
      </c>
      <c r="AW112" s="174" t="s">
        <v>5</v>
      </c>
      <c r="AX112" s="174" t="s">
        <v>66</v>
      </c>
      <c r="AY112" s="175" t="s">
        <v>123</v>
      </c>
    </row>
    <row r="113" spans="2:51" s="167" customFormat="1" ht="12">
      <c r="B113" s="166"/>
      <c r="D113" s="96" t="s">
        <v>132</v>
      </c>
      <c r="E113" s="168" t="s">
        <v>1</v>
      </c>
      <c r="F113" s="169" t="s">
        <v>418</v>
      </c>
      <c r="H113" s="168" t="s">
        <v>1</v>
      </c>
      <c r="L113" s="166"/>
      <c r="M113" s="170"/>
      <c r="N113" s="171"/>
      <c r="O113" s="171"/>
      <c r="P113" s="171"/>
      <c r="Q113" s="171"/>
      <c r="R113" s="171"/>
      <c r="S113" s="171"/>
      <c r="T113" s="172"/>
      <c r="AT113" s="168" t="s">
        <v>132</v>
      </c>
      <c r="AU113" s="168" t="s">
        <v>74</v>
      </c>
      <c r="AV113" s="167" t="s">
        <v>72</v>
      </c>
      <c r="AW113" s="167" t="s">
        <v>5</v>
      </c>
      <c r="AX113" s="167" t="s">
        <v>66</v>
      </c>
      <c r="AY113" s="168" t="s">
        <v>123</v>
      </c>
    </row>
    <row r="114" spans="2:51" s="167" customFormat="1" ht="12">
      <c r="B114" s="166"/>
      <c r="D114" s="96" t="s">
        <v>132</v>
      </c>
      <c r="E114" s="168" t="s">
        <v>1</v>
      </c>
      <c r="F114" s="169" t="s">
        <v>406</v>
      </c>
      <c r="H114" s="168" t="s">
        <v>1</v>
      </c>
      <c r="L114" s="166"/>
      <c r="M114" s="170"/>
      <c r="N114" s="171"/>
      <c r="O114" s="171"/>
      <c r="P114" s="171"/>
      <c r="Q114" s="171"/>
      <c r="R114" s="171"/>
      <c r="S114" s="171"/>
      <c r="T114" s="172"/>
      <c r="AT114" s="168" t="s">
        <v>132</v>
      </c>
      <c r="AU114" s="168" t="s">
        <v>74</v>
      </c>
      <c r="AV114" s="167" t="s">
        <v>72</v>
      </c>
      <c r="AW114" s="167" t="s">
        <v>5</v>
      </c>
      <c r="AX114" s="167" t="s">
        <v>66</v>
      </c>
      <c r="AY114" s="168" t="s">
        <v>123</v>
      </c>
    </row>
    <row r="115" spans="2:51" s="167" customFormat="1" ht="12">
      <c r="B115" s="166"/>
      <c r="D115" s="96" t="s">
        <v>132</v>
      </c>
      <c r="E115" s="168" t="s">
        <v>1</v>
      </c>
      <c r="F115" s="169" t="s">
        <v>419</v>
      </c>
      <c r="H115" s="168" t="s">
        <v>1</v>
      </c>
      <c r="L115" s="166"/>
      <c r="M115" s="170"/>
      <c r="N115" s="171"/>
      <c r="O115" s="171"/>
      <c r="P115" s="171"/>
      <c r="Q115" s="171"/>
      <c r="R115" s="171"/>
      <c r="S115" s="171"/>
      <c r="T115" s="172"/>
      <c r="AT115" s="168" t="s">
        <v>132</v>
      </c>
      <c r="AU115" s="168" t="s">
        <v>74</v>
      </c>
      <c r="AV115" s="167" t="s">
        <v>72</v>
      </c>
      <c r="AW115" s="167" t="s">
        <v>5</v>
      </c>
      <c r="AX115" s="167" t="s">
        <v>66</v>
      </c>
      <c r="AY115" s="168" t="s">
        <v>123</v>
      </c>
    </row>
    <row r="116" spans="2:51" s="95" customFormat="1" ht="12">
      <c r="B116" s="94"/>
      <c r="D116" s="96" t="s">
        <v>132</v>
      </c>
      <c r="E116" s="97" t="s">
        <v>1</v>
      </c>
      <c r="F116" s="98" t="s">
        <v>420</v>
      </c>
      <c r="H116" s="99">
        <v>47.19</v>
      </c>
      <c r="L116" s="94"/>
      <c r="M116" s="100"/>
      <c r="N116" s="101"/>
      <c r="O116" s="101"/>
      <c r="P116" s="101"/>
      <c r="Q116" s="101"/>
      <c r="R116" s="101"/>
      <c r="S116" s="101"/>
      <c r="T116" s="102"/>
      <c r="AT116" s="97" t="s">
        <v>132</v>
      </c>
      <c r="AU116" s="97" t="s">
        <v>74</v>
      </c>
      <c r="AV116" s="95" t="s">
        <v>74</v>
      </c>
      <c r="AW116" s="95" t="s">
        <v>5</v>
      </c>
      <c r="AX116" s="95" t="s">
        <v>66</v>
      </c>
      <c r="AY116" s="97" t="s">
        <v>123</v>
      </c>
    </row>
    <row r="117" spans="2:51" s="167" customFormat="1" ht="12">
      <c r="B117" s="166"/>
      <c r="D117" s="96" t="s">
        <v>132</v>
      </c>
      <c r="E117" s="168" t="s">
        <v>1</v>
      </c>
      <c r="F117" s="169" t="s">
        <v>409</v>
      </c>
      <c r="H117" s="168" t="s">
        <v>1</v>
      </c>
      <c r="L117" s="166"/>
      <c r="M117" s="170"/>
      <c r="N117" s="171"/>
      <c r="O117" s="171"/>
      <c r="P117" s="171"/>
      <c r="Q117" s="171"/>
      <c r="R117" s="171"/>
      <c r="S117" s="171"/>
      <c r="T117" s="172"/>
      <c r="AT117" s="168" t="s">
        <v>132</v>
      </c>
      <c r="AU117" s="168" t="s">
        <v>74</v>
      </c>
      <c r="AV117" s="167" t="s">
        <v>72</v>
      </c>
      <c r="AW117" s="167" t="s">
        <v>5</v>
      </c>
      <c r="AX117" s="167" t="s">
        <v>66</v>
      </c>
      <c r="AY117" s="168" t="s">
        <v>123</v>
      </c>
    </row>
    <row r="118" spans="2:51" s="167" customFormat="1" ht="12">
      <c r="B118" s="166"/>
      <c r="D118" s="96" t="s">
        <v>132</v>
      </c>
      <c r="E118" s="168" t="s">
        <v>1</v>
      </c>
      <c r="F118" s="169" t="s">
        <v>421</v>
      </c>
      <c r="H118" s="168" t="s">
        <v>1</v>
      </c>
      <c r="L118" s="166"/>
      <c r="M118" s="170"/>
      <c r="N118" s="171"/>
      <c r="O118" s="171"/>
      <c r="P118" s="171"/>
      <c r="Q118" s="171"/>
      <c r="R118" s="171"/>
      <c r="S118" s="171"/>
      <c r="T118" s="172"/>
      <c r="AT118" s="168" t="s">
        <v>132</v>
      </c>
      <c r="AU118" s="168" t="s">
        <v>74</v>
      </c>
      <c r="AV118" s="167" t="s">
        <v>72</v>
      </c>
      <c r="AW118" s="167" t="s">
        <v>5</v>
      </c>
      <c r="AX118" s="167" t="s">
        <v>66</v>
      </c>
      <c r="AY118" s="168" t="s">
        <v>123</v>
      </c>
    </row>
    <row r="119" spans="2:51" s="95" customFormat="1" ht="12">
      <c r="B119" s="94"/>
      <c r="D119" s="96" t="s">
        <v>132</v>
      </c>
      <c r="E119" s="97" t="s">
        <v>1</v>
      </c>
      <c r="F119" s="98" t="s">
        <v>422</v>
      </c>
      <c r="H119" s="99">
        <v>15.42</v>
      </c>
      <c r="L119" s="94"/>
      <c r="M119" s="100"/>
      <c r="N119" s="101"/>
      <c r="O119" s="101"/>
      <c r="P119" s="101"/>
      <c r="Q119" s="101"/>
      <c r="R119" s="101"/>
      <c r="S119" s="101"/>
      <c r="T119" s="102"/>
      <c r="AT119" s="97" t="s">
        <v>132</v>
      </c>
      <c r="AU119" s="97" t="s">
        <v>74</v>
      </c>
      <c r="AV119" s="95" t="s">
        <v>74</v>
      </c>
      <c r="AW119" s="95" t="s">
        <v>5</v>
      </c>
      <c r="AX119" s="95" t="s">
        <v>66</v>
      </c>
      <c r="AY119" s="97" t="s">
        <v>123</v>
      </c>
    </row>
    <row r="120" spans="2:51" s="174" customFormat="1" ht="12">
      <c r="B120" s="173"/>
      <c r="D120" s="96" t="s">
        <v>132</v>
      </c>
      <c r="E120" s="175" t="s">
        <v>1</v>
      </c>
      <c r="F120" s="176" t="s">
        <v>412</v>
      </c>
      <c r="H120" s="177">
        <v>62.61</v>
      </c>
      <c r="L120" s="173"/>
      <c r="M120" s="178"/>
      <c r="N120" s="179"/>
      <c r="O120" s="179"/>
      <c r="P120" s="179"/>
      <c r="Q120" s="179"/>
      <c r="R120" s="179"/>
      <c r="S120" s="179"/>
      <c r="T120" s="180"/>
      <c r="AT120" s="175" t="s">
        <v>132</v>
      </c>
      <c r="AU120" s="175" t="s">
        <v>74</v>
      </c>
      <c r="AV120" s="174" t="s">
        <v>137</v>
      </c>
      <c r="AW120" s="174" t="s">
        <v>5</v>
      </c>
      <c r="AX120" s="174" t="s">
        <v>66</v>
      </c>
      <c r="AY120" s="175" t="s">
        <v>123</v>
      </c>
    </row>
    <row r="121" spans="2:51" s="167" customFormat="1" ht="12">
      <c r="B121" s="166"/>
      <c r="D121" s="96" t="s">
        <v>132</v>
      </c>
      <c r="E121" s="168" t="s">
        <v>1</v>
      </c>
      <c r="F121" s="169" t="s">
        <v>423</v>
      </c>
      <c r="H121" s="168" t="s">
        <v>1</v>
      </c>
      <c r="L121" s="166"/>
      <c r="M121" s="170"/>
      <c r="N121" s="171"/>
      <c r="O121" s="171"/>
      <c r="P121" s="171"/>
      <c r="Q121" s="171"/>
      <c r="R121" s="171"/>
      <c r="S121" s="171"/>
      <c r="T121" s="172"/>
      <c r="AT121" s="168" t="s">
        <v>132</v>
      </c>
      <c r="AU121" s="168" t="s">
        <v>74</v>
      </c>
      <c r="AV121" s="167" t="s">
        <v>72</v>
      </c>
      <c r="AW121" s="167" t="s">
        <v>5</v>
      </c>
      <c r="AX121" s="167" t="s">
        <v>66</v>
      </c>
      <c r="AY121" s="168" t="s">
        <v>123</v>
      </c>
    </row>
    <row r="122" spans="2:51" s="167" customFormat="1" ht="12">
      <c r="B122" s="166"/>
      <c r="D122" s="96" t="s">
        <v>132</v>
      </c>
      <c r="E122" s="168" t="s">
        <v>1</v>
      </c>
      <c r="F122" s="169" t="s">
        <v>406</v>
      </c>
      <c r="H122" s="168" t="s">
        <v>1</v>
      </c>
      <c r="L122" s="166"/>
      <c r="M122" s="170"/>
      <c r="N122" s="171"/>
      <c r="O122" s="171"/>
      <c r="P122" s="171"/>
      <c r="Q122" s="171"/>
      <c r="R122" s="171"/>
      <c r="S122" s="171"/>
      <c r="T122" s="172"/>
      <c r="AT122" s="168" t="s">
        <v>132</v>
      </c>
      <c r="AU122" s="168" t="s">
        <v>74</v>
      </c>
      <c r="AV122" s="167" t="s">
        <v>72</v>
      </c>
      <c r="AW122" s="167" t="s">
        <v>5</v>
      </c>
      <c r="AX122" s="167" t="s">
        <v>66</v>
      </c>
      <c r="AY122" s="168" t="s">
        <v>123</v>
      </c>
    </row>
    <row r="123" spans="2:51" s="167" customFormat="1" ht="12">
      <c r="B123" s="166"/>
      <c r="D123" s="96" t="s">
        <v>132</v>
      </c>
      <c r="E123" s="168" t="s">
        <v>1</v>
      </c>
      <c r="F123" s="169" t="s">
        <v>424</v>
      </c>
      <c r="H123" s="168" t="s">
        <v>1</v>
      </c>
      <c r="L123" s="166"/>
      <c r="M123" s="170"/>
      <c r="N123" s="171"/>
      <c r="O123" s="171"/>
      <c r="P123" s="171"/>
      <c r="Q123" s="171"/>
      <c r="R123" s="171"/>
      <c r="S123" s="171"/>
      <c r="T123" s="172"/>
      <c r="AT123" s="168" t="s">
        <v>132</v>
      </c>
      <c r="AU123" s="168" t="s">
        <v>74</v>
      </c>
      <c r="AV123" s="167" t="s">
        <v>72</v>
      </c>
      <c r="AW123" s="167" t="s">
        <v>5</v>
      </c>
      <c r="AX123" s="167" t="s">
        <v>66</v>
      </c>
      <c r="AY123" s="168" t="s">
        <v>123</v>
      </c>
    </row>
    <row r="124" spans="2:51" s="95" customFormat="1" ht="12">
      <c r="B124" s="94"/>
      <c r="D124" s="96" t="s">
        <v>132</v>
      </c>
      <c r="E124" s="97" t="s">
        <v>1</v>
      </c>
      <c r="F124" s="98" t="s">
        <v>425</v>
      </c>
      <c r="H124" s="99">
        <v>103.34</v>
      </c>
      <c r="L124" s="94"/>
      <c r="M124" s="100"/>
      <c r="N124" s="101"/>
      <c r="O124" s="101"/>
      <c r="P124" s="101"/>
      <c r="Q124" s="101"/>
      <c r="R124" s="101"/>
      <c r="S124" s="101"/>
      <c r="T124" s="102"/>
      <c r="AT124" s="97" t="s">
        <v>132</v>
      </c>
      <c r="AU124" s="97" t="s">
        <v>74</v>
      </c>
      <c r="AV124" s="95" t="s">
        <v>74</v>
      </c>
      <c r="AW124" s="95" t="s">
        <v>5</v>
      </c>
      <c r="AX124" s="95" t="s">
        <v>66</v>
      </c>
      <c r="AY124" s="97" t="s">
        <v>123</v>
      </c>
    </row>
    <row r="125" spans="2:51" s="167" customFormat="1" ht="12">
      <c r="B125" s="166"/>
      <c r="D125" s="96" t="s">
        <v>132</v>
      </c>
      <c r="E125" s="168" t="s">
        <v>1</v>
      </c>
      <c r="F125" s="169" t="s">
        <v>409</v>
      </c>
      <c r="H125" s="168" t="s">
        <v>1</v>
      </c>
      <c r="L125" s="166"/>
      <c r="M125" s="170"/>
      <c r="N125" s="171"/>
      <c r="O125" s="171"/>
      <c r="P125" s="171"/>
      <c r="Q125" s="171"/>
      <c r="R125" s="171"/>
      <c r="S125" s="171"/>
      <c r="T125" s="172"/>
      <c r="AT125" s="168" t="s">
        <v>132</v>
      </c>
      <c r="AU125" s="168" t="s">
        <v>74</v>
      </c>
      <c r="AV125" s="167" t="s">
        <v>72</v>
      </c>
      <c r="AW125" s="167" t="s">
        <v>5</v>
      </c>
      <c r="AX125" s="167" t="s">
        <v>66</v>
      </c>
      <c r="AY125" s="168" t="s">
        <v>123</v>
      </c>
    </row>
    <row r="126" spans="2:51" s="167" customFormat="1" ht="12">
      <c r="B126" s="166"/>
      <c r="D126" s="96" t="s">
        <v>132</v>
      </c>
      <c r="E126" s="168" t="s">
        <v>1</v>
      </c>
      <c r="F126" s="169" t="s">
        <v>426</v>
      </c>
      <c r="H126" s="168" t="s">
        <v>1</v>
      </c>
      <c r="L126" s="166"/>
      <c r="M126" s="170"/>
      <c r="N126" s="171"/>
      <c r="O126" s="171"/>
      <c r="P126" s="171"/>
      <c r="Q126" s="171"/>
      <c r="R126" s="171"/>
      <c r="S126" s="171"/>
      <c r="T126" s="172"/>
      <c r="AT126" s="168" t="s">
        <v>132</v>
      </c>
      <c r="AU126" s="168" t="s">
        <v>74</v>
      </c>
      <c r="AV126" s="167" t="s">
        <v>72</v>
      </c>
      <c r="AW126" s="167" t="s">
        <v>5</v>
      </c>
      <c r="AX126" s="167" t="s">
        <v>66</v>
      </c>
      <c r="AY126" s="168" t="s">
        <v>123</v>
      </c>
    </row>
    <row r="127" spans="2:51" s="95" customFormat="1" ht="12">
      <c r="B127" s="94"/>
      <c r="D127" s="96" t="s">
        <v>132</v>
      </c>
      <c r="E127" s="97" t="s">
        <v>1</v>
      </c>
      <c r="F127" s="98" t="s">
        <v>427</v>
      </c>
      <c r="H127" s="99">
        <v>7.59</v>
      </c>
      <c r="L127" s="94"/>
      <c r="M127" s="100"/>
      <c r="N127" s="101"/>
      <c r="O127" s="101"/>
      <c r="P127" s="101"/>
      <c r="Q127" s="101"/>
      <c r="R127" s="101"/>
      <c r="S127" s="101"/>
      <c r="T127" s="102"/>
      <c r="AT127" s="97" t="s">
        <v>132</v>
      </c>
      <c r="AU127" s="97" t="s">
        <v>74</v>
      </c>
      <c r="AV127" s="95" t="s">
        <v>74</v>
      </c>
      <c r="AW127" s="95" t="s">
        <v>5</v>
      </c>
      <c r="AX127" s="95" t="s">
        <v>66</v>
      </c>
      <c r="AY127" s="97" t="s">
        <v>123</v>
      </c>
    </row>
    <row r="128" spans="2:51" s="174" customFormat="1" ht="12">
      <c r="B128" s="173"/>
      <c r="D128" s="96" t="s">
        <v>132</v>
      </c>
      <c r="E128" s="175" t="s">
        <v>1</v>
      </c>
      <c r="F128" s="176" t="s">
        <v>412</v>
      </c>
      <c r="H128" s="177">
        <v>110.93</v>
      </c>
      <c r="L128" s="173"/>
      <c r="M128" s="178"/>
      <c r="N128" s="179"/>
      <c r="O128" s="179"/>
      <c r="P128" s="179"/>
      <c r="Q128" s="179"/>
      <c r="R128" s="179"/>
      <c r="S128" s="179"/>
      <c r="T128" s="180"/>
      <c r="AT128" s="175" t="s">
        <v>132</v>
      </c>
      <c r="AU128" s="175" t="s">
        <v>74</v>
      </c>
      <c r="AV128" s="174" t="s">
        <v>137</v>
      </c>
      <c r="AW128" s="174" t="s">
        <v>5</v>
      </c>
      <c r="AX128" s="174" t="s">
        <v>66</v>
      </c>
      <c r="AY128" s="175" t="s">
        <v>123</v>
      </c>
    </row>
    <row r="129" spans="2:51" s="167" customFormat="1" ht="12">
      <c r="B129" s="166"/>
      <c r="D129" s="96" t="s">
        <v>132</v>
      </c>
      <c r="E129" s="168" t="s">
        <v>1</v>
      </c>
      <c r="F129" s="169" t="s">
        <v>428</v>
      </c>
      <c r="H129" s="168" t="s">
        <v>1</v>
      </c>
      <c r="L129" s="166"/>
      <c r="M129" s="170"/>
      <c r="N129" s="171"/>
      <c r="O129" s="171"/>
      <c r="P129" s="171"/>
      <c r="Q129" s="171"/>
      <c r="R129" s="171"/>
      <c r="S129" s="171"/>
      <c r="T129" s="172"/>
      <c r="AT129" s="168" t="s">
        <v>132</v>
      </c>
      <c r="AU129" s="168" t="s">
        <v>74</v>
      </c>
      <c r="AV129" s="167" t="s">
        <v>72</v>
      </c>
      <c r="AW129" s="167" t="s">
        <v>5</v>
      </c>
      <c r="AX129" s="167" t="s">
        <v>66</v>
      </c>
      <c r="AY129" s="168" t="s">
        <v>123</v>
      </c>
    </row>
    <row r="130" spans="2:51" s="167" customFormat="1" ht="12">
      <c r="B130" s="166"/>
      <c r="D130" s="96" t="s">
        <v>132</v>
      </c>
      <c r="E130" s="168" t="s">
        <v>1</v>
      </c>
      <c r="F130" s="169" t="s">
        <v>406</v>
      </c>
      <c r="H130" s="168" t="s">
        <v>1</v>
      </c>
      <c r="L130" s="166"/>
      <c r="M130" s="170"/>
      <c r="N130" s="171"/>
      <c r="O130" s="171"/>
      <c r="P130" s="171"/>
      <c r="Q130" s="171"/>
      <c r="R130" s="171"/>
      <c r="S130" s="171"/>
      <c r="T130" s="172"/>
      <c r="AT130" s="168" t="s">
        <v>132</v>
      </c>
      <c r="AU130" s="168" t="s">
        <v>74</v>
      </c>
      <c r="AV130" s="167" t="s">
        <v>72</v>
      </c>
      <c r="AW130" s="167" t="s">
        <v>5</v>
      </c>
      <c r="AX130" s="167" t="s">
        <v>66</v>
      </c>
      <c r="AY130" s="168" t="s">
        <v>123</v>
      </c>
    </row>
    <row r="131" spans="2:51" s="167" customFormat="1" ht="12">
      <c r="B131" s="166"/>
      <c r="D131" s="96" t="s">
        <v>132</v>
      </c>
      <c r="E131" s="168" t="s">
        <v>1</v>
      </c>
      <c r="F131" s="169" t="s">
        <v>429</v>
      </c>
      <c r="H131" s="168" t="s">
        <v>1</v>
      </c>
      <c r="L131" s="166"/>
      <c r="M131" s="170"/>
      <c r="N131" s="171"/>
      <c r="O131" s="171"/>
      <c r="P131" s="171"/>
      <c r="Q131" s="171"/>
      <c r="R131" s="171"/>
      <c r="S131" s="171"/>
      <c r="T131" s="172"/>
      <c r="AT131" s="168" t="s">
        <v>132</v>
      </c>
      <c r="AU131" s="168" t="s">
        <v>74</v>
      </c>
      <c r="AV131" s="167" t="s">
        <v>72</v>
      </c>
      <c r="AW131" s="167" t="s">
        <v>5</v>
      </c>
      <c r="AX131" s="167" t="s">
        <v>66</v>
      </c>
      <c r="AY131" s="168" t="s">
        <v>123</v>
      </c>
    </row>
    <row r="132" spans="2:51" s="95" customFormat="1" ht="12">
      <c r="B132" s="94"/>
      <c r="D132" s="96" t="s">
        <v>132</v>
      </c>
      <c r="E132" s="97" t="s">
        <v>1</v>
      </c>
      <c r="F132" s="98" t="s">
        <v>430</v>
      </c>
      <c r="H132" s="99">
        <v>160.632</v>
      </c>
      <c r="L132" s="94"/>
      <c r="M132" s="100"/>
      <c r="N132" s="101"/>
      <c r="O132" s="101"/>
      <c r="P132" s="101"/>
      <c r="Q132" s="101"/>
      <c r="R132" s="101"/>
      <c r="S132" s="101"/>
      <c r="T132" s="102"/>
      <c r="AT132" s="97" t="s">
        <v>132</v>
      </c>
      <c r="AU132" s="97" t="s">
        <v>74</v>
      </c>
      <c r="AV132" s="95" t="s">
        <v>74</v>
      </c>
      <c r="AW132" s="95" t="s">
        <v>5</v>
      </c>
      <c r="AX132" s="95" t="s">
        <v>66</v>
      </c>
      <c r="AY132" s="97" t="s">
        <v>123</v>
      </c>
    </row>
    <row r="133" spans="2:51" s="167" customFormat="1" ht="12">
      <c r="B133" s="166"/>
      <c r="D133" s="96" t="s">
        <v>132</v>
      </c>
      <c r="E133" s="168" t="s">
        <v>1</v>
      </c>
      <c r="F133" s="169" t="s">
        <v>409</v>
      </c>
      <c r="H133" s="168" t="s">
        <v>1</v>
      </c>
      <c r="L133" s="166"/>
      <c r="M133" s="170"/>
      <c r="N133" s="171"/>
      <c r="O133" s="171"/>
      <c r="P133" s="171"/>
      <c r="Q133" s="171"/>
      <c r="R133" s="171"/>
      <c r="S133" s="171"/>
      <c r="T133" s="172"/>
      <c r="AT133" s="168" t="s">
        <v>132</v>
      </c>
      <c r="AU133" s="168" t="s">
        <v>74</v>
      </c>
      <c r="AV133" s="167" t="s">
        <v>72</v>
      </c>
      <c r="AW133" s="167" t="s">
        <v>5</v>
      </c>
      <c r="AX133" s="167" t="s">
        <v>66</v>
      </c>
      <c r="AY133" s="168" t="s">
        <v>123</v>
      </c>
    </row>
    <row r="134" spans="2:51" s="167" customFormat="1" ht="12">
      <c r="B134" s="166"/>
      <c r="D134" s="96" t="s">
        <v>132</v>
      </c>
      <c r="E134" s="168" t="s">
        <v>1</v>
      </c>
      <c r="F134" s="169" t="s">
        <v>431</v>
      </c>
      <c r="H134" s="168" t="s">
        <v>1</v>
      </c>
      <c r="L134" s="166"/>
      <c r="M134" s="170"/>
      <c r="N134" s="171"/>
      <c r="O134" s="171"/>
      <c r="P134" s="171"/>
      <c r="Q134" s="171"/>
      <c r="R134" s="171"/>
      <c r="S134" s="171"/>
      <c r="T134" s="172"/>
      <c r="AT134" s="168" t="s">
        <v>132</v>
      </c>
      <c r="AU134" s="168" t="s">
        <v>74</v>
      </c>
      <c r="AV134" s="167" t="s">
        <v>72</v>
      </c>
      <c r="AW134" s="167" t="s">
        <v>5</v>
      </c>
      <c r="AX134" s="167" t="s">
        <v>66</v>
      </c>
      <c r="AY134" s="168" t="s">
        <v>123</v>
      </c>
    </row>
    <row r="135" spans="2:51" s="95" customFormat="1" ht="12">
      <c r="B135" s="94"/>
      <c r="D135" s="96" t="s">
        <v>132</v>
      </c>
      <c r="E135" s="97" t="s">
        <v>1</v>
      </c>
      <c r="F135" s="98" t="s">
        <v>432</v>
      </c>
      <c r="H135" s="99">
        <v>6.425</v>
      </c>
      <c r="L135" s="94"/>
      <c r="M135" s="100"/>
      <c r="N135" s="101"/>
      <c r="O135" s="101"/>
      <c r="P135" s="101"/>
      <c r="Q135" s="101"/>
      <c r="R135" s="101"/>
      <c r="S135" s="101"/>
      <c r="T135" s="102"/>
      <c r="AT135" s="97" t="s">
        <v>132</v>
      </c>
      <c r="AU135" s="97" t="s">
        <v>74</v>
      </c>
      <c r="AV135" s="95" t="s">
        <v>74</v>
      </c>
      <c r="AW135" s="95" t="s">
        <v>5</v>
      </c>
      <c r="AX135" s="95" t="s">
        <v>66</v>
      </c>
      <c r="AY135" s="97" t="s">
        <v>123</v>
      </c>
    </row>
    <row r="136" spans="2:51" s="174" customFormat="1" ht="12">
      <c r="B136" s="173"/>
      <c r="D136" s="96" t="s">
        <v>132</v>
      </c>
      <c r="E136" s="175" t="s">
        <v>1</v>
      </c>
      <c r="F136" s="176" t="s">
        <v>412</v>
      </c>
      <c r="H136" s="177">
        <v>167.05700000000002</v>
      </c>
      <c r="L136" s="173"/>
      <c r="M136" s="178"/>
      <c r="N136" s="179"/>
      <c r="O136" s="179"/>
      <c r="P136" s="179"/>
      <c r="Q136" s="179"/>
      <c r="R136" s="179"/>
      <c r="S136" s="179"/>
      <c r="T136" s="180"/>
      <c r="AT136" s="175" t="s">
        <v>132</v>
      </c>
      <c r="AU136" s="175" t="s">
        <v>74</v>
      </c>
      <c r="AV136" s="174" t="s">
        <v>137</v>
      </c>
      <c r="AW136" s="174" t="s">
        <v>5</v>
      </c>
      <c r="AX136" s="174" t="s">
        <v>66</v>
      </c>
      <c r="AY136" s="175" t="s">
        <v>123</v>
      </c>
    </row>
    <row r="137" spans="2:51" s="167" customFormat="1" ht="12">
      <c r="B137" s="166"/>
      <c r="D137" s="96" t="s">
        <v>132</v>
      </c>
      <c r="E137" s="168" t="s">
        <v>1</v>
      </c>
      <c r="F137" s="169" t="s">
        <v>433</v>
      </c>
      <c r="H137" s="168" t="s">
        <v>1</v>
      </c>
      <c r="L137" s="166"/>
      <c r="M137" s="170"/>
      <c r="N137" s="171"/>
      <c r="O137" s="171"/>
      <c r="P137" s="171"/>
      <c r="Q137" s="171"/>
      <c r="R137" s="171"/>
      <c r="S137" s="171"/>
      <c r="T137" s="172"/>
      <c r="AT137" s="168" t="s">
        <v>132</v>
      </c>
      <c r="AU137" s="168" t="s">
        <v>74</v>
      </c>
      <c r="AV137" s="167" t="s">
        <v>72</v>
      </c>
      <c r="AW137" s="167" t="s">
        <v>5</v>
      </c>
      <c r="AX137" s="167" t="s">
        <v>66</v>
      </c>
      <c r="AY137" s="168" t="s">
        <v>123</v>
      </c>
    </row>
    <row r="138" spans="2:51" s="167" customFormat="1" ht="12">
      <c r="B138" s="166"/>
      <c r="D138" s="96" t="s">
        <v>132</v>
      </c>
      <c r="E138" s="168" t="s">
        <v>1</v>
      </c>
      <c r="F138" s="169" t="s">
        <v>406</v>
      </c>
      <c r="H138" s="168" t="s">
        <v>1</v>
      </c>
      <c r="L138" s="166"/>
      <c r="M138" s="170"/>
      <c r="N138" s="171"/>
      <c r="O138" s="171"/>
      <c r="P138" s="171"/>
      <c r="Q138" s="171"/>
      <c r="R138" s="171"/>
      <c r="S138" s="171"/>
      <c r="T138" s="172"/>
      <c r="AT138" s="168" t="s">
        <v>132</v>
      </c>
      <c r="AU138" s="168" t="s">
        <v>74</v>
      </c>
      <c r="AV138" s="167" t="s">
        <v>72</v>
      </c>
      <c r="AW138" s="167" t="s">
        <v>5</v>
      </c>
      <c r="AX138" s="167" t="s">
        <v>66</v>
      </c>
      <c r="AY138" s="168" t="s">
        <v>123</v>
      </c>
    </row>
    <row r="139" spans="2:51" s="167" customFormat="1" ht="12">
      <c r="B139" s="166"/>
      <c r="D139" s="96" t="s">
        <v>132</v>
      </c>
      <c r="E139" s="168" t="s">
        <v>1</v>
      </c>
      <c r="F139" s="169" t="s">
        <v>434</v>
      </c>
      <c r="H139" s="168" t="s">
        <v>1</v>
      </c>
      <c r="L139" s="166"/>
      <c r="M139" s="170"/>
      <c r="N139" s="171"/>
      <c r="O139" s="171"/>
      <c r="P139" s="171"/>
      <c r="Q139" s="171"/>
      <c r="R139" s="171"/>
      <c r="S139" s="171"/>
      <c r="T139" s="172"/>
      <c r="AT139" s="168" t="s">
        <v>132</v>
      </c>
      <c r="AU139" s="168" t="s">
        <v>74</v>
      </c>
      <c r="AV139" s="167" t="s">
        <v>72</v>
      </c>
      <c r="AW139" s="167" t="s">
        <v>5</v>
      </c>
      <c r="AX139" s="167" t="s">
        <v>66</v>
      </c>
      <c r="AY139" s="168" t="s">
        <v>123</v>
      </c>
    </row>
    <row r="140" spans="2:51" s="95" customFormat="1" ht="12">
      <c r="B140" s="94"/>
      <c r="D140" s="96" t="s">
        <v>132</v>
      </c>
      <c r="E140" s="97" t="s">
        <v>1</v>
      </c>
      <c r="F140" s="98" t="s">
        <v>435</v>
      </c>
      <c r="H140" s="99">
        <v>180.271</v>
      </c>
      <c r="L140" s="94"/>
      <c r="M140" s="100"/>
      <c r="N140" s="101"/>
      <c r="O140" s="101"/>
      <c r="P140" s="101"/>
      <c r="Q140" s="101"/>
      <c r="R140" s="101"/>
      <c r="S140" s="101"/>
      <c r="T140" s="102"/>
      <c r="AT140" s="97" t="s">
        <v>132</v>
      </c>
      <c r="AU140" s="97" t="s">
        <v>74</v>
      </c>
      <c r="AV140" s="95" t="s">
        <v>74</v>
      </c>
      <c r="AW140" s="95" t="s">
        <v>5</v>
      </c>
      <c r="AX140" s="95" t="s">
        <v>66</v>
      </c>
      <c r="AY140" s="97" t="s">
        <v>123</v>
      </c>
    </row>
    <row r="141" spans="2:51" s="167" customFormat="1" ht="12">
      <c r="B141" s="166"/>
      <c r="D141" s="96" t="s">
        <v>132</v>
      </c>
      <c r="E141" s="168" t="s">
        <v>1</v>
      </c>
      <c r="F141" s="169" t="s">
        <v>409</v>
      </c>
      <c r="H141" s="168" t="s">
        <v>1</v>
      </c>
      <c r="L141" s="166"/>
      <c r="M141" s="170"/>
      <c r="N141" s="171"/>
      <c r="O141" s="171"/>
      <c r="P141" s="171"/>
      <c r="Q141" s="171"/>
      <c r="R141" s="171"/>
      <c r="S141" s="171"/>
      <c r="T141" s="172"/>
      <c r="AT141" s="168" t="s">
        <v>132</v>
      </c>
      <c r="AU141" s="168" t="s">
        <v>74</v>
      </c>
      <c r="AV141" s="167" t="s">
        <v>72</v>
      </c>
      <c r="AW141" s="167" t="s">
        <v>5</v>
      </c>
      <c r="AX141" s="167" t="s">
        <v>66</v>
      </c>
      <c r="AY141" s="168" t="s">
        <v>123</v>
      </c>
    </row>
    <row r="142" spans="2:51" s="167" customFormat="1" ht="12">
      <c r="B142" s="166"/>
      <c r="D142" s="96" t="s">
        <v>132</v>
      </c>
      <c r="E142" s="168" t="s">
        <v>1</v>
      </c>
      <c r="F142" s="169" t="s">
        <v>436</v>
      </c>
      <c r="H142" s="168" t="s">
        <v>1</v>
      </c>
      <c r="L142" s="166"/>
      <c r="M142" s="170"/>
      <c r="N142" s="171"/>
      <c r="O142" s="171"/>
      <c r="P142" s="171"/>
      <c r="Q142" s="171"/>
      <c r="R142" s="171"/>
      <c r="S142" s="171"/>
      <c r="T142" s="172"/>
      <c r="AT142" s="168" t="s">
        <v>132</v>
      </c>
      <c r="AU142" s="168" t="s">
        <v>74</v>
      </c>
      <c r="AV142" s="167" t="s">
        <v>72</v>
      </c>
      <c r="AW142" s="167" t="s">
        <v>5</v>
      </c>
      <c r="AX142" s="167" t="s">
        <v>66</v>
      </c>
      <c r="AY142" s="168" t="s">
        <v>123</v>
      </c>
    </row>
    <row r="143" spans="2:51" s="95" customFormat="1" ht="12">
      <c r="B143" s="94"/>
      <c r="D143" s="96" t="s">
        <v>132</v>
      </c>
      <c r="E143" s="97" t="s">
        <v>1</v>
      </c>
      <c r="F143" s="98" t="s">
        <v>437</v>
      </c>
      <c r="H143" s="99">
        <v>7.8</v>
      </c>
      <c r="L143" s="94"/>
      <c r="M143" s="100"/>
      <c r="N143" s="101"/>
      <c r="O143" s="101"/>
      <c r="P143" s="101"/>
      <c r="Q143" s="101"/>
      <c r="R143" s="101"/>
      <c r="S143" s="101"/>
      <c r="T143" s="102"/>
      <c r="AT143" s="97" t="s">
        <v>132</v>
      </c>
      <c r="AU143" s="97" t="s">
        <v>74</v>
      </c>
      <c r="AV143" s="95" t="s">
        <v>74</v>
      </c>
      <c r="AW143" s="95" t="s">
        <v>5</v>
      </c>
      <c r="AX143" s="95" t="s">
        <v>66</v>
      </c>
      <c r="AY143" s="97" t="s">
        <v>123</v>
      </c>
    </row>
    <row r="144" spans="2:51" s="174" customFormat="1" ht="12">
      <c r="B144" s="173"/>
      <c r="D144" s="96" t="s">
        <v>132</v>
      </c>
      <c r="E144" s="175" t="s">
        <v>1</v>
      </c>
      <c r="F144" s="176" t="s">
        <v>412</v>
      </c>
      <c r="H144" s="177">
        <v>188.071</v>
      </c>
      <c r="L144" s="173"/>
      <c r="M144" s="178"/>
      <c r="N144" s="179"/>
      <c r="O144" s="179"/>
      <c r="P144" s="179"/>
      <c r="Q144" s="179"/>
      <c r="R144" s="179"/>
      <c r="S144" s="179"/>
      <c r="T144" s="180"/>
      <c r="AT144" s="175" t="s">
        <v>132</v>
      </c>
      <c r="AU144" s="175" t="s">
        <v>74</v>
      </c>
      <c r="AV144" s="174" t="s">
        <v>137</v>
      </c>
      <c r="AW144" s="174" t="s">
        <v>5</v>
      </c>
      <c r="AX144" s="174" t="s">
        <v>66</v>
      </c>
      <c r="AY144" s="175" t="s">
        <v>123</v>
      </c>
    </row>
    <row r="145" spans="2:51" s="167" customFormat="1" ht="12">
      <c r="B145" s="166"/>
      <c r="D145" s="96" t="s">
        <v>132</v>
      </c>
      <c r="E145" s="168" t="s">
        <v>1</v>
      </c>
      <c r="F145" s="169" t="s">
        <v>438</v>
      </c>
      <c r="H145" s="168" t="s">
        <v>1</v>
      </c>
      <c r="L145" s="166"/>
      <c r="M145" s="170"/>
      <c r="N145" s="171"/>
      <c r="O145" s="171"/>
      <c r="P145" s="171"/>
      <c r="Q145" s="171"/>
      <c r="R145" s="171"/>
      <c r="S145" s="171"/>
      <c r="T145" s="172"/>
      <c r="AT145" s="168" t="s">
        <v>132</v>
      </c>
      <c r="AU145" s="168" t="s">
        <v>74</v>
      </c>
      <c r="AV145" s="167" t="s">
        <v>72</v>
      </c>
      <c r="AW145" s="167" t="s">
        <v>5</v>
      </c>
      <c r="AX145" s="167" t="s">
        <v>66</v>
      </c>
      <c r="AY145" s="168" t="s">
        <v>123</v>
      </c>
    </row>
    <row r="146" spans="2:51" s="167" customFormat="1" ht="12">
      <c r="B146" s="166"/>
      <c r="D146" s="96" t="s">
        <v>132</v>
      </c>
      <c r="E146" s="168" t="s">
        <v>1</v>
      </c>
      <c r="F146" s="169" t="s">
        <v>439</v>
      </c>
      <c r="H146" s="168" t="s">
        <v>1</v>
      </c>
      <c r="L146" s="166"/>
      <c r="M146" s="170"/>
      <c r="N146" s="171"/>
      <c r="O146" s="171"/>
      <c r="P146" s="171"/>
      <c r="Q146" s="171"/>
      <c r="R146" s="171"/>
      <c r="S146" s="171"/>
      <c r="T146" s="172"/>
      <c r="AT146" s="168" t="s">
        <v>132</v>
      </c>
      <c r="AU146" s="168" t="s">
        <v>74</v>
      </c>
      <c r="AV146" s="167" t="s">
        <v>72</v>
      </c>
      <c r="AW146" s="167" t="s">
        <v>5</v>
      </c>
      <c r="AX146" s="167" t="s">
        <v>66</v>
      </c>
      <c r="AY146" s="168" t="s">
        <v>123</v>
      </c>
    </row>
    <row r="147" spans="2:51" s="167" customFormat="1" ht="12">
      <c r="B147" s="166"/>
      <c r="D147" s="96" t="s">
        <v>132</v>
      </c>
      <c r="E147" s="168" t="s">
        <v>1</v>
      </c>
      <c r="F147" s="169" t="s">
        <v>440</v>
      </c>
      <c r="H147" s="168" t="s">
        <v>1</v>
      </c>
      <c r="L147" s="166"/>
      <c r="M147" s="170"/>
      <c r="N147" s="171"/>
      <c r="O147" s="171"/>
      <c r="P147" s="171"/>
      <c r="Q147" s="171"/>
      <c r="R147" s="171"/>
      <c r="S147" s="171"/>
      <c r="T147" s="172"/>
      <c r="AT147" s="168" t="s">
        <v>132</v>
      </c>
      <c r="AU147" s="168" t="s">
        <v>74</v>
      </c>
      <c r="AV147" s="167" t="s">
        <v>72</v>
      </c>
      <c r="AW147" s="167" t="s">
        <v>5</v>
      </c>
      <c r="AX147" s="167" t="s">
        <v>66</v>
      </c>
      <c r="AY147" s="168" t="s">
        <v>123</v>
      </c>
    </row>
    <row r="148" spans="2:51" s="95" customFormat="1" ht="12">
      <c r="B148" s="94"/>
      <c r="D148" s="96" t="s">
        <v>132</v>
      </c>
      <c r="E148" s="97" t="s">
        <v>1</v>
      </c>
      <c r="F148" s="98" t="s">
        <v>441</v>
      </c>
      <c r="H148" s="99">
        <v>18.48</v>
      </c>
      <c r="L148" s="94"/>
      <c r="M148" s="100"/>
      <c r="N148" s="101"/>
      <c r="O148" s="101"/>
      <c r="P148" s="101"/>
      <c r="Q148" s="101"/>
      <c r="R148" s="101"/>
      <c r="S148" s="101"/>
      <c r="T148" s="102"/>
      <c r="AT148" s="97" t="s">
        <v>132</v>
      </c>
      <c r="AU148" s="97" t="s">
        <v>74</v>
      </c>
      <c r="AV148" s="95" t="s">
        <v>74</v>
      </c>
      <c r="AW148" s="95" t="s">
        <v>5</v>
      </c>
      <c r="AX148" s="95" t="s">
        <v>66</v>
      </c>
      <c r="AY148" s="97" t="s">
        <v>123</v>
      </c>
    </row>
    <row r="149" spans="2:51" s="167" customFormat="1" ht="12">
      <c r="B149" s="166"/>
      <c r="D149" s="96" t="s">
        <v>132</v>
      </c>
      <c r="E149" s="168" t="s">
        <v>1</v>
      </c>
      <c r="F149" s="169" t="s">
        <v>442</v>
      </c>
      <c r="H149" s="168" t="s">
        <v>1</v>
      </c>
      <c r="L149" s="166"/>
      <c r="M149" s="170"/>
      <c r="N149" s="171"/>
      <c r="O149" s="171"/>
      <c r="P149" s="171"/>
      <c r="Q149" s="171"/>
      <c r="R149" s="171"/>
      <c r="S149" s="171"/>
      <c r="T149" s="172"/>
      <c r="AT149" s="168" t="s">
        <v>132</v>
      </c>
      <c r="AU149" s="168" t="s">
        <v>74</v>
      </c>
      <c r="AV149" s="167" t="s">
        <v>72</v>
      </c>
      <c r="AW149" s="167" t="s">
        <v>5</v>
      </c>
      <c r="AX149" s="167" t="s">
        <v>66</v>
      </c>
      <c r="AY149" s="168" t="s">
        <v>123</v>
      </c>
    </row>
    <row r="150" spans="2:51" s="167" customFormat="1" ht="12">
      <c r="B150" s="166"/>
      <c r="D150" s="96" t="s">
        <v>132</v>
      </c>
      <c r="E150" s="168" t="s">
        <v>1</v>
      </c>
      <c r="F150" s="169" t="s">
        <v>443</v>
      </c>
      <c r="H150" s="168" t="s">
        <v>1</v>
      </c>
      <c r="L150" s="166"/>
      <c r="M150" s="170"/>
      <c r="N150" s="171"/>
      <c r="O150" s="171"/>
      <c r="P150" s="171"/>
      <c r="Q150" s="171"/>
      <c r="R150" s="171"/>
      <c r="S150" s="171"/>
      <c r="T150" s="172"/>
      <c r="AT150" s="168" t="s">
        <v>132</v>
      </c>
      <c r="AU150" s="168" t="s">
        <v>74</v>
      </c>
      <c r="AV150" s="167" t="s">
        <v>72</v>
      </c>
      <c r="AW150" s="167" t="s">
        <v>5</v>
      </c>
      <c r="AX150" s="167" t="s">
        <v>66</v>
      </c>
      <c r="AY150" s="168" t="s">
        <v>123</v>
      </c>
    </row>
    <row r="151" spans="2:51" s="95" customFormat="1" ht="12">
      <c r="B151" s="94"/>
      <c r="D151" s="96" t="s">
        <v>132</v>
      </c>
      <c r="E151" s="97" t="s">
        <v>1</v>
      </c>
      <c r="F151" s="98" t="s">
        <v>444</v>
      </c>
      <c r="H151" s="99">
        <v>3.15</v>
      </c>
      <c r="L151" s="94"/>
      <c r="M151" s="100"/>
      <c r="N151" s="101"/>
      <c r="O151" s="101"/>
      <c r="P151" s="101"/>
      <c r="Q151" s="101"/>
      <c r="R151" s="101"/>
      <c r="S151" s="101"/>
      <c r="T151" s="102"/>
      <c r="AT151" s="97" t="s">
        <v>132</v>
      </c>
      <c r="AU151" s="97" t="s">
        <v>74</v>
      </c>
      <c r="AV151" s="95" t="s">
        <v>74</v>
      </c>
      <c r="AW151" s="95" t="s">
        <v>5</v>
      </c>
      <c r="AX151" s="95" t="s">
        <v>66</v>
      </c>
      <c r="AY151" s="97" t="s">
        <v>123</v>
      </c>
    </row>
    <row r="152" spans="2:51" s="174" customFormat="1" ht="12">
      <c r="B152" s="173"/>
      <c r="D152" s="96" t="s">
        <v>132</v>
      </c>
      <c r="E152" s="175" t="s">
        <v>1</v>
      </c>
      <c r="F152" s="176" t="s">
        <v>412</v>
      </c>
      <c r="H152" s="177">
        <v>21.63</v>
      </c>
      <c r="L152" s="173"/>
      <c r="M152" s="178"/>
      <c r="N152" s="179"/>
      <c r="O152" s="179"/>
      <c r="P152" s="179"/>
      <c r="Q152" s="179"/>
      <c r="R152" s="179"/>
      <c r="S152" s="179"/>
      <c r="T152" s="180"/>
      <c r="AT152" s="175" t="s">
        <v>132</v>
      </c>
      <c r="AU152" s="175" t="s">
        <v>74</v>
      </c>
      <c r="AV152" s="174" t="s">
        <v>137</v>
      </c>
      <c r="AW152" s="174" t="s">
        <v>5</v>
      </c>
      <c r="AX152" s="174" t="s">
        <v>66</v>
      </c>
      <c r="AY152" s="175" t="s">
        <v>123</v>
      </c>
    </row>
    <row r="153" spans="2:51" s="167" customFormat="1" ht="12">
      <c r="B153" s="166"/>
      <c r="D153" s="96" t="s">
        <v>132</v>
      </c>
      <c r="E153" s="168" t="s">
        <v>1</v>
      </c>
      <c r="F153" s="169" t="s">
        <v>445</v>
      </c>
      <c r="H153" s="168" t="s">
        <v>1</v>
      </c>
      <c r="L153" s="166"/>
      <c r="M153" s="170"/>
      <c r="N153" s="171"/>
      <c r="O153" s="171"/>
      <c r="P153" s="171"/>
      <c r="Q153" s="171"/>
      <c r="R153" s="171"/>
      <c r="S153" s="171"/>
      <c r="T153" s="172"/>
      <c r="AT153" s="168" t="s">
        <v>132</v>
      </c>
      <c r="AU153" s="168" t="s">
        <v>74</v>
      </c>
      <c r="AV153" s="167" t="s">
        <v>72</v>
      </c>
      <c r="AW153" s="167" t="s">
        <v>5</v>
      </c>
      <c r="AX153" s="167" t="s">
        <v>66</v>
      </c>
      <c r="AY153" s="168" t="s">
        <v>123</v>
      </c>
    </row>
    <row r="154" spans="2:51" s="167" customFormat="1" ht="12">
      <c r="B154" s="166"/>
      <c r="D154" s="96" t="s">
        <v>132</v>
      </c>
      <c r="E154" s="168" t="s">
        <v>1</v>
      </c>
      <c r="F154" s="169" t="s">
        <v>439</v>
      </c>
      <c r="H154" s="168" t="s">
        <v>1</v>
      </c>
      <c r="L154" s="166"/>
      <c r="M154" s="170"/>
      <c r="N154" s="171"/>
      <c r="O154" s="171"/>
      <c r="P154" s="171"/>
      <c r="Q154" s="171"/>
      <c r="R154" s="171"/>
      <c r="S154" s="171"/>
      <c r="T154" s="172"/>
      <c r="AT154" s="168" t="s">
        <v>132</v>
      </c>
      <c r="AU154" s="168" t="s">
        <v>74</v>
      </c>
      <c r="AV154" s="167" t="s">
        <v>72</v>
      </c>
      <c r="AW154" s="167" t="s">
        <v>5</v>
      </c>
      <c r="AX154" s="167" t="s">
        <v>66</v>
      </c>
      <c r="AY154" s="168" t="s">
        <v>123</v>
      </c>
    </row>
    <row r="155" spans="2:51" s="167" customFormat="1" ht="12">
      <c r="B155" s="166"/>
      <c r="D155" s="96" t="s">
        <v>132</v>
      </c>
      <c r="E155" s="168" t="s">
        <v>1</v>
      </c>
      <c r="F155" s="169" t="s">
        <v>446</v>
      </c>
      <c r="H155" s="168" t="s">
        <v>1</v>
      </c>
      <c r="L155" s="166"/>
      <c r="M155" s="170"/>
      <c r="N155" s="171"/>
      <c r="O155" s="171"/>
      <c r="P155" s="171"/>
      <c r="Q155" s="171"/>
      <c r="R155" s="171"/>
      <c r="S155" s="171"/>
      <c r="T155" s="172"/>
      <c r="AT155" s="168" t="s">
        <v>132</v>
      </c>
      <c r="AU155" s="168" t="s">
        <v>74</v>
      </c>
      <c r="AV155" s="167" t="s">
        <v>72</v>
      </c>
      <c r="AW155" s="167" t="s">
        <v>5</v>
      </c>
      <c r="AX155" s="167" t="s">
        <v>66</v>
      </c>
      <c r="AY155" s="168" t="s">
        <v>123</v>
      </c>
    </row>
    <row r="156" spans="2:51" s="95" customFormat="1" ht="12">
      <c r="B156" s="94"/>
      <c r="D156" s="96" t="s">
        <v>132</v>
      </c>
      <c r="E156" s="97" t="s">
        <v>1</v>
      </c>
      <c r="F156" s="98" t="s">
        <v>447</v>
      </c>
      <c r="H156" s="99">
        <v>15.054</v>
      </c>
      <c r="L156" s="94"/>
      <c r="M156" s="100"/>
      <c r="N156" s="101"/>
      <c r="O156" s="101"/>
      <c r="P156" s="101"/>
      <c r="Q156" s="101"/>
      <c r="R156" s="101"/>
      <c r="S156" s="101"/>
      <c r="T156" s="102"/>
      <c r="AT156" s="97" t="s">
        <v>132</v>
      </c>
      <c r="AU156" s="97" t="s">
        <v>74</v>
      </c>
      <c r="AV156" s="95" t="s">
        <v>74</v>
      </c>
      <c r="AW156" s="95" t="s">
        <v>5</v>
      </c>
      <c r="AX156" s="95" t="s">
        <v>66</v>
      </c>
      <c r="AY156" s="97" t="s">
        <v>123</v>
      </c>
    </row>
    <row r="157" spans="2:51" s="167" customFormat="1" ht="12">
      <c r="B157" s="166"/>
      <c r="D157" s="96" t="s">
        <v>132</v>
      </c>
      <c r="E157" s="168" t="s">
        <v>1</v>
      </c>
      <c r="F157" s="169" t="s">
        <v>442</v>
      </c>
      <c r="H157" s="168" t="s">
        <v>1</v>
      </c>
      <c r="L157" s="166"/>
      <c r="M157" s="170"/>
      <c r="N157" s="171"/>
      <c r="O157" s="171"/>
      <c r="P157" s="171"/>
      <c r="Q157" s="171"/>
      <c r="R157" s="171"/>
      <c r="S157" s="171"/>
      <c r="T157" s="172"/>
      <c r="AT157" s="168" t="s">
        <v>132</v>
      </c>
      <c r="AU157" s="168" t="s">
        <v>74</v>
      </c>
      <c r="AV157" s="167" t="s">
        <v>72</v>
      </c>
      <c r="AW157" s="167" t="s">
        <v>5</v>
      </c>
      <c r="AX157" s="167" t="s">
        <v>66</v>
      </c>
      <c r="AY157" s="168" t="s">
        <v>123</v>
      </c>
    </row>
    <row r="158" spans="2:51" s="167" customFormat="1" ht="12">
      <c r="B158" s="166"/>
      <c r="D158" s="96" t="s">
        <v>132</v>
      </c>
      <c r="E158" s="168" t="s">
        <v>1</v>
      </c>
      <c r="F158" s="169" t="s">
        <v>448</v>
      </c>
      <c r="H158" s="168" t="s">
        <v>1</v>
      </c>
      <c r="L158" s="166"/>
      <c r="M158" s="170"/>
      <c r="N158" s="171"/>
      <c r="O158" s="171"/>
      <c r="P158" s="171"/>
      <c r="Q158" s="171"/>
      <c r="R158" s="171"/>
      <c r="S158" s="171"/>
      <c r="T158" s="172"/>
      <c r="AT158" s="168" t="s">
        <v>132</v>
      </c>
      <c r="AU158" s="168" t="s">
        <v>74</v>
      </c>
      <c r="AV158" s="167" t="s">
        <v>72</v>
      </c>
      <c r="AW158" s="167" t="s">
        <v>5</v>
      </c>
      <c r="AX158" s="167" t="s">
        <v>66</v>
      </c>
      <c r="AY158" s="168" t="s">
        <v>123</v>
      </c>
    </row>
    <row r="159" spans="2:51" s="95" customFormat="1" ht="12">
      <c r="B159" s="94"/>
      <c r="D159" s="96" t="s">
        <v>132</v>
      </c>
      <c r="E159" s="97" t="s">
        <v>1</v>
      </c>
      <c r="F159" s="98" t="s">
        <v>449</v>
      </c>
      <c r="H159" s="99">
        <v>2.04</v>
      </c>
      <c r="L159" s="94"/>
      <c r="M159" s="100"/>
      <c r="N159" s="101"/>
      <c r="O159" s="101"/>
      <c r="P159" s="101"/>
      <c r="Q159" s="101"/>
      <c r="R159" s="101"/>
      <c r="S159" s="101"/>
      <c r="T159" s="102"/>
      <c r="AT159" s="97" t="s">
        <v>132</v>
      </c>
      <c r="AU159" s="97" t="s">
        <v>74</v>
      </c>
      <c r="AV159" s="95" t="s">
        <v>74</v>
      </c>
      <c r="AW159" s="95" t="s">
        <v>5</v>
      </c>
      <c r="AX159" s="95" t="s">
        <v>66</v>
      </c>
      <c r="AY159" s="97" t="s">
        <v>123</v>
      </c>
    </row>
    <row r="160" spans="2:51" s="174" customFormat="1" ht="12">
      <c r="B160" s="173"/>
      <c r="D160" s="96" t="s">
        <v>132</v>
      </c>
      <c r="E160" s="175" t="s">
        <v>1</v>
      </c>
      <c r="F160" s="176" t="s">
        <v>412</v>
      </c>
      <c r="H160" s="177">
        <v>17.094</v>
      </c>
      <c r="L160" s="173"/>
      <c r="M160" s="178"/>
      <c r="N160" s="179"/>
      <c r="O160" s="179"/>
      <c r="P160" s="179"/>
      <c r="Q160" s="179"/>
      <c r="R160" s="179"/>
      <c r="S160" s="179"/>
      <c r="T160" s="180"/>
      <c r="AT160" s="175" t="s">
        <v>132</v>
      </c>
      <c r="AU160" s="175" t="s">
        <v>74</v>
      </c>
      <c r="AV160" s="174" t="s">
        <v>137</v>
      </c>
      <c r="AW160" s="174" t="s">
        <v>5</v>
      </c>
      <c r="AX160" s="174" t="s">
        <v>66</v>
      </c>
      <c r="AY160" s="175" t="s">
        <v>123</v>
      </c>
    </row>
    <row r="161" spans="2:51" s="167" customFormat="1" ht="12">
      <c r="B161" s="166"/>
      <c r="D161" s="96" t="s">
        <v>132</v>
      </c>
      <c r="E161" s="168" t="s">
        <v>1</v>
      </c>
      <c r="F161" s="169" t="s">
        <v>450</v>
      </c>
      <c r="H161" s="168" t="s">
        <v>1</v>
      </c>
      <c r="L161" s="166"/>
      <c r="M161" s="170"/>
      <c r="N161" s="171"/>
      <c r="O161" s="171"/>
      <c r="P161" s="171"/>
      <c r="Q161" s="171"/>
      <c r="R161" s="171"/>
      <c r="S161" s="171"/>
      <c r="T161" s="172"/>
      <c r="AT161" s="168" t="s">
        <v>132</v>
      </c>
      <c r="AU161" s="168" t="s">
        <v>74</v>
      </c>
      <c r="AV161" s="167" t="s">
        <v>72</v>
      </c>
      <c r="AW161" s="167" t="s">
        <v>5</v>
      </c>
      <c r="AX161" s="167" t="s">
        <v>66</v>
      </c>
      <c r="AY161" s="168" t="s">
        <v>123</v>
      </c>
    </row>
    <row r="162" spans="2:51" s="167" customFormat="1" ht="12">
      <c r="B162" s="166"/>
      <c r="D162" s="96" t="s">
        <v>132</v>
      </c>
      <c r="E162" s="168" t="s">
        <v>1</v>
      </c>
      <c r="F162" s="169" t="s">
        <v>439</v>
      </c>
      <c r="H162" s="168" t="s">
        <v>1</v>
      </c>
      <c r="L162" s="166"/>
      <c r="M162" s="170"/>
      <c r="N162" s="171"/>
      <c r="O162" s="171"/>
      <c r="P162" s="171"/>
      <c r="Q162" s="171"/>
      <c r="R162" s="171"/>
      <c r="S162" s="171"/>
      <c r="T162" s="172"/>
      <c r="AT162" s="168" t="s">
        <v>132</v>
      </c>
      <c r="AU162" s="168" t="s">
        <v>74</v>
      </c>
      <c r="AV162" s="167" t="s">
        <v>72</v>
      </c>
      <c r="AW162" s="167" t="s">
        <v>5</v>
      </c>
      <c r="AX162" s="167" t="s">
        <v>66</v>
      </c>
      <c r="AY162" s="168" t="s">
        <v>123</v>
      </c>
    </row>
    <row r="163" spans="2:51" s="167" customFormat="1" ht="12">
      <c r="B163" s="166"/>
      <c r="D163" s="96" t="s">
        <v>132</v>
      </c>
      <c r="E163" s="168" t="s">
        <v>1</v>
      </c>
      <c r="F163" s="169" t="s">
        <v>451</v>
      </c>
      <c r="H163" s="168" t="s">
        <v>1</v>
      </c>
      <c r="L163" s="166"/>
      <c r="M163" s="170"/>
      <c r="N163" s="171"/>
      <c r="O163" s="171"/>
      <c r="P163" s="171"/>
      <c r="Q163" s="171"/>
      <c r="R163" s="171"/>
      <c r="S163" s="171"/>
      <c r="T163" s="172"/>
      <c r="AT163" s="168" t="s">
        <v>132</v>
      </c>
      <c r="AU163" s="168" t="s">
        <v>74</v>
      </c>
      <c r="AV163" s="167" t="s">
        <v>72</v>
      </c>
      <c r="AW163" s="167" t="s">
        <v>5</v>
      </c>
      <c r="AX163" s="167" t="s">
        <v>66</v>
      </c>
      <c r="AY163" s="168" t="s">
        <v>123</v>
      </c>
    </row>
    <row r="164" spans="2:51" s="95" customFormat="1" ht="12">
      <c r="B164" s="94"/>
      <c r="D164" s="96" t="s">
        <v>132</v>
      </c>
      <c r="E164" s="97" t="s">
        <v>1</v>
      </c>
      <c r="F164" s="98" t="s">
        <v>452</v>
      </c>
      <c r="H164" s="99">
        <v>14.053</v>
      </c>
      <c r="L164" s="94"/>
      <c r="M164" s="100"/>
      <c r="N164" s="101"/>
      <c r="O164" s="101"/>
      <c r="P164" s="101"/>
      <c r="Q164" s="101"/>
      <c r="R164" s="101"/>
      <c r="S164" s="101"/>
      <c r="T164" s="102"/>
      <c r="AT164" s="97" t="s">
        <v>132</v>
      </c>
      <c r="AU164" s="97" t="s">
        <v>74</v>
      </c>
      <c r="AV164" s="95" t="s">
        <v>74</v>
      </c>
      <c r="AW164" s="95" t="s">
        <v>5</v>
      </c>
      <c r="AX164" s="95" t="s">
        <v>66</v>
      </c>
      <c r="AY164" s="97" t="s">
        <v>123</v>
      </c>
    </row>
    <row r="165" spans="2:51" s="167" customFormat="1" ht="12">
      <c r="B165" s="166"/>
      <c r="D165" s="96" t="s">
        <v>132</v>
      </c>
      <c r="E165" s="168" t="s">
        <v>1</v>
      </c>
      <c r="F165" s="169" t="s">
        <v>442</v>
      </c>
      <c r="H165" s="168" t="s">
        <v>1</v>
      </c>
      <c r="L165" s="166"/>
      <c r="M165" s="170"/>
      <c r="N165" s="171"/>
      <c r="O165" s="171"/>
      <c r="P165" s="171"/>
      <c r="Q165" s="171"/>
      <c r="R165" s="171"/>
      <c r="S165" s="171"/>
      <c r="T165" s="172"/>
      <c r="AT165" s="168" t="s">
        <v>132</v>
      </c>
      <c r="AU165" s="168" t="s">
        <v>74</v>
      </c>
      <c r="AV165" s="167" t="s">
        <v>72</v>
      </c>
      <c r="AW165" s="167" t="s">
        <v>5</v>
      </c>
      <c r="AX165" s="167" t="s">
        <v>66</v>
      </c>
      <c r="AY165" s="168" t="s">
        <v>123</v>
      </c>
    </row>
    <row r="166" spans="2:51" s="167" customFormat="1" ht="12">
      <c r="B166" s="166"/>
      <c r="D166" s="96" t="s">
        <v>132</v>
      </c>
      <c r="E166" s="168" t="s">
        <v>1</v>
      </c>
      <c r="F166" s="169" t="s">
        <v>453</v>
      </c>
      <c r="H166" s="168" t="s">
        <v>1</v>
      </c>
      <c r="L166" s="166"/>
      <c r="M166" s="170"/>
      <c r="N166" s="171"/>
      <c r="O166" s="171"/>
      <c r="P166" s="171"/>
      <c r="Q166" s="171"/>
      <c r="R166" s="171"/>
      <c r="S166" s="171"/>
      <c r="T166" s="172"/>
      <c r="AT166" s="168" t="s">
        <v>132</v>
      </c>
      <c r="AU166" s="168" t="s">
        <v>74</v>
      </c>
      <c r="AV166" s="167" t="s">
        <v>72</v>
      </c>
      <c r="AW166" s="167" t="s">
        <v>5</v>
      </c>
      <c r="AX166" s="167" t="s">
        <v>66</v>
      </c>
      <c r="AY166" s="168" t="s">
        <v>123</v>
      </c>
    </row>
    <row r="167" spans="2:51" s="95" customFormat="1" ht="12">
      <c r="B167" s="94"/>
      <c r="D167" s="96" t="s">
        <v>132</v>
      </c>
      <c r="E167" s="97" t="s">
        <v>1</v>
      </c>
      <c r="F167" s="98" t="s">
        <v>454</v>
      </c>
      <c r="H167" s="99">
        <v>1.05</v>
      </c>
      <c r="L167" s="94"/>
      <c r="M167" s="100"/>
      <c r="N167" s="101"/>
      <c r="O167" s="101"/>
      <c r="P167" s="101"/>
      <c r="Q167" s="101"/>
      <c r="R167" s="101"/>
      <c r="S167" s="101"/>
      <c r="T167" s="102"/>
      <c r="AT167" s="97" t="s">
        <v>132</v>
      </c>
      <c r="AU167" s="97" t="s">
        <v>74</v>
      </c>
      <c r="AV167" s="95" t="s">
        <v>74</v>
      </c>
      <c r="AW167" s="95" t="s">
        <v>5</v>
      </c>
      <c r="AX167" s="95" t="s">
        <v>66</v>
      </c>
      <c r="AY167" s="97" t="s">
        <v>123</v>
      </c>
    </row>
    <row r="168" spans="2:51" s="174" customFormat="1" ht="12">
      <c r="B168" s="173"/>
      <c r="D168" s="96" t="s">
        <v>132</v>
      </c>
      <c r="E168" s="175" t="s">
        <v>1</v>
      </c>
      <c r="F168" s="176" t="s">
        <v>412</v>
      </c>
      <c r="H168" s="177">
        <v>15.103000000000002</v>
      </c>
      <c r="L168" s="173"/>
      <c r="M168" s="178"/>
      <c r="N168" s="179"/>
      <c r="O168" s="179"/>
      <c r="P168" s="179"/>
      <c r="Q168" s="179"/>
      <c r="R168" s="179"/>
      <c r="S168" s="179"/>
      <c r="T168" s="180"/>
      <c r="AT168" s="175" t="s">
        <v>132</v>
      </c>
      <c r="AU168" s="175" t="s">
        <v>74</v>
      </c>
      <c r="AV168" s="174" t="s">
        <v>137</v>
      </c>
      <c r="AW168" s="174" t="s">
        <v>5</v>
      </c>
      <c r="AX168" s="174" t="s">
        <v>66</v>
      </c>
      <c r="AY168" s="175" t="s">
        <v>123</v>
      </c>
    </row>
    <row r="169" spans="2:51" s="167" customFormat="1" ht="12">
      <c r="B169" s="166"/>
      <c r="D169" s="96" t="s">
        <v>132</v>
      </c>
      <c r="E169" s="168" t="s">
        <v>1</v>
      </c>
      <c r="F169" s="169" t="s">
        <v>455</v>
      </c>
      <c r="H169" s="168" t="s">
        <v>1</v>
      </c>
      <c r="L169" s="166"/>
      <c r="M169" s="170"/>
      <c r="N169" s="171"/>
      <c r="O169" s="171"/>
      <c r="P169" s="171"/>
      <c r="Q169" s="171"/>
      <c r="R169" s="171"/>
      <c r="S169" s="171"/>
      <c r="T169" s="172"/>
      <c r="AT169" s="168" t="s">
        <v>132</v>
      </c>
      <c r="AU169" s="168" t="s">
        <v>74</v>
      </c>
      <c r="AV169" s="167" t="s">
        <v>72</v>
      </c>
      <c r="AW169" s="167" t="s">
        <v>5</v>
      </c>
      <c r="AX169" s="167" t="s">
        <v>66</v>
      </c>
      <c r="AY169" s="168" t="s">
        <v>123</v>
      </c>
    </row>
    <row r="170" spans="2:51" s="167" customFormat="1" ht="12">
      <c r="B170" s="166"/>
      <c r="D170" s="96" t="s">
        <v>132</v>
      </c>
      <c r="E170" s="168" t="s">
        <v>1</v>
      </c>
      <c r="F170" s="169" t="s">
        <v>439</v>
      </c>
      <c r="H170" s="168" t="s">
        <v>1</v>
      </c>
      <c r="L170" s="166"/>
      <c r="M170" s="170"/>
      <c r="N170" s="171"/>
      <c r="O170" s="171"/>
      <c r="P170" s="171"/>
      <c r="Q170" s="171"/>
      <c r="R170" s="171"/>
      <c r="S170" s="171"/>
      <c r="T170" s="172"/>
      <c r="AT170" s="168" t="s">
        <v>132</v>
      </c>
      <c r="AU170" s="168" t="s">
        <v>74</v>
      </c>
      <c r="AV170" s="167" t="s">
        <v>72</v>
      </c>
      <c r="AW170" s="167" t="s">
        <v>5</v>
      </c>
      <c r="AX170" s="167" t="s">
        <v>66</v>
      </c>
      <c r="AY170" s="168" t="s">
        <v>123</v>
      </c>
    </row>
    <row r="171" spans="2:51" s="167" customFormat="1" ht="12">
      <c r="B171" s="166"/>
      <c r="D171" s="96" t="s">
        <v>132</v>
      </c>
      <c r="E171" s="168" t="s">
        <v>1</v>
      </c>
      <c r="F171" s="169" t="s">
        <v>456</v>
      </c>
      <c r="H171" s="168" t="s">
        <v>1</v>
      </c>
      <c r="L171" s="166"/>
      <c r="M171" s="170"/>
      <c r="N171" s="171"/>
      <c r="O171" s="171"/>
      <c r="P171" s="171"/>
      <c r="Q171" s="171"/>
      <c r="R171" s="171"/>
      <c r="S171" s="171"/>
      <c r="T171" s="172"/>
      <c r="AT171" s="168" t="s">
        <v>132</v>
      </c>
      <c r="AU171" s="168" t="s">
        <v>74</v>
      </c>
      <c r="AV171" s="167" t="s">
        <v>72</v>
      </c>
      <c r="AW171" s="167" t="s">
        <v>5</v>
      </c>
      <c r="AX171" s="167" t="s">
        <v>66</v>
      </c>
      <c r="AY171" s="168" t="s">
        <v>123</v>
      </c>
    </row>
    <row r="172" spans="2:51" s="95" customFormat="1" ht="12">
      <c r="B172" s="94"/>
      <c r="D172" s="96" t="s">
        <v>132</v>
      </c>
      <c r="E172" s="97" t="s">
        <v>1</v>
      </c>
      <c r="F172" s="98" t="s">
        <v>457</v>
      </c>
      <c r="H172" s="99">
        <v>1.403</v>
      </c>
      <c r="L172" s="94"/>
      <c r="M172" s="100"/>
      <c r="N172" s="101"/>
      <c r="O172" s="101"/>
      <c r="P172" s="101"/>
      <c r="Q172" s="101"/>
      <c r="R172" s="101"/>
      <c r="S172" s="101"/>
      <c r="T172" s="102"/>
      <c r="AT172" s="97" t="s">
        <v>132</v>
      </c>
      <c r="AU172" s="97" t="s">
        <v>74</v>
      </c>
      <c r="AV172" s="95" t="s">
        <v>74</v>
      </c>
      <c r="AW172" s="95" t="s">
        <v>5</v>
      </c>
      <c r="AX172" s="95" t="s">
        <v>66</v>
      </c>
      <c r="AY172" s="97" t="s">
        <v>123</v>
      </c>
    </row>
    <row r="173" spans="2:51" s="167" customFormat="1" ht="12">
      <c r="B173" s="166"/>
      <c r="D173" s="96" t="s">
        <v>132</v>
      </c>
      <c r="E173" s="168" t="s">
        <v>1</v>
      </c>
      <c r="F173" s="169" t="s">
        <v>442</v>
      </c>
      <c r="H173" s="168" t="s">
        <v>1</v>
      </c>
      <c r="L173" s="166"/>
      <c r="M173" s="170"/>
      <c r="N173" s="171"/>
      <c r="O173" s="171"/>
      <c r="P173" s="171"/>
      <c r="Q173" s="171"/>
      <c r="R173" s="171"/>
      <c r="S173" s="171"/>
      <c r="T173" s="172"/>
      <c r="AT173" s="168" t="s">
        <v>132</v>
      </c>
      <c r="AU173" s="168" t="s">
        <v>74</v>
      </c>
      <c r="AV173" s="167" t="s">
        <v>72</v>
      </c>
      <c r="AW173" s="167" t="s">
        <v>5</v>
      </c>
      <c r="AX173" s="167" t="s">
        <v>66</v>
      </c>
      <c r="AY173" s="168" t="s">
        <v>123</v>
      </c>
    </row>
    <row r="174" spans="2:51" s="167" customFormat="1" ht="12">
      <c r="B174" s="166"/>
      <c r="D174" s="96" t="s">
        <v>132</v>
      </c>
      <c r="E174" s="168" t="s">
        <v>1</v>
      </c>
      <c r="F174" s="169" t="s">
        <v>458</v>
      </c>
      <c r="H174" s="168" t="s">
        <v>1</v>
      </c>
      <c r="L174" s="166"/>
      <c r="M174" s="170"/>
      <c r="N174" s="171"/>
      <c r="O174" s="171"/>
      <c r="P174" s="171"/>
      <c r="Q174" s="171"/>
      <c r="R174" s="171"/>
      <c r="S174" s="171"/>
      <c r="T174" s="172"/>
      <c r="AT174" s="168" t="s">
        <v>132</v>
      </c>
      <c r="AU174" s="168" t="s">
        <v>74</v>
      </c>
      <c r="AV174" s="167" t="s">
        <v>72</v>
      </c>
      <c r="AW174" s="167" t="s">
        <v>5</v>
      </c>
      <c r="AX174" s="167" t="s">
        <v>66</v>
      </c>
      <c r="AY174" s="168" t="s">
        <v>123</v>
      </c>
    </row>
    <row r="175" spans="2:51" s="95" customFormat="1" ht="12">
      <c r="B175" s="94"/>
      <c r="D175" s="96" t="s">
        <v>132</v>
      </c>
      <c r="E175" s="97" t="s">
        <v>1</v>
      </c>
      <c r="F175" s="98" t="s">
        <v>459</v>
      </c>
      <c r="H175" s="99">
        <v>1.02</v>
      </c>
      <c r="L175" s="94"/>
      <c r="M175" s="100"/>
      <c r="N175" s="101"/>
      <c r="O175" s="101"/>
      <c r="P175" s="101"/>
      <c r="Q175" s="101"/>
      <c r="R175" s="101"/>
      <c r="S175" s="101"/>
      <c r="T175" s="102"/>
      <c r="AT175" s="97" t="s">
        <v>132</v>
      </c>
      <c r="AU175" s="97" t="s">
        <v>74</v>
      </c>
      <c r="AV175" s="95" t="s">
        <v>74</v>
      </c>
      <c r="AW175" s="95" t="s">
        <v>5</v>
      </c>
      <c r="AX175" s="95" t="s">
        <v>66</v>
      </c>
      <c r="AY175" s="97" t="s">
        <v>123</v>
      </c>
    </row>
    <row r="176" spans="2:51" s="174" customFormat="1" ht="12">
      <c r="B176" s="173"/>
      <c r="D176" s="96" t="s">
        <v>132</v>
      </c>
      <c r="E176" s="175" t="s">
        <v>1</v>
      </c>
      <c r="F176" s="176" t="s">
        <v>412</v>
      </c>
      <c r="H176" s="177">
        <v>2.423</v>
      </c>
      <c r="L176" s="173"/>
      <c r="M176" s="178"/>
      <c r="N176" s="179"/>
      <c r="O176" s="179"/>
      <c r="P176" s="179"/>
      <c r="Q176" s="179"/>
      <c r="R176" s="179"/>
      <c r="S176" s="179"/>
      <c r="T176" s="180"/>
      <c r="AT176" s="175" t="s">
        <v>132</v>
      </c>
      <c r="AU176" s="175" t="s">
        <v>74</v>
      </c>
      <c r="AV176" s="174" t="s">
        <v>137</v>
      </c>
      <c r="AW176" s="174" t="s">
        <v>5</v>
      </c>
      <c r="AX176" s="174" t="s">
        <v>66</v>
      </c>
      <c r="AY176" s="175" t="s">
        <v>123</v>
      </c>
    </row>
    <row r="177" spans="2:51" s="167" customFormat="1" ht="12">
      <c r="B177" s="166"/>
      <c r="D177" s="96" t="s">
        <v>132</v>
      </c>
      <c r="E177" s="168" t="s">
        <v>1</v>
      </c>
      <c r="F177" s="169" t="s">
        <v>460</v>
      </c>
      <c r="H177" s="168" t="s">
        <v>1</v>
      </c>
      <c r="L177" s="166"/>
      <c r="M177" s="170"/>
      <c r="N177" s="171"/>
      <c r="O177" s="171"/>
      <c r="P177" s="171"/>
      <c r="Q177" s="171"/>
      <c r="R177" s="171"/>
      <c r="S177" s="171"/>
      <c r="T177" s="172"/>
      <c r="AT177" s="168" t="s">
        <v>132</v>
      </c>
      <c r="AU177" s="168" t="s">
        <v>74</v>
      </c>
      <c r="AV177" s="167" t="s">
        <v>72</v>
      </c>
      <c r="AW177" s="167" t="s">
        <v>5</v>
      </c>
      <c r="AX177" s="167" t="s">
        <v>66</v>
      </c>
      <c r="AY177" s="168" t="s">
        <v>123</v>
      </c>
    </row>
    <row r="178" spans="2:51" s="167" customFormat="1" ht="12">
      <c r="B178" s="166"/>
      <c r="D178" s="96" t="s">
        <v>132</v>
      </c>
      <c r="E178" s="168" t="s">
        <v>1</v>
      </c>
      <c r="F178" s="169" t="s">
        <v>439</v>
      </c>
      <c r="H178" s="168" t="s">
        <v>1</v>
      </c>
      <c r="L178" s="166"/>
      <c r="M178" s="170"/>
      <c r="N178" s="171"/>
      <c r="O178" s="171"/>
      <c r="P178" s="171"/>
      <c r="Q178" s="171"/>
      <c r="R178" s="171"/>
      <c r="S178" s="171"/>
      <c r="T178" s="172"/>
      <c r="AT178" s="168" t="s">
        <v>132</v>
      </c>
      <c r="AU178" s="168" t="s">
        <v>74</v>
      </c>
      <c r="AV178" s="167" t="s">
        <v>72</v>
      </c>
      <c r="AW178" s="167" t="s">
        <v>5</v>
      </c>
      <c r="AX178" s="167" t="s">
        <v>66</v>
      </c>
      <c r="AY178" s="168" t="s">
        <v>123</v>
      </c>
    </row>
    <row r="179" spans="2:51" s="167" customFormat="1" ht="12">
      <c r="B179" s="166"/>
      <c r="D179" s="96" t="s">
        <v>132</v>
      </c>
      <c r="E179" s="168" t="s">
        <v>1</v>
      </c>
      <c r="F179" s="169" t="s">
        <v>461</v>
      </c>
      <c r="H179" s="168" t="s">
        <v>1</v>
      </c>
      <c r="L179" s="166"/>
      <c r="M179" s="170"/>
      <c r="N179" s="171"/>
      <c r="O179" s="171"/>
      <c r="P179" s="171"/>
      <c r="Q179" s="171"/>
      <c r="R179" s="171"/>
      <c r="S179" s="171"/>
      <c r="T179" s="172"/>
      <c r="AT179" s="168" t="s">
        <v>132</v>
      </c>
      <c r="AU179" s="168" t="s">
        <v>74</v>
      </c>
      <c r="AV179" s="167" t="s">
        <v>72</v>
      </c>
      <c r="AW179" s="167" t="s">
        <v>5</v>
      </c>
      <c r="AX179" s="167" t="s">
        <v>66</v>
      </c>
      <c r="AY179" s="168" t="s">
        <v>123</v>
      </c>
    </row>
    <row r="180" spans="2:51" s="95" customFormat="1" ht="12">
      <c r="B180" s="94"/>
      <c r="D180" s="96" t="s">
        <v>132</v>
      </c>
      <c r="E180" s="97" t="s">
        <v>1</v>
      </c>
      <c r="F180" s="98" t="s">
        <v>462</v>
      </c>
      <c r="H180" s="99">
        <v>27.544</v>
      </c>
      <c r="L180" s="94"/>
      <c r="M180" s="100"/>
      <c r="N180" s="101"/>
      <c r="O180" s="101"/>
      <c r="P180" s="101"/>
      <c r="Q180" s="101"/>
      <c r="R180" s="101"/>
      <c r="S180" s="101"/>
      <c r="T180" s="102"/>
      <c r="AT180" s="97" t="s">
        <v>132</v>
      </c>
      <c r="AU180" s="97" t="s">
        <v>74</v>
      </c>
      <c r="AV180" s="95" t="s">
        <v>74</v>
      </c>
      <c r="AW180" s="95" t="s">
        <v>5</v>
      </c>
      <c r="AX180" s="95" t="s">
        <v>66</v>
      </c>
      <c r="AY180" s="97" t="s">
        <v>123</v>
      </c>
    </row>
    <row r="181" spans="2:51" s="167" customFormat="1" ht="12">
      <c r="B181" s="166"/>
      <c r="D181" s="96" t="s">
        <v>132</v>
      </c>
      <c r="E181" s="168" t="s">
        <v>1</v>
      </c>
      <c r="F181" s="169" t="s">
        <v>442</v>
      </c>
      <c r="H181" s="168" t="s">
        <v>1</v>
      </c>
      <c r="L181" s="166"/>
      <c r="M181" s="170"/>
      <c r="N181" s="171"/>
      <c r="O181" s="171"/>
      <c r="P181" s="171"/>
      <c r="Q181" s="171"/>
      <c r="R181" s="171"/>
      <c r="S181" s="171"/>
      <c r="T181" s="172"/>
      <c r="AT181" s="168" t="s">
        <v>132</v>
      </c>
      <c r="AU181" s="168" t="s">
        <v>74</v>
      </c>
      <c r="AV181" s="167" t="s">
        <v>72</v>
      </c>
      <c r="AW181" s="167" t="s">
        <v>5</v>
      </c>
      <c r="AX181" s="167" t="s">
        <v>66</v>
      </c>
      <c r="AY181" s="168" t="s">
        <v>123</v>
      </c>
    </row>
    <row r="182" spans="2:51" s="167" customFormat="1" ht="12">
      <c r="B182" s="166"/>
      <c r="D182" s="96" t="s">
        <v>132</v>
      </c>
      <c r="E182" s="168" t="s">
        <v>1</v>
      </c>
      <c r="F182" s="169" t="s">
        <v>463</v>
      </c>
      <c r="H182" s="168" t="s">
        <v>1</v>
      </c>
      <c r="L182" s="166"/>
      <c r="M182" s="170"/>
      <c r="N182" s="171"/>
      <c r="O182" s="171"/>
      <c r="P182" s="171"/>
      <c r="Q182" s="171"/>
      <c r="R182" s="171"/>
      <c r="S182" s="171"/>
      <c r="T182" s="172"/>
      <c r="AT182" s="168" t="s">
        <v>132</v>
      </c>
      <c r="AU182" s="168" t="s">
        <v>74</v>
      </c>
      <c r="AV182" s="167" t="s">
        <v>72</v>
      </c>
      <c r="AW182" s="167" t="s">
        <v>5</v>
      </c>
      <c r="AX182" s="167" t="s">
        <v>66</v>
      </c>
      <c r="AY182" s="168" t="s">
        <v>123</v>
      </c>
    </row>
    <row r="183" spans="2:51" s="95" customFormat="1" ht="12">
      <c r="B183" s="94"/>
      <c r="D183" s="96" t="s">
        <v>132</v>
      </c>
      <c r="E183" s="97" t="s">
        <v>1</v>
      </c>
      <c r="F183" s="98" t="s">
        <v>464</v>
      </c>
      <c r="H183" s="99">
        <v>2.88</v>
      </c>
      <c r="L183" s="94"/>
      <c r="M183" s="100"/>
      <c r="N183" s="101"/>
      <c r="O183" s="101"/>
      <c r="P183" s="101"/>
      <c r="Q183" s="101"/>
      <c r="R183" s="101"/>
      <c r="S183" s="101"/>
      <c r="T183" s="102"/>
      <c r="AT183" s="97" t="s">
        <v>132</v>
      </c>
      <c r="AU183" s="97" t="s">
        <v>74</v>
      </c>
      <c r="AV183" s="95" t="s">
        <v>74</v>
      </c>
      <c r="AW183" s="95" t="s">
        <v>5</v>
      </c>
      <c r="AX183" s="95" t="s">
        <v>66</v>
      </c>
      <c r="AY183" s="97" t="s">
        <v>123</v>
      </c>
    </row>
    <row r="184" spans="2:51" s="174" customFormat="1" ht="12">
      <c r="B184" s="173"/>
      <c r="D184" s="96" t="s">
        <v>132</v>
      </c>
      <c r="E184" s="175" t="s">
        <v>1</v>
      </c>
      <c r="F184" s="176" t="s">
        <v>412</v>
      </c>
      <c r="H184" s="177">
        <v>30.424</v>
      </c>
      <c r="L184" s="173"/>
      <c r="M184" s="178"/>
      <c r="N184" s="179"/>
      <c r="O184" s="179"/>
      <c r="P184" s="179"/>
      <c r="Q184" s="179"/>
      <c r="R184" s="179"/>
      <c r="S184" s="179"/>
      <c r="T184" s="180"/>
      <c r="AT184" s="175" t="s">
        <v>132</v>
      </c>
      <c r="AU184" s="175" t="s">
        <v>74</v>
      </c>
      <c r="AV184" s="174" t="s">
        <v>137</v>
      </c>
      <c r="AW184" s="174" t="s">
        <v>5</v>
      </c>
      <c r="AX184" s="174" t="s">
        <v>66</v>
      </c>
      <c r="AY184" s="175" t="s">
        <v>123</v>
      </c>
    </row>
    <row r="185" spans="2:51" s="167" customFormat="1" ht="12">
      <c r="B185" s="166"/>
      <c r="D185" s="96" t="s">
        <v>132</v>
      </c>
      <c r="E185" s="168" t="s">
        <v>1</v>
      </c>
      <c r="F185" s="169" t="s">
        <v>465</v>
      </c>
      <c r="H185" s="168" t="s">
        <v>1</v>
      </c>
      <c r="L185" s="166"/>
      <c r="M185" s="170"/>
      <c r="N185" s="171"/>
      <c r="O185" s="171"/>
      <c r="P185" s="171"/>
      <c r="Q185" s="171"/>
      <c r="R185" s="171"/>
      <c r="S185" s="171"/>
      <c r="T185" s="172"/>
      <c r="AT185" s="168" t="s">
        <v>132</v>
      </c>
      <c r="AU185" s="168" t="s">
        <v>74</v>
      </c>
      <c r="AV185" s="167" t="s">
        <v>72</v>
      </c>
      <c r="AW185" s="167" t="s">
        <v>5</v>
      </c>
      <c r="AX185" s="167" t="s">
        <v>66</v>
      </c>
      <c r="AY185" s="168" t="s">
        <v>123</v>
      </c>
    </row>
    <row r="186" spans="2:51" s="167" customFormat="1" ht="12">
      <c r="B186" s="166"/>
      <c r="D186" s="96" t="s">
        <v>132</v>
      </c>
      <c r="E186" s="168" t="s">
        <v>1</v>
      </c>
      <c r="F186" s="169" t="s">
        <v>439</v>
      </c>
      <c r="H186" s="168" t="s">
        <v>1</v>
      </c>
      <c r="L186" s="166"/>
      <c r="M186" s="170"/>
      <c r="N186" s="171"/>
      <c r="O186" s="171"/>
      <c r="P186" s="171"/>
      <c r="Q186" s="171"/>
      <c r="R186" s="171"/>
      <c r="S186" s="171"/>
      <c r="T186" s="172"/>
      <c r="AT186" s="168" t="s">
        <v>132</v>
      </c>
      <c r="AU186" s="168" t="s">
        <v>74</v>
      </c>
      <c r="AV186" s="167" t="s">
        <v>72</v>
      </c>
      <c r="AW186" s="167" t="s">
        <v>5</v>
      </c>
      <c r="AX186" s="167" t="s">
        <v>66</v>
      </c>
      <c r="AY186" s="168" t="s">
        <v>123</v>
      </c>
    </row>
    <row r="187" spans="2:51" s="167" customFormat="1" ht="12">
      <c r="B187" s="166"/>
      <c r="D187" s="96" t="s">
        <v>132</v>
      </c>
      <c r="E187" s="168" t="s">
        <v>1</v>
      </c>
      <c r="F187" s="169" t="s">
        <v>466</v>
      </c>
      <c r="H187" s="168" t="s">
        <v>1</v>
      </c>
      <c r="L187" s="166"/>
      <c r="M187" s="170"/>
      <c r="N187" s="171"/>
      <c r="O187" s="171"/>
      <c r="P187" s="171"/>
      <c r="Q187" s="171"/>
      <c r="R187" s="171"/>
      <c r="S187" s="171"/>
      <c r="T187" s="172"/>
      <c r="AT187" s="168" t="s">
        <v>132</v>
      </c>
      <c r="AU187" s="168" t="s">
        <v>74</v>
      </c>
      <c r="AV187" s="167" t="s">
        <v>72</v>
      </c>
      <c r="AW187" s="167" t="s">
        <v>5</v>
      </c>
      <c r="AX187" s="167" t="s">
        <v>66</v>
      </c>
      <c r="AY187" s="168" t="s">
        <v>123</v>
      </c>
    </row>
    <row r="188" spans="2:51" s="95" customFormat="1" ht="12">
      <c r="B188" s="94"/>
      <c r="D188" s="96" t="s">
        <v>132</v>
      </c>
      <c r="E188" s="97" t="s">
        <v>1</v>
      </c>
      <c r="F188" s="98" t="s">
        <v>467</v>
      </c>
      <c r="H188" s="99">
        <v>15.791</v>
      </c>
      <c r="L188" s="94"/>
      <c r="M188" s="100"/>
      <c r="N188" s="101"/>
      <c r="O188" s="101"/>
      <c r="P188" s="101"/>
      <c r="Q188" s="101"/>
      <c r="R188" s="101"/>
      <c r="S188" s="101"/>
      <c r="T188" s="102"/>
      <c r="AT188" s="97" t="s">
        <v>132</v>
      </c>
      <c r="AU188" s="97" t="s">
        <v>74</v>
      </c>
      <c r="AV188" s="95" t="s">
        <v>74</v>
      </c>
      <c r="AW188" s="95" t="s">
        <v>5</v>
      </c>
      <c r="AX188" s="95" t="s">
        <v>66</v>
      </c>
      <c r="AY188" s="97" t="s">
        <v>123</v>
      </c>
    </row>
    <row r="189" spans="2:51" s="167" customFormat="1" ht="12">
      <c r="B189" s="166"/>
      <c r="D189" s="96" t="s">
        <v>132</v>
      </c>
      <c r="E189" s="168" t="s">
        <v>1</v>
      </c>
      <c r="F189" s="169" t="s">
        <v>442</v>
      </c>
      <c r="H189" s="168" t="s">
        <v>1</v>
      </c>
      <c r="L189" s="166"/>
      <c r="M189" s="170"/>
      <c r="N189" s="171"/>
      <c r="O189" s="171"/>
      <c r="P189" s="171"/>
      <c r="Q189" s="171"/>
      <c r="R189" s="171"/>
      <c r="S189" s="171"/>
      <c r="T189" s="172"/>
      <c r="AT189" s="168" t="s">
        <v>132</v>
      </c>
      <c r="AU189" s="168" t="s">
        <v>74</v>
      </c>
      <c r="AV189" s="167" t="s">
        <v>72</v>
      </c>
      <c r="AW189" s="167" t="s">
        <v>5</v>
      </c>
      <c r="AX189" s="167" t="s">
        <v>66</v>
      </c>
      <c r="AY189" s="168" t="s">
        <v>123</v>
      </c>
    </row>
    <row r="190" spans="2:51" s="167" customFormat="1" ht="12">
      <c r="B190" s="166"/>
      <c r="D190" s="96" t="s">
        <v>132</v>
      </c>
      <c r="E190" s="168" t="s">
        <v>1</v>
      </c>
      <c r="F190" s="169" t="s">
        <v>468</v>
      </c>
      <c r="H190" s="168" t="s">
        <v>1</v>
      </c>
      <c r="L190" s="166"/>
      <c r="M190" s="170"/>
      <c r="N190" s="171"/>
      <c r="O190" s="171"/>
      <c r="P190" s="171"/>
      <c r="Q190" s="171"/>
      <c r="R190" s="171"/>
      <c r="S190" s="171"/>
      <c r="T190" s="172"/>
      <c r="AT190" s="168" t="s">
        <v>132</v>
      </c>
      <c r="AU190" s="168" t="s">
        <v>74</v>
      </c>
      <c r="AV190" s="167" t="s">
        <v>72</v>
      </c>
      <c r="AW190" s="167" t="s">
        <v>5</v>
      </c>
      <c r="AX190" s="167" t="s">
        <v>66</v>
      </c>
      <c r="AY190" s="168" t="s">
        <v>123</v>
      </c>
    </row>
    <row r="191" spans="2:51" s="95" customFormat="1" ht="12">
      <c r="B191" s="94"/>
      <c r="D191" s="96" t="s">
        <v>132</v>
      </c>
      <c r="E191" s="97" t="s">
        <v>1</v>
      </c>
      <c r="F191" s="98" t="s">
        <v>469</v>
      </c>
      <c r="H191" s="99">
        <v>1.98</v>
      </c>
      <c r="L191" s="94"/>
      <c r="M191" s="100"/>
      <c r="N191" s="101"/>
      <c r="O191" s="101"/>
      <c r="P191" s="101"/>
      <c r="Q191" s="101"/>
      <c r="R191" s="101"/>
      <c r="S191" s="101"/>
      <c r="T191" s="102"/>
      <c r="AT191" s="97" t="s">
        <v>132</v>
      </c>
      <c r="AU191" s="97" t="s">
        <v>74</v>
      </c>
      <c r="AV191" s="95" t="s">
        <v>74</v>
      </c>
      <c r="AW191" s="95" t="s">
        <v>5</v>
      </c>
      <c r="AX191" s="95" t="s">
        <v>66</v>
      </c>
      <c r="AY191" s="97" t="s">
        <v>123</v>
      </c>
    </row>
    <row r="192" spans="2:51" s="174" customFormat="1" ht="12">
      <c r="B192" s="173"/>
      <c r="D192" s="96" t="s">
        <v>132</v>
      </c>
      <c r="E192" s="175" t="s">
        <v>1</v>
      </c>
      <c r="F192" s="176" t="s">
        <v>412</v>
      </c>
      <c r="H192" s="177">
        <v>17.771</v>
      </c>
      <c r="L192" s="173"/>
      <c r="M192" s="178"/>
      <c r="N192" s="179"/>
      <c r="O192" s="179"/>
      <c r="P192" s="179"/>
      <c r="Q192" s="179"/>
      <c r="R192" s="179"/>
      <c r="S192" s="179"/>
      <c r="T192" s="180"/>
      <c r="AT192" s="175" t="s">
        <v>132</v>
      </c>
      <c r="AU192" s="175" t="s">
        <v>74</v>
      </c>
      <c r="AV192" s="174" t="s">
        <v>137</v>
      </c>
      <c r="AW192" s="174" t="s">
        <v>5</v>
      </c>
      <c r="AX192" s="174" t="s">
        <v>66</v>
      </c>
      <c r="AY192" s="175" t="s">
        <v>123</v>
      </c>
    </row>
    <row r="193" spans="2:51" s="182" customFormat="1" ht="12">
      <c r="B193" s="181"/>
      <c r="D193" s="96" t="s">
        <v>132</v>
      </c>
      <c r="E193" s="183" t="s">
        <v>1</v>
      </c>
      <c r="F193" s="184" t="s">
        <v>470</v>
      </c>
      <c r="H193" s="185">
        <v>930.1379999999998</v>
      </c>
      <c r="L193" s="181"/>
      <c r="M193" s="186"/>
      <c r="N193" s="187"/>
      <c r="O193" s="187"/>
      <c r="P193" s="187"/>
      <c r="Q193" s="187"/>
      <c r="R193" s="187"/>
      <c r="S193" s="187"/>
      <c r="T193" s="188"/>
      <c r="AT193" s="183" t="s">
        <v>132</v>
      </c>
      <c r="AU193" s="183" t="s">
        <v>74</v>
      </c>
      <c r="AV193" s="182" t="s">
        <v>130</v>
      </c>
      <c r="AW193" s="182" t="s">
        <v>5</v>
      </c>
      <c r="AX193" s="182" t="s">
        <v>72</v>
      </c>
      <c r="AY193" s="183" t="s">
        <v>123</v>
      </c>
    </row>
    <row r="194" spans="2:65" s="117" customFormat="1" ht="16.5" customHeight="1">
      <c r="B194" s="8"/>
      <c r="C194" s="84" t="s">
        <v>74</v>
      </c>
      <c r="D194" s="84" t="s">
        <v>125</v>
      </c>
      <c r="E194" s="85" t="s">
        <v>471</v>
      </c>
      <c r="F194" s="86" t="s">
        <v>472</v>
      </c>
      <c r="G194" s="87" t="s">
        <v>396</v>
      </c>
      <c r="H194" s="88">
        <v>279.041</v>
      </c>
      <c r="I194" s="142"/>
      <c r="J194" s="89">
        <f>ROUND(I194*H194,2)</f>
        <v>0</v>
      </c>
      <c r="K194" s="86" t="s">
        <v>397</v>
      </c>
      <c r="L194" s="8"/>
      <c r="M194" s="115" t="s">
        <v>1</v>
      </c>
      <c r="N194" s="90" t="s">
        <v>35</v>
      </c>
      <c r="O194" s="92">
        <v>0.1</v>
      </c>
      <c r="P194" s="92">
        <f>O194*H194</f>
        <v>27.9041</v>
      </c>
      <c r="Q194" s="92">
        <v>0</v>
      </c>
      <c r="R194" s="92">
        <f>Q194*H194</f>
        <v>0</v>
      </c>
      <c r="S194" s="92">
        <v>0</v>
      </c>
      <c r="T194" s="164">
        <f>S194*H194</f>
        <v>0</v>
      </c>
      <c r="AR194" s="120" t="s">
        <v>130</v>
      </c>
      <c r="AT194" s="120" t="s">
        <v>125</v>
      </c>
      <c r="AU194" s="120" t="s">
        <v>74</v>
      </c>
      <c r="AY194" s="120" t="s">
        <v>123</v>
      </c>
      <c r="BE194" s="156">
        <f>IF(N194="základní",J194,0)</f>
        <v>0</v>
      </c>
      <c r="BF194" s="156">
        <f>IF(N194="snížená",J194,0)</f>
        <v>0</v>
      </c>
      <c r="BG194" s="156">
        <f>IF(N194="zákl. přenesená",J194,0)</f>
        <v>0</v>
      </c>
      <c r="BH194" s="156">
        <f>IF(N194="sníž. přenesená",J194,0)</f>
        <v>0</v>
      </c>
      <c r="BI194" s="156">
        <f>IF(N194="nulová",J194,0)</f>
        <v>0</v>
      </c>
      <c r="BJ194" s="120" t="s">
        <v>72</v>
      </c>
      <c r="BK194" s="156">
        <f>ROUND(I194*H194,2)</f>
        <v>0</v>
      </c>
      <c r="BL194" s="120" t="s">
        <v>130</v>
      </c>
      <c r="BM194" s="120" t="s">
        <v>473</v>
      </c>
    </row>
    <row r="195" spans="2:47" s="117" customFormat="1" ht="19.5">
      <c r="B195" s="8"/>
      <c r="D195" s="96" t="s">
        <v>399</v>
      </c>
      <c r="F195" s="165" t="s">
        <v>474</v>
      </c>
      <c r="L195" s="8"/>
      <c r="M195" s="114"/>
      <c r="N195" s="21"/>
      <c r="O195" s="21"/>
      <c r="P195" s="21"/>
      <c r="Q195" s="21"/>
      <c r="R195" s="21"/>
      <c r="S195" s="21"/>
      <c r="T195" s="22"/>
      <c r="AT195" s="120" t="s">
        <v>399</v>
      </c>
      <c r="AU195" s="120" t="s">
        <v>74</v>
      </c>
    </row>
    <row r="196" spans="2:51" s="167" customFormat="1" ht="12">
      <c r="B196" s="166"/>
      <c r="D196" s="96" t="s">
        <v>132</v>
      </c>
      <c r="E196" s="168" t="s">
        <v>1</v>
      </c>
      <c r="F196" s="169" t="s">
        <v>401</v>
      </c>
      <c r="H196" s="168" t="s">
        <v>1</v>
      </c>
      <c r="L196" s="166"/>
      <c r="M196" s="170"/>
      <c r="N196" s="171"/>
      <c r="O196" s="171"/>
      <c r="P196" s="171"/>
      <c r="Q196" s="171"/>
      <c r="R196" s="171"/>
      <c r="S196" s="171"/>
      <c r="T196" s="172"/>
      <c r="AT196" s="168" t="s">
        <v>132</v>
      </c>
      <c r="AU196" s="168" t="s">
        <v>74</v>
      </c>
      <c r="AV196" s="167" t="s">
        <v>72</v>
      </c>
      <c r="AW196" s="167" t="s">
        <v>5</v>
      </c>
      <c r="AX196" s="167" t="s">
        <v>66</v>
      </c>
      <c r="AY196" s="168" t="s">
        <v>123</v>
      </c>
    </row>
    <row r="197" spans="2:51" s="167" customFormat="1" ht="12">
      <c r="B197" s="166"/>
      <c r="D197" s="96" t="s">
        <v>132</v>
      </c>
      <c r="E197" s="168" t="s">
        <v>1</v>
      </c>
      <c r="F197" s="169" t="s">
        <v>402</v>
      </c>
      <c r="H197" s="168" t="s">
        <v>1</v>
      </c>
      <c r="L197" s="166"/>
      <c r="M197" s="170"/>
      <c r="N197" s="171"/>
      <c r="O197" s="171"/>
      <c r="P197" s="171"/>
      <c r="Q197" s="171"/>
      <c r="R197" s="171"/>
      <c r="S197" s="171"/>
      <c r="T197" s="172"/>
      <c r="AT197" s="168" t="s">
        <v>132</v>
      </c>
      <c r="AU197" s="168" t="s">
        <v>74</v>
      </c>
      <c r="AV197" s="167" t="s">
        <v>72</v>
      </c>
      <c r="AW197" s="167" t="s">
        <v>5</v>
      </c>
      <c r="AX197" s="167" t="s">
        <v>66</v>
      </c>
      <c r="AY197" s="168" t="s">
        <v>123</v>
      </c>
    </row>
    <row r="198" spans="2:51" s="167" customFormat="1" ht="12">
      <c r="B198" s="166"/>
      <c r="D198" s="96" t="s">
        <v>132</v>
      </c>
      <c r="E198" s="168" t="s">
        <v>1</v>
      </c>
      <c r="F198" s="169" t="s">
        <v>403</v>
      </c>
      <c r="H198" s="168" t="s">
        <v>1</v>
      </c>
      <c r="L198" s="166"/>
      <c r="M198" s="170"/>
      <c r="N198" s="171"/>
      <c r="O198" s="171"/>
      <c r="P198" s="171"/>
      <c r="Q198" s="171"/>
      <c r="R198" s="171"/>
      <c r="S198" s="171"/>
      <c r="T198" s="172"/>
      <c r="AT198" s="168" t="s">
        <v>132</v>
      </c>
      <c r="AU198" s="168" t="s">
        <v>74</v>
      </c>
      <c r="AV198" s="167" t="s">
        <v>72</v>
      </c>
      <c r="AW198" s="167" t="s">
        <v>5</v>
      </c>
      <c r="AX198" s="167" t="s">
        <v>66</v>
      </c>
      <c r="AY198" s="168" t="s">
        <v>123</v>
      </c>
    </row>
    <row r="199" spans="2:51" s="167" customFormat="1" ht="12">
      <c r="B199" s="166"/>
      <c r="D199" s="96" t="s">
        <v>132</v>
      </c>
      <c r="E199" s="168" t="s">
        <v>1</v>
      </c>
      <c r="F199" s="169" t="s">
        <v>404</v>
      </c>
      <c r="H199" s="168" t="s">
        <v>1</v>
      </c>
      <c r="L199" s="166"/>
      <c r="M199" s="170"/>
      <c r="N199" s="171"/>
      <c r="O199" s="171"/>
      <c r="P199" s="171"/>
      <c r="Q199" s="171"/>
      <c r="R199" s="171"/>
      <c r="S199" s="171"/>
      <c r="T199" s="172"/>
      <c r="AT199" s="168" t="s">
        <v>132</v>
      </c>
      <c r="AU199" s="168" t="s">
        <v>74</v>
      </c>
      <c r="AV199" s="167" t="s">
        <v>72</v>
      </c>
      <c r="AW199" s="167" t="s">
        <v>5</v>
      </c>
      <c r="AX199" s="167" t="s">
        <v>66</v>
      </c>
      <c r="AY199" s="168" t="s">
        <v>123</v>
      </c>
    </row>
    <row r="200" spans="2:51" s="167" customFormat="1" ht="12">
      <c r="B200" s="166"/>
      <c r="D200" s="96" t="s">
        <v>132</v>
      </c>
      <c r="E200" s="168" t="s">
        <v>1</v>
      </c>
      <c r="F200" s="169" t="s">
        <v>405</v>
      </c>
      <c r="H200" s="168" t="s">
        <v>1</v>
      </c>
      <c r="L200" s="166"/>
      <c r="M200" s="170"/>
      <c r="N200" s="171"/>
      <c r="O200" s="171"/>
      <c r="P200" s="171"/>
      <c r="Q200" s="171"/>
      <c r="R200" s="171"/>
      <c r="S200" s="171"/>
      <c r="T200" s="172"/>
      <c r="AT200" s="168" t="s">
        <v>132</v>
      </c>
      <c r="AU200" s="168" t="s">
        <v>74</v>
      </c>
      <c r="AV200" s="167" t="s">
        <v>72</v>
      </c>
      <c r="AW200" s="167" t="s">
        <v>5</v>
      </c>
      <c r="AX200" s="167" t="s">
        <v>66</v>
      </c>
      <c r="AY200" s="168" t="s">
        <v>123</v>
      </c>
    </row>
    <row r="201" spans="2:51" s="167" customFormat="1" ht="12">
      <c r="B201" s="166"/>
      <c r="D201" s="96" t="s">
        <v>132</v>
      </c>
      <c r="E201" s="168" t="s">
        <v>1</v>
      </c>
      <c r="F201" s="169" t="s">
        <v>406</v>
      </c>
      <c r="H201" s="168" t="s">
        <v>1</v>
      </c>
      <c r="L201" s="166"/>
      <c r="M201" s="170"/>
      <c r="N201" s="171"/>
      <c r="O201" s="171"/>
      <c r="P201" s="171"/>
      <c r="Q201" s="171"/>
      <c r="R201" s="171"/>
      <c r="S201" s="171"/>
      <c r="T201" s="172"/>
      <c r="AT201" s="168" t="s">
        <v>132</v>
      </c>
      <c r="AU201" s="168" t="s">
        <v>74</v>
      </c>
      <c r="AV201" s="167" t="s">
        <v>72</v>
      </c>
      <c r="AW201" s="167" t="s">
        <v>5</v>
      </c>
      <c r="AX201" s="167" t="s">
        <v>66</v>
      </c>
      <c r="AY201" s="168" t="s">
        <v>123</v>
      </c>
    </row>
    <row r="202" spans="2:51" s="167" customFormat="1" ht="12">
      <c r="B202" s="166"/>
      <c r="D202" s="96" t="s">
        <v>132</v>
      </c>
      <c r="E202" s="168" t="s">
        <v>1</v>
      </c>
      <c r="F202" s="169" t="s">
        <v>407</v>
      </c>
      <c r="H202" s="168" t="s">
        <v>1</v>
      </c>
      <c r="L202" s="166"/>
      <c r="M202" s="170"/>
      <c r="N202" s="171"/>
      <c r="O202" s="171"/>
      <c r="P202" s="171"/>
      <c r="Q202" s="171"/>
      <c r="R202" s="171"/>
      <c r="S202" s="171"/>
      <c r="T202" s="172"/>
      <c r="AT202" s="168" t="s">
        <v>132</v>
      </c>
      <c r="AU202" s="168" t="s">
        <v>74</v>
      </c>
      <c r="AV202" s="167" t="s">
        <v>72</v>
      </c>
      <c r="AW202" s="167" t="s">
        <v>5</v>
      </c>
      <c r="AX202" s="167" t="s">
        <v>66</v>
      </c>
      <c r="AY202" s="168" t="s">
        <v>123</v>
      </c>
    </row>
    <row r="203" spans="2:51" s="95" customFormat="1" ht="12">
      <c r="B203" s="94"/>
      <c r="D203" s="96" t="s">
        <v>132</v>
      </c>
      <c r="E203" s="97" t="s">
        <v>1</v>
      </c>
      <c r="F203" s="98" t="s">
        <v>408</v>
      </c>
      <c r="H203" s="99">
        <v>130.39</v>
      </c>
      <c r="L203" s="94"/>
      <c r="M203" s="100"/>
      <c r="N203" s="101"/>
      <c r="O203" s="101"/>
      <c r="P203" s="101"/>
      <c r="Q203" s="101"/>
      <c r="R203" s="101"/>
      <c r="S203" s="101"/>
      <c r="T203" s="102"/>
      <c r="AT203" s="97" t="s">
        <v>132</v>
      </c>
      <c r="AU203" s="97" t="s">
        <v>74</v>
      </c>
      <c r="AV203" s="95" t="s">
        <v>74</v>
      </c>
      <c r="AW203" s="95" t="s">
        <v>5</v>
      </c>
      <c r="AX203" s="95" t="s">
        <v>66</v>
      </c>
      <c r="AY203" s="97" t="s">
        <v>123</v>
      </c>
    </row>
    <row r="204" spans="2:51" s="167" customFormat="1" ht="12">
      <c r="B204" s="166"/>
      <c r="D204" s="96" t="s">
        <v>132</v>
      </c>
      <c r="E204" s="168" t="s">
        <v>1</v>
      </c>
      <c r="F204" s="169" t="s">
        <v>409</v>
      </c>
      <c r="H204" s="168" t="s">
        <v>1</v>
      </c>
      <c r="L204" s="166"/>
      <c r="M204" s="170"/>
      <c r="N204" s="171"/>
      <c r="O204" s="171"/>
      <c r="P204" s="171"/>
      <c r="Q204" s="171"/>
      <c r="R204" s="171"/>
      <c r="S204" s="171"/>
      <c r="T204" s="172"/>
      <c r="AT204" s="168" t="s">
        <v>132</v>
      </c>
      <c r="AU204" s="168" t="s">
        <v>74</v>
      </c>
      <c r="AV204" s="167" t="s">
        <v>72</v>
      </c>
      <c r="AW204" s="167" t="s">
        <v>5</v>
      </c>
      <c r="AX204" s="167" t="s">
        <v>66</v>
      </c>
      <c r="AY204" s="168" t="s">
        <v>123</v>
      </c>
    </row>
    <row r="205" spans="2:51" s="167" customFormat="1" ht="12">
      <c r="B205" s="166"/>
      <c r="D205" s="96" t="s">
        <v>132</v>
      </c>
      <c r="E205" s="168" t="s">
        <v>1</v>
      </c>
      <c r="F205" s="169" t="s">
        <v>410</v>
      </c>
      <c r="H205" s="168" t="s">
        <v>1</v>
      </c>
      <c r="L205" s="166"/>
      <c r="M205" s="170"/>
      <c r="N205" s="171"/>
      <c r="O205" s="171"/>
      <c r="P205" s="171"/>
      <c r="Q205" s="171"/>
      <c r="R205" s="171"/>
      <c r="S205" s="171"/>
      <c r="T205" s="172"/>
      <c r="AT205" s="168" t="s">
        <v>132</v>
      </c>
      <c r="AU205" s="168" t="s">
        <v>74</v>
      </c>
      <c r="AV205" s="167" t="s">
        <v>72</v>
      </c>
      <c r="AW205" s="167" t="s">
        <v>5</v>
      </c>
      <c r="AX205" s="167" t="s">
        <v>66</v>
      </c>
      <c r="AY205" s="168" t="s">
        <v>123</v>
      </c>
    </row>
    <row r="206" spans="2:51" s="95" customFormat="1" ht="12">
      <c r="B206" s="94"/>
      <c r="D206" s="96" t="s">
        <v>132</v>
      </c>
      <c r="E206" s="97" t="s">
        <v>1</v>
      </c>
      <c r="F206" s="98" t="s">
        <v>411</v>
      </c>
      <c r="H206" s="99">
        <v>15.06</v>
      </c>
      <c r="L206" s="94"/>
      <c r="M206" s="100"/>
      <c r="N206" s="101"/>
      <c r="O206" s="101"/>
      <c r="P206" s="101"/>
      <c r="Q206" s="101"/>
      <c r="R206" s="101"/>
      <c r="S206" s="101"/>
      <c r="T206" s="102"/>
      <c r="AT206" s="97" t="s">
        <v>132</v>
      </c>
      <c r="AU206" s="97" t="s">
        <v>74</v>
      </c>
      <c r="AV206" s="95" t="s">
        <v>74</v>
      </c>
      <c r="AW206" s="95" t="s">
        <v>5</v>
      </c>
      <c r="AX206" s="95" t="s">
        <v>66</v>
      </c>
      <c r="AY206" s="97" t="s">
        <v>123</v>
      </c>
    </row>
    <row r="207" spans="2:51" s="174" customFormat="1" ht="12">
      <c r="B207" s="173"/>
      <c r="D207" s="96" t="s">
        <v>132</v>
      </c>
      <c r="E207" s="175" t="s">
        <v>1</v>
      </c>
      <c r="F207" s="176" t="s">
        <v>412</v>
      </c>
      <c r="H207" s="177">
        <v>145.45</v>
      </c>
      <c r="L207" s="173"/>
      <c r="M207" s="178"/>
      <c r="N207" s="179"/>
      <c r="O207" s="179"/>
      <c r="P207" s="179"/>
      <c r="Q207" s="179"/>
      <c r="R207" s="179"/>
      <c r="S207" s="179"/>
      <c r="T207" s="180"/>
      <c r="AT207" s="175" t="s">
        <v>132</v>
      </c>
      <c r="AU207" s="175" t="s">
        <v>74</v>
      </c>
      <c r="AV207" s="174" t="s">
        <v>137</v>
      </c>
      <c r="AW207" s="174" t="s">
        <v>5</v>
      </c>
      <c r="AX207" s="174" t="s">
        <v>66</v>
      </c>
      <c r="AY207" s="175" t="s">
        <v>123</v>
      </c>
    </row>
    <row r="208" spans="2:51" s="167" customFormat="1" ht="12">
      <c r="B208" s="166"/>
      <c r="D208" s="96" t="s">
        <v>132</v>
      </c>
      <c r="E208" s="168" t="s">
        <v>1</v>
      </c>
      <c r="F208" s="169" t="s">
        <v>413</v>
      </c>
      <c r="H208" s="168" t="s">
        <v>1</v>
      </c>
      <c r="L208" s="166"/>
      <c r="M208" s="170"/>
      <c r="N208" s="171"/>
      <c r="O208" s="171"/>
      <c r="P208" s="171"/>
      <c r="Q208" s="171"/>
      <c r="R208" s="171"/>
      <c r="S208" s="171"/>
      <c r="T208" s="172"/>
      <c r="AT208" s="168" t="s">
        <v>132</v>
      </c>
      <c r="AU208" s="168" t="s">
        <v>74</v>
      </c>
      <c r="AV208" s="167" t="s">
        <v>72</v>
      </c>
      <c r="AW208" s="167" t="s">
        <v>5</v>
      </c>
      <c r="AX208" s="167" t="s">
        <v>66</v>
      </c>
      <c r="AY208" s="168" t="s">
        <v>123</v>
      </c>
    </row>
    <row r="209" spans="2:51" s="167" customFormat="1" ht="12">
      <c r="B209" s="166"/>
      <c r="D209" s="96" t="s">
        <v>132</v>
      </c>
      <c r="E209" s="168" t="s">
        <v>1</v>
      </c>
      <c r="F209" s="169" t="s">
        <v>406</v>
      </c>
      <c r="H209" s="168" t="s">
        <v>1</v>
      </c>
      <c r="L209" s="166"/>
      <c r="M209" s="170"/>
      <c r="N209" s="171"/>
      <c r="O209" s="171"/>
      <c r="P209" s="171"/>
      <c r="Q209" s="171"/>
      <c r="R209" s="171"/>
      <c r="S209" s="171"/>
      <c r="T209" s="172"/>
      <c r="AT209" s="168" t="s">
        <v>132</v>
      </c>
      <c r="AU209" s="168" t="s">
        <v>74</v>
      </c>
      <c r="AV209" s="167" t="s">
        <v>72</v>
      </c>
      <c r="AW209" s="167" t="s">
        <v>5</v>
      </c>
      <c r="AX209" s="167" t="s">
        <v>66</v>
      </c>
      <c r="AY209" s="168" t="s">
        <v>123</v>
      </c>
    </row>
    <row r="210" spans="2:51" s="167" customFormat="1" ht="12">
      <c r="B210" s="166"/>
      <c r="D210" s="96" t="s">
        <v>132</v>
      </c>
      <c r="E210" s="168" t="s">
        <v>1</v>
      </c>
      <c r="F210" s="169" t="s">
        <v>414</v>
      </c>
      <c r="H210" s="168" t="s">
        <v>1</v>
      </c>
      <c r="L210" s="166"/>
      <c r="M210" s="170"/>
      <c r="N210" s="171"/>
      <c r="O210" s="171"/>
      <c r="P210" s="171"/>
      <c r="Q210" s="171"/>
      <c r="R210" s="171"/>
      <c r="S210" s="171"/>
      <c r="T210" s="172"/>
      <c r="AT210" s="168" t="s">
        <v>132</v>
      </c>
      <c r="AU210" s="168" t="s">
        <v>74</v>
      </c>
      <c r="AV210" s="167" t="s">
        <v>72</v>
      </c>
      <c r="AW210" s="167" t="s">
        <v>5</v>
      </c>
      <c r="AX210" s="167" t="s">
        <v>66</v>
      </c>
      <c r="AY210" s="168" t="s">
        <v>123</v>
      </c>
    </row>
    <row r="211" spans="2:51" s="95" customFormat="1" ht="12">
      <c r="B211" s="94"/>
      <c r="D211" s="96" t="s">
        <v>132</v>
      </c>
      <c r="E211" s="97" t="s">
        <v>1</v>
      </c>
      <c r="F211" s="98" t="s">
        <v>415</v>
      </c>
      <c r="H211" s="99">
        <v>144.165</v>
      </c>
      <c r="L211" s="94"/>
      <c r="M211" s="100"/>
      <c r="N211" s="101"/>
      <c r="O211" s="101"/>
      <c r="P211" s="101"/>
      <c r="Q211" s="101"/>
      <c r="R211" s="101"/>
      <c r="S211" s="101"/>
      <c r="T211" s="102"/>
      <c r="AT211" s="97" t="s">
        <v>132</v>
      </c>
      <c r="AU211" s="97" t="s">
        <v>74</v>
      </c>
      <c r="AV211" s="95" t="s">
        <v>74</v>
      </c>
      <c r="AW211" s="95" t="s">
        <v>5</v>
      </c>
      <c r="AX211" s="95" t="s">
        <v>66</v>
      </c>
      <c r="AY211" s="97" t="s">
        <v>123</v>
      </c>
    </row>
    <row r="212" spans="2:51" s="167" customFormat="1" ht="12">
      <c r="B212" s="166"/>
      <c r="D212" s="96" t="s">
        <v>132</v>
      </c>
      <c r="E212" s="168" t="s">
        <v>1</v>
      </c>
      <c r="F212" s="169" t="s">
        <v>409</v>
      </c>
      <c r="H212" s="168" t="s">
        <v>1</v>
      </c>
      <c r="L212" s="166"/>
      <c r="M212" s="170"/>
      <c r="N212" s="171"/>
      <c r="O212" s="171"/>
      <c r="P212" s="171"/>
      <c r="Q212" s="171"/>
      <c r="R212" s="171"/>
      <c r="S212" s="171"/>
      <c r="T212" s="172"/>
      <c r="AT212" s="168" t="s">
        <v>132</v>
      </c>
      <c r="AU212" s="168" t="s">
        <v>74</v>
      </c>
      <c r="AV212" s="167" t="s">
        <v>72</v>
      </c>
      <c r="AW212" s="167" t="s">
        <v>5</v>
      </c>
      <c r="AX212" s="167" t="s">
        <v>66</v>
      </c>
      <c r="AY212" s="168" t="s">
        <v>123</v>
      </c>
    </row>
    <row r="213" spans="2:51" s="167" customFormat="1" ht="12">
      <c r="B213" s="166"/>
      <c r="D213" s="96" t="s">
        <v>132</v>
      </c>
      <c r="E213" s="168" t="s">
        <v>1</v>
      </c>
      <c r="F213" s="169" t="s">
        <v>416</v>
      </c>
      <c r="H213" s="168" t="s">
        <v>1</v>
      </c>
      <c r="L213" s="166"/>
      <c r="M213" s="170"/>
      <c r="N213" s="171"/>
      <c r="O213" s="171"/>
      <c r="P213" s="171"/>
      <c r="Q213" s="171"/>
      <c r="R213" s="171"/>
      <c r="S213" s="171"/>
      <c r="T213" s="172"/>
      <c r="AT213" s="168" t="s">
        <v>132</v>
      </c>
      <c r="AU213" s="168" t="s">
        <v>74</v>
      </c>
      <c r="AV213" s="167" t="s">
        <v>72</v>
      </c>
      <c r="AW213" s="167" t="s">
        <v>5</v>
      </c>
      <c r="AX213" s="167" t="s">
        <v>66</v>
      </c>
      <c r="AY213" s="168" t="s">
        <v>123</v>
      </c>
    </row>
    <row r="214" spans="2:51" s="95" customFormat="1" ht="12">
      <c r="B214" s="94"/>
      <c r="D214" s="96" t="s">
        <v>132</v>
      </c>
      <c r="E214" s="97" t="s">
        <v>1</v>
      </c>
      <c r="F214" s="98" t="s">
        <v>417</v>
      </c>
      <c r="H214" s="99">
        <v>7.41</v>
      </c>
      <c r="L214" s="94"/>
      <c r="M214" s="100"/>
      <c r="N214" s="101"/>
      <c r="O214" s="101"/>
      <c r="P214" s="101"/>
      <c r="Q214" s="101"/>
      <c r="R214" s="101"/>
      <c r="S214" s="101"/>
      <c r="T214" s="102"/>
      <c r="AT214" s="97" t="s">
        <v>132</v>
      </c>
      <c r="AU214" s="97" t="s">
        <v>74</v>
      </c>
      <c r="AV214" s="95" t="s">
        <v>74</v>
      </c>
      <c r="AW214" s="95" t="s">
        <v>5</v>
      </c>
      <c r="AX214" s="95" t="s">
        <v>66</v>
      </c>
      <c r="AY214" s="97" t="s">
        <v>123</v>
      </c>
    </row>
    <row r="215" spans="2:51" s="174" customFormat="1" ht="12">
      <c r="B215" s="173"/>
      <c r="D215" s="96" t="s">
        <v>132</v>
      </c>
      <c r="E215" s="175" t="s">
        <v>1</v>
      </c>
      <c r="F215" s="176" t="s">
        <v>412</v>
      </c>
      <c r="H215" s="177">
        <v>151.575</v>
      </c>
      <c r="L215" s="173"/>
      <c r="M215" s="178"/>
      <c r="N215" s="179"/>
      <c r="O215" s="179"/>
      <c r="P215" s="179"/>
      <c r="Q215" s="179"/>
      <c r="R215" s="179"/>
      <c r="S215" s="179"/>
      <c r="T215" s="180"/>
      <c r="AT215" s="175" t="s">
        <v>132</v>
      </c>
      <c r="AU215" s="175" t="s">
        <v>74</v>
      </c>
      <c r="AV215" s="174" t="s">
        <v>137</v>
      </c>
      <c r="AW215" s="174" t="s">
        <v>5</v>
      </c>
      <c r="AX215" s="174" t="s">
        <v>66</v>
      </c>
      <c r="AY215" s="175" t="s">
        <v>123</v>
      </c>
    </row>
    <row r="216" spans="2:51" s="167" customFormat="1" ht="12">
      <c r="B216" s="166"/>
      <c r="D216" s="96" t="s">
        <v>132</v>
      </c>
      <c r="E216" s="168" t="s">
        <v>1</v>
      </c>
      <c r="F216" s="169" t="s">
        <v>418</v>
      </c>
      <c r="H216" s="168" t="s">
        <v>1</v>
      </c>
      <c r="L216" s="166"/>
      <c r="M216" s="170"/>
      <c r="N216" s="171"/>
      <c r="O216" s="171"/>
      <c r="P216" s="171"/>
      <c r="Q216" s="171"/>
      <c r="R216" s="171"/>
      <c r="S216" s="171"/>
      <c r="T216" s="172"/>
      <c r="AT216" s="168" t="s">
        <v>132</v>
      </c>
      <c r="AU216" s="168" t="s">
        <v>74</v>
      </c>
      <c r="AV216" s="167" t="s">
        <v>72</v>
      </c>
      <c r="AW216" s="167" t="s">
        <v>5</v>
      </c>
      <c r="AX216" s="167" t="s">
        <v>66</v>
      </c>
      <c r="AY216" s="168" t="s">
        <v>123</v>
      </c>
    </row>
    <row r="217" spans="2:51" s="167" customFormat="1" ht="12">
      <c r="B217" s="166"/>
      <c r="D217" s="96" t="s">
        <v>132</v>
      </c>
      <c r="E217" s="168" t="s">
        <v>1</v>
      </c>
      <c r="F217" s="169" t="s">
        <v>406</v>
      </c>
      <c r="H217" s="168" t="s">
        <v>1</v>
      </c>
      <c r="L217" s="166"/>
      <c r="M217" s="170"/>
      <c r="N217" s="171"/>
      <c r="O217" s="171"/>
      <c r="P217" s="171"/>
      <c r="Q217" s="171"/>
      <c r="R217" s="171"/>
      <c r="S217" s="171"/>
      <c r="T217" s="172"/>
      <c r="AT217" s="168" t="s">
        <v>132</v>
      </c>
      <c r="AU217" s="168" t="s">
        <v>74</v>
      </c>
      <c r="AV217" s="167" t="s">
        <v>72</v>
      </c>
      <c r="AW217" s="167" t="s">
        <v>5</v>
      </c>
      <c r="AX217" s="167" t="s">
        <v>66</v>
      </c>
      <c r="AY217" s="168" t="s">
        <v>123</v>
      </c>
    </row>
    <row r="218" spans="2:51" s="167" customFormat="1" ht="12">
      <c r="B218" s="166"/>
      <c r="D218" s="96" t="s">
        <v>132</v>
      </c>
      <c r="E218" s="168" t="s">
        <v>1</v>
      </c>
      <c r="F218" s="169" t="s">
        <v>419</v>
      </c>
      <c r="H218" s="168" t="s">
        <v>1</v>
      </c>
      <c r="L218" s="166"/>
      <c r="M218" s="170"/>
      <c r="N218" s="171"/>
      <c r="O218" s="171"/>
      <c r="P218" s="171"/>
      <c r="Q218" s="171"/>
      <c r="R218" s="171"/>
      <c r="S218" s="171"/>
      <c r="T218" s="172"/>
      <c r="AT218" s="168" t="s">
        <v>132</v>
      </c>
      <c r="AU218" s="168" t="s">
        <v>74</v>
      </c>
      <c r="AV218" s="167" t="s">
        <v>72</v>
      </c>
      <c r="AW218" s="167" t="s">
        <v>5</v>
      </c>
      <c r="AX218" s="167" t="s">
        <v>66</v>
      </c>
      <c r="AY218" s="168" t="s">
        <v>123</v>
      </c>
    </row>
    <row r="219" spans="2:51" s="95" customFormat="1" ht="12">
      <c r="B219" s="94"/>
      <c r="D219" s="96" t="s">
        <v>132</v>
      </c>
      <c r="E219" s="97" t="s">
        <v>1</v>
      </c>
      <c r="F219" s="98" t="s">
        <v>420</v>
      </c>
      <c r="H219" s="99">
        <v>47.19</v>
      </c>
      <c r="L219" s="94"/>
      <c r="M219" s="100"/>
      <c r="N219" s="101"/>
      <c r="O219" s="101"/>
      <c r="P219" s="101"/>
      <c r="Q219" s="101"/>
      <c r="R219" s="101"/>
      <c r="S219" s="101"/>
      <c r="T219" s="102"/>
      <c r="AT219" s="97" t="s">
        <v>132</v>
      </c>
      <c r="AU219" s="97" t="s">
        <v>74</v>
      </c>
      <c r="AV219" s="95" t="s">
        <v>74</v>
      </c>
      <c r="AW219" s="95" t="s">
        <v>5</v>
      </c>
      <c r="AX219" s="95" t="s">
        <v>66</v>
      </c>
      <c r="AY219" s="97" t="s">
        <v>123</v>
      </c>
    </row>
    <row r="220" spans="2:51" s="167" customFormat="1" ht="12">
      <c r="B220" s="166"/>
      <c r="D220" s="96" t="s">
        <v>132</v>
      </c>
      <c r="E220" s="168" t="s">
        <v>1</v>
      </c>
      <c r="F220" s="169" t="s">
        <v>409</v>
      </c>
      <c r="H220" s="168" t="s">
        <v>1</v>
      </c>
      <c r="L220" s="166"/>
      <c r="M220" s="170"/>
      <c r="N220" s="171"/>
      <c r="O220" s="171"/>
      <c r="P220" s="171"/>
      <c r="Q220" s="171"/>
      <c r="R220" s="171"/>
      <c r="S220" s="171"/>
      <c r="T220" s="172"/>
      <c r="AT220" s="168" t="s">
        <v>132</v>
      </c>
      <c r="AU220" s="168" t="s">
        <v>74</v>
      </c>
      <c r="AV220" s="167" t="s">
        <v>72</v>
      </c>
      <c r="AW220" s="167" t="s">
        <v>5</v>
      </c>
      <c r="AX220" s="167" t="s">
        <v>66</v>
      </c>
      <c r="AY220" s="168" t="s">
        <v>123</v>
      </c>
    </row>
    <row r="221" spans="2:51" s="167" customFormat="1" ht="12">
      <c r="B221" s="166"/>
      <c r="D221" s="96" t="s">
        <v>132</v>
      </c>
      <c r="E221" s="168" t="s">
        <v>1</v>
      </c>
      <c r="F221" s="169" t="s">
        <v>421</v>
      </c>
      <c r="H221" s="168" t="s">
        <v>1</v>
      </c>
      <c r="L221" s="166"/>
      <c r="M221" s="170"/>
      <c r="N221" s="171"/>
      <c r="O221" s="171"/>
      <c r="P221" s="171"/>
      <c r="Q221" s="171"/>
      <c r="R221" s="171"/>
      <c r="S221" s="171"/>
      <c r="T221" s="172"/>
      <c r="AT221" s="168" t="s">
        <v>132</v>
      </c>
      <c r="AU221" s="168" t="s">
        <v>74</v>
      </c>
      <c r="AV221" s="167" t="s">
        <v>72</v>
      </c>
      <c r="AW221" s="167" t="s">
        <v>5</v>
      </c>
      <c r="AX221" s="167" t="s">
        <v>66</v>
      </c>
      <c r="AY221" s="168" t="s">
        <v>123</v>
      </c>
    </row>
    <row r="222" spans="2:51" s="95" customFormat="1" ht="12">
      <c r="B222" s="94"/>
      <c r="D222" s="96" t="s">
        <v>132</v>
      </c>
      <c r="E222" s="97" t="s">
        <v>1</v>
      </c>
      <c r="F222" s="98" t="s">
        <v>422</v>
      </c>
      <c r="H222" s="99">
        <v>15.42</v>
      </c>
      <c r="L222" s="94"/>
      <c r="M222" s="100"/>
      <c r="N222" s="101"/>
      <c r="O222" s="101"/>
      <c r="P222" s="101"/>
      <c r="Q222" s="101"/>
      <c r="R222" s="101"/>
      <c r="S222" s="101"/>
      <c r="T222" s="102"/>
      <c r="AT222" s="97" t="s">
        <v>132</v>
      </c>
      <c r="AU222" s="97" t="s">
        <v>74</v>
      </c>
      <c r="AV222" s="95" t="s">
        <v>74</v>
      </c>
      <c r="AW222" s="95" t="s">
        <v>5</v>
      </c>
      <c r="AX222" s="95" t="s">
        <v>66</v>
      </c>
      <c r="AY222" s="97" t="s">
        <v>123</v>
      </c>
    </row>
    <row r="223" spans="2:51" s="174" customFormat="1" ht="12">
      <c r="B223" s="173"/>
      <c r="D223" s="96" t="s">
        <v>132</v>
      </c>
      <c r="E223" s="175" t="s">
        <v>1</v>
      </c>
      <c r="F223" s="176" t="s">
        <v>412</v>
      </c>
      <c r="H223" s="177">
        <v>62.61</v>
      </c>
      <c r="L223" s="173"/>
      <c r="M223" s="178"/>
      <c r="N223" s="179"/>
      <c r="O223" s="179"/>
      <c r="P223" s="179"/>
      <c r="Q223" s="179"/>
      <c r="R223" s="179"/>
      <c r="S223" s="179"/>
      <c r="T223" s="180"/>
      <c r="AT223" s="175" t="s">
        <v>132</v>
      </c>
      <c r="AU223" s="175" t="s">
        <v>74</v>
      </c>
      <c r="AV223" s="174" t="s">
        <v>137</v>
      </c>
      <c r="AW223" s="174" t="s">
        <v>5</v>
      </c>
      <c r="AX223" s="174" t="s">
        <v>66</v>
      </c>
      <c r="AY223" s="175" t="s">
        <v>123</v>
      </c>
    </row>
    <row r="224" spans="2:51" s="167" customFormat="1" ht="12">
      <c r="B224" s="166"/>
      <c r="D224" s="96" t="s">
        <v>132</v>
      </c>
      <c r="E224" s="168" t="s">
        <v>1</v>
      </c>
      <c r="F224" s="169" t="s">
        <v>423</v>
      </c>
      <c r="H224" s="168" t="s">
        <v>1</v>
      </c>
      <c r="L224" s="166"/>
      <c r="M224" s="170"/>
      <c r="N224" s="171"/>
      <c r="O224" s="171"/>
      <c r="P224" s="171"/>
      <c r="Q224" s="171"/>
      <c r="R224" s="171"/>
      <c r="S224" s="171"/>
      <c r="T224" s="172"/>
      <c r="AT224" s="168" t="s">
        <v>132</v>
      </c>
      <c r="AU224" s="168" t="s">
        <v>74</v>
      </c>
      <c r="AV224" s="167" t="s">
        <v>72</v>
      </c>
      <c r="AW224" s="167" t="s">
        <v>5</v>
      </c>
      <c r="AX224" s="167" t="s">
        <v>66</v>
      </c>
      <c r="AY224" s="168" t="s">
        <v>123</v>
      </c>
    </row>
    <row r="225" spans="2:51" s="167" customFormat="1" ht="12">
      <c r="B225" s="166"/>
      <c r="D225" s="96" t="s">
        <v>132</v>
      </c>
      <c r="E225" s="168" t="s">
        <v>1</v>
      </c>
      <c r="F225" s="169" t="s">
        <v>406</v>
      </c>
      <c r="H225" s="168" t="s">
        <v>1</v>
      </c>
      <c r="L225" s="166"/>
      <c r="M225" s="170"/>
      <c r="N225" s="171"/>
      <c r="O225" s="171"/>
      <c r="P225" s="171"/>
      <c r="Q225" s="171"/>
      <c r="R225" s="171"/>
      <c r="S225" s="171"/>
      <c r="T225" s="172"/>
      <c r="AT225" s="168" t="s">
        <v>132</v>
      </c>
      <c r="AU225" s="168" t="s">
        <v>74</v>
      </c>
      <c r="AV225" s="167" t="s">
        <v>72</v>
      </c>
      <c r="AW225" s="167" t="s">
        <v>5</v>
      </c>
      <c r="AX225" s="167" t="s">
        <v>66</v>
      </c>
      <c r="AY225" s="168" t="s">
        <v>123</v>
      </c>
    </row>
    <row r="226" spans="2:51" s="167" customFormat="1" ht="12">
      <c r="B226" s="166"/>
      <c r="D226" s="96" t="s">
        <v>132</v>
      </c>
      <c r="E226" s="168" t="s">
        <v>1</v>
      </c>
      <c r="F226" s="169" t="s">
        <v>424</v>
      </c>
      <c r="H226" s="168" t="s">
        <v>1</v>
      </c>
      <c r="L226" s="166"/>
      <c r="M226" s="170"/>
      <c r="N226" s="171"/>
      <c r="O226" s="171"/>
      <c r="P226" s="171"/>
      <c r="Q226" s="171"/>
      <c r="R226" s="171"/>
      <c r="S226" s="171"/>
      <c r="T226" s="172"/>
      <c r="AT226" s="168" t="s">
        <v>132</v>
      </c>
      <c r="AU226" s="168" t="s">
        <v>74</v>
      </c>
      <c r="AV226" s="167" t="s">
        <v>72</v>
      </c>
      <c r="AW226" s="167" t="s">
        <v>5</v>
      </c>
      <c r="AX226" s="167" t="s">
        <v>66</v>
      </c>
      <c r="AY226" s="168" t="s">
        <v>123</v>
      </c>
    </row>
    <row r="227" spans="2:51" s="95" customFormat="1" ht="12">
      <c r="B227" s="94"/>
      <c r="D227" s="96" t="s">
        <v>132</v>
      </c>
      <c r="E227" s="97" t="s">
        <v>1</v>
      </c>
      <c r="F227" s="98" t="s">
        <v>425</v>
      </c>
      <c r="H227" s="99">
        <v>103.34</v>
      </c>
      <c r="L227" s="94"/>
      <c r="M227" s="100"/>
      <c r="N227" s="101"/>
      <c r="O227" s="101"/>
      <c r="P227" s="101"/>
      <c r="Q227" s="101"/>
      <c r="R227" s="101"/>
      <c r="S227" s="101"/>
      <c r="T227" s="102"/>
      <c r="AT227" s="97" t="s">
        <v>132</v>
      </c>
      <c r="AU227" s="97" t="s">
        <v>74</v>
      </c>
      <c r="AV227" s="95" t="s">
        <v>74</v>
      </c>
      <c r="AW227" s="95" t="s">
        <v>5</v>
      </c>
      <c r="AX227" s="95" t="s">
        <v>66</v>
      </c>
      <c r="AY227" s="97" t="s">
        <v>123</v>
      </c>
    </row>
    <row r="228" spans="2:51" s="167" customFormat="1" ht="12">
      <c r="B228" s="166"/>
      <c r="D228" s="96" t="s">
        <v>132</v>
      </c>
      <c r="E228" s="168" t="s">
        <v>1</v>
      </c>
      <c r="F228" s="169" t="s">
        <v>409</v>
      </c>
      <c r="H228" s="168" t="s">
        <v>1</v>
      </c>
      <c r="L228" s="166"/>
      <c r="M228" s="170"/>
      <c r="N228" s="171"/>
      <c r="O228" s="171"/>
      <c r="P228" s="171"/>
      <c r="Q228" s="171"/>
      <c r="R228" s="171"/>
      <c r="S228" s="171"/>
      <c r="T228" s="172"/>
      <c r="AT228" s="168" t="s">
        <v>132</v>
      </c>
      <c r="AU228" s="168" t="s">
        <v>74</v>
      </c>
      <c r="AV228" s="167" t="s">
        <v>72</v>
      </c>
      <c r="AW228" s="167" t="s">
        <v>5</v>
      </c>
      <c r="AX228" s="167" t="s">
        <v>66</v>
      </c>
      <c r="AY228" s="168" t="s">
        <v>123</v>
      </c>
    </row>
    <row r="229" spans="2:51" s="167" customFormat="1" ht="12">
      <c r="B229" s="166"/>
      <c r="D229" s="96" t="s">
        <v>132</v>
      </c>
      <c r="E229" s="168" t="s">
        <v>1</v>
      </c>
      <c r="F229" s="169" t="s">
        <v>426</v>
      </c>
      <c r="H229" s="168" t="s">
        <v>1</v>
      </c>
      <c r="L229" s="166"/>
      <c r="M229" s="170"/>
      <c r="N229" s="171"/>
      <c r="O229" s="171"/>
      <c r="P229" s="171"/>
      <c r="Q229" s="171"/>
      <c r="R229" s="171"/>
      <c r="S229" s="171"/>
      <c r="T229" s="172"/>
      <c r="AT229" s="168" t="s">
        <v>132</v>
      </c>
      <c r="AU229" s="168" t="s">
        <v>74</v>
      </c>
      <c r="AV229" s="167" t="s">
        <v>72</v>
      </c>
      <c r="AW229" s="167" t="s">
        <v>5</v>
      </c>
      <c r="AX229" s="167" t="s">
        <v>66</v>
      </c>
      <c r="AY229" s="168" t="s">
        <v>123</v>
      </c>
    </row>
    <row r="230" spans="2:51" s="95" customFormat="1" ht="12">
      <c r="B230" s="94"/>
      <c r="D230" s="96" t="s">
        <v>132</v>
      </c>
      <c r="E230" s="97" t="s">
        <v>1</v>
      </c>
      <c r="F230" s="98" t="s">
        <v>427</v>
      </c>
      <c r="H230" s="99">
        <v>7.59</v>
      </c>
      <c r="L230" s="94"/>
      <c r="M230" s="100"/>
      <c r="N230" s="101"/>
      <c r="O230" s="101"/>
      <c r="P230" s="101"/>
      <c r="Q230" s="101"/>
      <c r="R230" s="101"/>
      <c r="S230" s="101"/>
      <c r="T230" s="102"/>
      <c r="AT230" s="97" t="s">
        <v>132</v>
      </c>
      <c r="AU230" s="97" t="s">
        <v>74</v>
      </c>
      <c r="AV230" s="95" t="s">
        <v>74</v>
      </c>
      <c r="AW230" s="95" t="s">
        <v>5</v>
      </c>
      <c r="AX230" s="95" t="s">
        <v>66</v>
      </c>
      <c r="AY230" s="97" t="s">
        <v>123</v>
      </c>
    </row>
    <row r="231" spans="2:51" s="174" customFormat="1" ht="12">
      <c r="B231" s="173"/>
      <c r="D231" s="96" t="s">
        <v>132</v>
      </c>
      <c r="E231" s="175" t="s">
        <v>1</v>
      </c>
      <c r="F231" s="176" t="s">
        <v>412</v>
      </c>
      <c r="H231" s="177">
        <v>110.93</v>
      </c>
      <c r="L231" s="173"/>
      <c r="M231" s="178"/>
      <c r="N231" s="179"/>
      <c r="O231" s="179"/>
      <c r="P231" s="179"/>
      <c r="Q231" s="179"/>
      <c r="R231" s="179"/>
      <c r="S231" s="179"/>
      <c r="T231" s="180"/>
      <c r="AT231" s="175" t="s">
        <v>132</v>
      </c>
      <c r="AU231" s="175" t="s">
        <v>74</v>
      </c>
      <c r="AV231" s="174" t="s">
        <v>137</v>
      </c>
      <c r="AW231" s="174" t="s">
        <v>5</v>
      </c>
      <c r="AX231" s="174" t="s">
        <v>66</v>
      </c>
      <c r="AY231" s="175" t="s">
        <v>123</v>
      </c>
    </row>
    <row r="232" spans="2:51" s="167" customFormat="1" ht="12">
      <c r="B232" s="166"/>
      <c r="D232" s="96" t="s">
        <v>132</v>
      </c>
      <c r="E232" s="168" t="s">
        <v>1</v>
      </c>
      <c r="F232" s="169" t="s">
        <v>428</v>
      </c>
      <c r="H232" s="168" t="s">
        <v>1</v>
      </c>
      <c r="L232" s="166"/>
      <c r="M232" s="170"/>
      <c r="N232" s="171"/>
      <c r="O232" s="171"/>
      <c r="P232" s="171"/>
      <c r="Q232" s="171"/>
      <c r="R232" s="171"/>
      <c r="S232" s="171"/>
      <c r="T232" s="172"/>
      <c r="AT232" s="168" t="s">
        <v>132</v>
      </c>
      <c r="AU232" s="168" t="s">
        <v>74</v>
      </c>
      <c r="AV232" s="167" t="s">
        <v>72</v>
      </c>
      <c r="AW232" s="167" t="s">
        <v>5</v>
      </c>
      <c r="AX232" s="167" t="s">
        <v>66</v>
      </c>
      <c r="AY232" s="168" t="s">
        <v>123</v>
      </c>
    </row>
    <row r="233" spans="2:51" s="167" customFormat="1" ht="12">
      <c r="B233" s="166"/>
      <c r="D233" s="96" t="s">
        <v>132</v>
      </c>
      <c r="E233" s="168" t="s">
        <v>1</v>
      </c>
      <c r="F233" s="169" t="s">
        <v>406</v>
      </c>
      <c r="H233" s="168" t="s">
        <v>1</v>
      </c>
      <c r="L233" s="166"/>
      <c r="M233" s="170"/>
      <c r="N233" s="171"/>
      <c r="O233" s="171"/>
      <c r="P233" s="171"/>
      <c r="Q233" s="171"/>
      <c r="R233" s="171"/>
      <c r="S233" s="171"/>
      <c r="T233" s="172"/>
      <c r="AT233" s="168" t="s">
        <v>132</v>
      </c>
      <c r="AU233" s="168" t="s">
        <v>74</v>
      </c>
      <c r="AV233" s="167" t="s">
        <v>72</v>
      </c>
      <c r="AW233" s="167" t="s">
        <v>5</v>
      </c>
      <c r="AX233" s="167" t="s">
        <v>66</v>
      </c>
      <c r="AY233" s="168" t="s">
        <v>123</v>
      </c>
    </row>
    <row r="234" spans="2:51" s="167" customFormat="1" ht="12">
      <c r="B234" s="166"/>
      <c r="D234" s="96" t="s">
        <v>132</v>
      </c>
      <c r="E234" s="168" t="s">
        <v>1</v>
      </c>
      <c r="F234" s="169" t="s">
        <v>429</v>
      </c>
      <c r="H234" s="168" t="s">
        <v>1</v>
      </c>
      <c r="L234" s="166"/>
      <c r="M234" s="170"/>
      <c r="N234" s="171"/>
      <c r="O234" s="171"/>
      <c r="P234" s="171"/>
      <c r="Q234" s="171"/>
      <c r="R234" s="171"/>
      <c r="S234" s="171"/>
      <c r="T234" s="172"/>
      <c r="AT234" s="168" t="s">
        <v>132</v>
      </c>
      <c r="AU234" s="168" t="s">
        <v>74</v>
      </c>
      <c r="AV234" s="167" t="s">
        <v>72</v>
      </c>
      <c r="AW234" s="167" t="s">
        <v>5</v>
      </c>
      <c r="AX234" s="167" t="s">
        <v>66</v>
      </c>
      <c r="AY234" s="168" t="s">
        <v>123</v>
      </c>
    </row>
    <row r="235" spans="2:51" s="95" customFormat="1" ht="12">
      <c r="B235" s="94"/>
      <c r="D235" s="96" t="s">
        <v>132</v>
      </c>
      <c r="E235" s="97" t="s">
        <v>1</v>
      </c>
      <c r="F235" s="98" t="s">
        <v>430</v>
      </c>
      <c r="H235" s="99">
        <v>160.632</v>
      </c>
      <c r="L235" s="94"/>
      <c r="M235" s="100"/>
      <c r="N235" s="101"/>
      <c r="O235" s="101"/>
      <c r="P235" s="101"/>
      <c r="Q235" s="101"/>
      <c r="R235" s="101"/>
      <c r="S235" s="101"/>
      <c r="T235" s="102"/>
      <c r="AT235" s="97" t="s">
        <v>132</v>
      </c>
      <c r="AU235" s="97" t="s">
        <v>74</v>
      </c>
      <c r="AV235" s="95" t="s">
        <v>74</v>
      </c>
      <c r="AW235" s="95" t="s">
        <v>5</v>
      </c>
      <c r="AX235" s="95" t="s">
        <v>66</v>
      </c>
      <c r="AY235" s="97" t="s">
        <v>123</v>
      </c>
    </row>
    <row r="236" spans="2:51" s="167" customFormat="1" ht="12">
      <c r="B236" s="166"/>
      <c r="D236" s="96" t="s">
        <v>132</v>
      </c>
      <c r="E236" s="168" t="s">
        <v>1</v>
      </c>
      <c r="F236" s="169" t="s">
        <v>409</v>
      </c>
      <c r="H236" s="168" t="s">
        <v>1</v>
      </c>
      <c r="L236" s="166"/>
      <c r="M236" s="170"/>
      <c r="N236" s="171"/>
      <c r="O236" s="171"/>
      <c r="P236" s="171"/>
      <c r="Q236" s="171"/>
      <c r="R236" s="171"/>
      <c r="S236" s="171"/>
      <c r="T236" s="172"/>
      <c r="AT236" s="168" t="s">
        <v>132</v>
      </c>
      <c r="AU236" s="168" t="s">
        <v>74</v>
      </c>
      <c r="AV236" s="167" t="s">
        <v>72</v>
      </c>
      <c r="AW236" s="167" t="s">
        <v>5</v>
      </c>
      <c r="AX236" s="167" t="s">
        <v>66</v>
      </c>
      <c r="AY236" s="168" t="s">
        <v>123</v>
      </c>
    </row>
    <row r="237" spans="2:51" s="167" customFormat="1" ht="12">
      <c r="B237" s="166"/>
      <c r="D237" s="96" t="s">
        <v>132</v>
      </c>
      <c r="E237" s="168" t="s">
        <v>1</v>
      </c>
      <c r="F237" s="169" t="s">
        <v>431</v>
      </c>
      <c r="H237" s="168" t="s">
        <v>1</v>
      </c>
      <c r="L237" s="166"/>
      <c r="M237" s="170"/>
      <c r="N237" s="171"/>
      <c r="O237" s="171"/>
      <c r="P237" s="171"/>
      <c r="Q237" s="171"/>
      <c r="R237" s="171"/>
      <c r="S237" s="171"/>
      <c r="T237" s="172"/>
      <c r="AT237" s="168" t="s">
        <v>132</v>
      </c>
      <c r="AU237" s="168" t="s">
        <v>74</v>
      </c>
      <c r="AV237" s="167" t="s">
        <v>72</v>
      </c>
      <c r="AW237" s="167" t="s">
        <v>5</v>
      </c>
      <c r="AX237" s="167" t="s">
        <v>66</v>
      </c>
      <c r="AY237" s="168" t="s">
        <v>123</v>
      </c>
    </row>
    <row r="238" spans="2:51" s="95" customFormat="1" ht="12">
      <c r="B238" s="94"/>
      <c r="D238" s="96" t="s">
        <v>132</v>
      </c>
      <c r="E238" s="97" t="s">
        <v>1</v>
      </c>
      <c r="F238" s="98" t="s">
        <v>432</v>
      </c>
      <c r="H238" s="99">
        <v>6.425</v>
      </c>
      <c r="L238" s="94"/>
      <c r="M238" s="100"/>
      <c r="N238" s="101"/>
      <c r="O238" s="101"/>
      <c r="P238" s="101"/>
      <c r="Q238" s="101"/>
      <c r="R238" s="101"/>
      <c r="S238" s="101"/>
      <c r="T238" s="102"/>
      <c r="AT238" s="97" t="s">
        <v>132</v>
      </c>
      <c r="AU238" s="97" t="s">
        <v>74</v>
      </c>
      <c r="AV238" s="95" t="s">
        <v>74</v>
      </c>
      <c r="AW238" s="95" t="s">
        <v>5</v>
      </c>
      <c r="AX238" s="95" t="s">
        <v>66</v>
      </c>
      <c r="AY238" s="97" t="s">
        <v>123</v>
      </c>
    </row>
    <row r="239" spans="2:51" s="174" customFormat="1" ht="12">
      <c r="B239" s="173"/>
      <c r="D239" s="96" t="s">
        <v>132</v>
      </c>
      <c r="E239" s="175" t="s">
        <v>1</v>
      </c>
      <c r="F239" s="176" t="s">
        <v>412</v>
      </c>
      <c r="H239" s="177">
        <v>167.05700000000002</v>
      </c>
      <c r="L239" s="173"/>
      <c r="M239" s="178"/>
      <c r="N239" s="179"/>
      <c r="O239" s="179"/>
      <c r="P239" s="179"/>
      <c r="Q239" s="179"/>
      <c r="R239" s="179"/>
      <c r="S239" s="179"/>
      <c r="T239" s="180"/>
      <c r="AT239" s="175" t="s">
        <v>132</v>
      </c>
      <c r="AU239" s="175" t="s">
        <v>74</v>
      </c>
      <c r="AV239" s="174" t="s">
        <v>137</v>
      </c>
      <c r="AW239" s="174" t="s">
        <v>5</v>
      </c>
      <c r="AX239" s="174" t="s">
        <v>66</v>
      </c>
      <c r="AY239" s="175" t="s">
        <v>123</v>
      </c>
    </row>
    <row r="240" spans="2:51" s="167" customFormat="1" ht="12">
      <c r="B240" s="166"/>
      <c r="D240" s="96" t="s">
        <v>132</v>
      </c>
      <c r="E240" s="168" t="s">
        <v>1</v>
      </c>
      <c r="F240" s="169" t="s">
        <v>433</v>
      </c>
      <c r="H240" s="168" t="s">
        <v>1</v>
      </c>
      <c r="L240" s="166"/>
      <c r="M240" s="170"/>
      <c r="N240" s="171"/>
      <c r="O240" s="171"/>
      <c r="P240" s="171"/>
      <c r="Q240" s="171"/>
      <c r="R240" s="171"/>
      <c r="S240" s="171"/>
      <c r="T240" s="172"/>
      <c r="AT240" s="168" t="s">
        <v>132</v>
      </c>
      <c r="AU240" s="168" t="s">
        <v>74</v>
      </c>
      <c r="AV240" s="167" t="s">
        <v>72</v>
      </c>
      <c r="AW240" s="167" t="s">
        <v>5</v>
      </c>
      <c r="AX240" s="167" t="s">
        <v>66</v>
      </c>
      <c r="AY240" s="168" t="s">
        <v>123</v>
      </c>
    </row>
    <row r="241" spans="2:51" s="167" customFormat="1" ht="12">
      <c r="B241" s="166"/>
      <c r="D241" s="96" t="s">
        <v>132</v>
      </c>
      <c r="E241" s="168" t="s">
        <v>1</v>
      </c>
      <c r="F241" s="169" t="s">
        <v>406</v>
      </c>
      <c r="H241" s="168" t="s">
        <v>1</v>
      </c>
      <c r="L241" s="166"/>
      <c r="M241" s="170"/>
      <c r="N241" s="171"/>
      <c r="O241" s="171"/>
      <c r="P241" s="171"/>
      <c r="Q241" s="171"/>
      <c r="R241" s="171"/>
      <c r="S241" s="171"/>
      <c r="T241" s="172"/>
      <c r="AT241" s="168" t="s">
        <v>132</v>
      </c>
      <c r="AU241" s="168" t="s">
        <v>74</v>
      </c>
      <c r="AV241" s="167" t="s">
        <v>72</v>
      </c>
      <c r="AW241" s="167" t="s">
        <v>5</v>
      </c>
      <c r="AX241" s="167" t="s">
        <v>66</v>
      </c>
      <c r="AY241" s="168" t="s">
        <v>123</v>
      </c>
    </row>
    <row r="242" spans="2:51" s="167" customFormat="1" ht="12">
      <c r="B242" s="166"/>
      <c r="D242" s="96" t="s">
        <v>132</v>
      </c>
      <c r="E242" s="168" t="s">
        <v>1</v>
      </c>
      <c r="F242" s="169" t="s">
        <v>434</v>
      </c>
      <c r="H242" s="168" t="s">
        <v>1</v>
      </c>
      <c r="L242" s="166"/>
      <c r="M242" s="170"/>
      <c r="N242" s="171"/>
      <c r="O242" s="171"/>
      <c r="P242" s="171"/>
      <c r="Q242" s="171"/>
      <c r="R242" s="171"/>
      <c r="S242" s="171"/>
      <c r="T242" s="172"/>
      <c r="AT242" s="168" t="s">
        <v>132</v>
      </c>
      <c r="AU242" s="168" t="s">
        <v>74</v>
      </c>
      <c r="AV242" s="167" t="s">
        <v>72</v>
      </c>
      <c r="AW242" s="167" t="s">
        <v>5</v>
      </c>
      <c r="AX242" s="167" t="s">
        <v>66</v>
      </c>
      <c r="AY242" s="168" t="s">
        <v>123</v>
      </c>
    </row>
    <row r="243" spans="2:51" s="95" customFormat="1" ht="12">
      <c r="B243" s="94"/>
      <c r="D243" s="96" t="s">
        <v>132</v>
      </c>
      <c r="E243" s="97" t="s">
        <v>1</v>
      </c>
      <c r="F243" s="98" t="s">
        <v>435</v>
      </c>
      <c r="H243" s="99">
        <v>180.271</v>
      </c>
      <c r="L243" s="94"/>
      <c r="M243" s="100"/>
      <c r="N243" s="101"/>
      <c r="O243" s="101"/>
      <c r="P243" s="101"/>
      <c r="Q243" s="101"/>
      <c r="R243" s="101"/>
      <c r="S243" s="101"/>
      <c r="T243" s="102"/>
      <c r="AT243" s="97" t="s">
        <v>132</v>
      </c>
      <c r="AU243" s="97" t="s">
        <v>74</v>
      </c>
      <c r="AV243" s="95" t="s">
        <v>74</v>
      </c>
      <c r="AW243" s="95" t="s">
        <v>5</v>
      </c>
      <c r="AX243" s="95" t="s">
        <v>66</v>
      </c>
      <c r="AY243" s="97" t="s">
        <v>123</v>
      </c>
    </row>
    <row r="244" spans="2:51" s="167" customFormat="1" ht="12">
      <c r="B244" s="166"/>
      <c r="D244" s="96" t="s">
        <v>132</v>
      </c>
      <c r="E244" s="168" t="s">
        <v>1</v>
      </c>
      <c r="F244" s="169" t="s">
        <v>409</v>
      </c>
      <c r="H244" s="168" t="s">
        <v>1</v>
      </c>
      <c r="L244" s="166"/>
      <c r="M244" s="170"/>
      <c r="N244" s="171"/>
      <c r="O244" s="171"/>
      <c r="P244" s="171"/>
      <c r="Q244" s="171"/>
      <c r="R244" s="171"/>
      <c r="S244" s="171"/>
      <c r="T244" s="172"/>
      <c r="AT244" s="168" t="s">
        <v>132</v>
      </c>
      <c r="AU244" s="168" t="s">
        <v>74</v>
      </c>
      <c r="AV244" s="167" t="s">
        <v>72</v>
      </c>
      <c r="AW244" s="167" t="s">
        <v>5</v>
      </c>
      <c r="AX244" s="167" t="s">
        <v>66</v>
      </c>
      <c r="AY244" s="168" t="s">
        <v>123</v>
      </c>
    </row>
    <row r="245" spans="2:51" s="167" customFormat="1" ht="12">
      <c r="B245" s="166"/>
      <c r="D245" s="96" t="s">
        <v>132</v>
      </c>
      <c r="E245" s="168" t="s">
        <v>1</v>
      </c>
      <c r="F245" s="169" t="s">
        <v>436</v>
      </c>
      <c r="H245" s="168" t="s">
        <v>1</v>
      </c>
      <c r="L245" s="166"/>
      <c r="M245" s="170"/>
      <c r="N245" s="171"/>
      <c r="O245" s="171"/>
      <c r="P245" s="171"/>
      <c r="Q245" s="171"/>
      <c r="R245" s="171"/>
      <c r="S245" s="171"/>
      <c r="T245" s="172"/>
      <c r="AT245" s="168" t="s">
        <v>132</v>
      </c>
      <c r="AU245" s="168" t="s">
        <v>74</v>
      </c>
      <c r="AV245" s="167" t="s">
        <v>72</v>
      </c>
      <c r="AW245" s="167" t="s">
        <v>5</v>
      </c>
      <c r="AX245" s="167" t="s">
        <v>66</v>
      </c>
      <c r="AY245" s="168" t="s">
        <v>123</v>
      </c>
    </row>
    <row r="246" spans="2:51" s="95" customFormat="1" ht="12">
      <c r="B246" s="94"/>
      <c r="D246" s="96" t="s">
        <v>132</v>
      </c>
      <c r="E246" s="97" t="s">
        <v>1</v>
      </c>
      <c r="F246" s="98" t="s">
        <v>437</v>
      </c>
      <c r="H246" s="99">
        <v>7.8</v>
      </c>
      <c r="L246" s="94"/>
      <c r="M246" s="100"/>
      <c r="N246" s="101"/>
      <c r="O246" s="101"/>
      <c r="P246" s="101"/>
      <c r="Q246" s="101"/>
      <c r="R246" s="101"/>
      <c r="S246" s="101"/>
      <c r="T246" s="102"/>
      <c r="AT246" s="97" t="s">
        <v>132</v>
      </c>
      <c r="AU246" s="97" t="s">
        <v>74</v>
      </c>
      <c r="AV246" s="95" t="s">
        <v>74</v>
      </c>
      <c r="AW246" s="95" t="s">
        <v>5</v>
      </c>
      <c r="AX246" s="95" t="s">
        <v>66</v>
      </c>
      <c r="AY246" s="97" t="s">
        <v>123</v>
      </c>
    </row>
    <row r="247" spans="2:51" s="174" customFormat="1" ht="12">
      <c r="B247" s="173"/>
      <c r="D247" s="96" t="s">
        <v>132</v>
      </c>
      <c r="E247" s="175" t="s">
        <v>1</v>
      </c>
      <c r="F247" s="176" t="s">
        <v>412</v>
      </c>
      <c r="H247" s="177">
        <v>188.071</v>
      </c>
      <c r="L247" s="173"/>
      <c r="M247" s="178"/>
      <c r="N247" s="179"/>
      <c r="O247" s="179"/>
      <c r="P247" s="179"/>
      <c r="Q247" s="179"/>
      <c r="R247" s="179"/>
      <c r="S247" s="179"/>
      <c r="T247" s="180"/>
      <c r="AT247" s="175" t="s">
        <v>132</v>
      </c>
      <c r="AU247" s="175" t="s">
        <v>74</v>
      </c>
      <c r="AV247" s="174" t="s">
        <v>137</v>
      </c>
      <c r="AW247" s="174" t="s">
        <v>5</v>
      </c>
      <c r="AX247" s="174" t="s">
        <v>66</v>
      </c>
      <c r="AY247" s="175" t="s">
        <v>123</v>
      </c>
    </row>
    <row r="248" spans="2:51" s="167" customFormat="1" ht="12">
      <c r="B248" s="166"/>
      <c r="D248" s="96" t="s">
        <v>132</v>
      </c>
      <c r="E248" s="168" t="s">
        <v>1</v>
      </c>
      <c r="F248" s="169" t="s">
        <v>438</v>
      </c>
      <c r="H248" s="168" t="s">
        <v>1</v>
      </c>
      <c r="L248" s="166"/>
      <c r="M248" s="170"/>
      <c r="N248" s="171"/>
      <c r="O248" s="171"/>
      <c r="P248" s="171"/>
      <c r="Q248" s="171"/>
      <c r="R248" s="171"/>
      <c r="S248" s="171"/>
      <c r="T248" s="172"/>
      <c r="AT248" s="168" t="s">
        <v>132</v>
      </c>
      <c r="AU248" s="168" t="s">
        <v>74</v>
      </c>
      <c r="AV248" s="167" t="s">
        <v>72</v>
      </c>
      <c r="AW248" s="167" t="s">
        <v>5</v>
      </c>
      <c r="AX248" s="167" t="s">
        <v>66</v>
      </c>
      <c r="AY248" s="168" t="s">
        <v>123</v>
      </c>
    </row>
    <row r="249" spans="2:51" s="167" customFormat="1" ht="12">
      <c r="B249" s="166"/>
      <c r="D249" s="96" t="s">
        <v>132</v>
      </c>
      <c r="E249" s="168" t="s">
        <v>1</v>
      </c>
      <c r="F249" s="169" t="s">
        <v>439</v>
      </c>
      <c r="H249" s="168" t="s">
        <v>1</v>
      </c>
      <c r="L249" s="166"/>
      <c r="M249" s="170"/>
      <c r="N249" s="171"/>
      <c r="O249" s="171"/>
      <c r="P249" s="171"/>
      <c r="Q249" s="171"/>
      <c r="R249" s="171"/>
      <c r="S249" s="171"/>
      <c r="T249" s="172"/>
      <c r="AT249" s="168" t="s">
        <v>132</v>
      </c>
      <c r="AU249" s="168" t="s">
        <v>74</v>
      </c>
      <c r="AV249" s="167" t="s">
        <v>72</v>
      </c>
      <c r="AW249" s="167" t="s">
        <v>5</v>
      </c>
      <c r="AX249" s="167" t="s">
        <v>66</v>
      </c>
      <c r="AY249" s="168" t="s">
        <v>123</v>
      </c>
    </row>
    <row r="250" spans="2:51" s="167" customFormat="1" ht="12">
      <c r="B250" s="166"/>
      <c r="D250" s="96" t="s">
        <v>132</v>
      </c>
      <c r="E250" s="168" t="s">
        <v>1</v>
      </c>
      <c r="F250" s="169" t="s">
        <v>440</v>
      </c>
      <c r="H250" s="168" t="s">
        <v>1</v>
      </c>
      <c r="L250" s="166"/>
      <c r="M250" s="170"/>
      <c r="N250" s="171"/>
      <c r="O250" s="171"/>
      <c r="P250" s="171"/>
      <c r="Q250" s="171"/>
      <c r="R250" s="171"/>
      <c r="S250" s="171"/>
      <c r="T250" s="172"/>
      <c r="AT250" s="168" t="s">
        <v>132</v>
      </c>
      <c r="AU250" s="168" t="s">
        <v>74</v>
      </c>
      <c r="AV250" s="167" t="s">
        <v>72</v>
      </c>
      <c r="AW250" s="167" t="s">
        <v>5</v>
      </c>
      <c r="AX250" s="167" t="s">
        <v>66</v>
      </c>
      <c r="AY250" s="168" t="s">
        <v>123</v>
      </c>
    </row>
    <row r="251" spans="2:51" s="95" customFormat="1" ht="12">
      <c r="B251" s="94"/>
      <c r="D251" s="96" t="s">
        <v>132</v>
      </c>
      <c r="E251" s="97" t="s">
        <v>1</v>
      </c>
      <c r="F251" s="98" t="s">
        <v>441</v>
      </c>
      <c r="H251" s="99">
        <v>18.48</v>
      </c>
      <c r="L251" s="94"/>
      <c r="M251" s="100"/>
      <c r="N251" s="101"/>
      <c r="O251" s="101"/>
      <c r="P251" s="101"/>
      <c r="Q251" s="101"/>
      <c r="R251" s="101"/>
      <c r="S251" s="101"/>
      <c r="T251" s="102"/>
      <c r="AT251" s="97" t="s">
        <v>132</v>
      </c>
      <c r="AU251" s="97" t="s">
        <v>74</v>
      </c>
      <c r="AV251" s="95" t="s">
        <v>74</v>
      </c>
      <c r="AW251" s="95" t="s">
        <v>5</v>
      </c>
      <c r="AX251" s="95" t="s">
        <v>66</v>
      </c>
      <c r="AY251" s="97" t="s">
        <v>123</v>
      </c>
    </row>
    <row r="252" spans="2:51" s="167" customFormat="1" ht="12">
      <c r="B252" s="166"/>
      <c r="D252" s="96" t="s">
        <v>132</v>
      </c>
      <c r="E252" s="168" t="s">
        <v>1</v>
      </c>
      <c r="F252" s="169" t="s">
        <v>442</v>
      </c>
      <c r="H252" s="168" t="s">
        <v>1</v>
      </c>
      <c r="L252" s="166"/>
      <c r="M252" s="170"/>
      <c r="N252" s="171"/>
      <c r="O252" s="171"/>
      <c r="P252" s="171"/>
      <c r="Q252" s="171"/>
      <c r="R252" s="171"/>
      <c r="S252" s="171"/>
      <c r="T252" s="172"/>
      <c r="AT252" s="168" t="s">
        <v>132</v>
      </c>
      <c r="AU252" s="168" t="s">
        <v>74</v>
      </c>
      <c r="AV252" s="167" t="s">
        <v>72</v>
      </c>
      <c r="AW252" s="167" t="s">
        <v>5</v>
      </c>
      <c r="AX252" s="167" t="s">
        <v>66</v>
      </c>
      <c r="AY252" s="168" t="s">
        <v>123</v>
      </c>
    </row>
    <row r="253" spans="2:51" s="167" customFormat="1" ht="12">
      <c r="B253" s="166"/>
      <c r="D253" s="96" t="s">
        <v>132</v>
      </c>
      <c r="E253" s="168" t="s">
        <v>1</v>
      </c>
      <c r="F253" s="169" t="s">
        <v>443</v>
      </c>
      <c r="H253" s="168" t="s">
        <v>1</v>
      </c>
      <c r="L253" s="166"/>
      <c r="M253" s="170"/>
      <c r="N253" s="171"/>
      <c r="O253" s="171"/>
      <c r="P253" s="171"/>
      <c r="Q253" s="171"/>
      <c r="R253" s="171"/>
      <c r="S253" s="171"/>
      <c r="T253" s="172"/>
      <c r="AT253" s="168" t="s">
        <v>132</v>
      </c>
      <c r="AU253" s="168" t="s">
        <v>74</v>
      </c>
      <c r="AV253" s="167" t="s">
        <v>72</v>
      </c>
      <c r="AW253" s="167" t="s">
        <v>5</v>
      </c>
      <c r="AX253" s="167" t="s">
        <v>66</v>
      </c>
      <c r="AY253" s="168" t="s">
        <v>123</v>
      </c>
    </row>
    <row r="254" spans="2:51" s="95" customFormat="1" ht="12">
      <c r="B254" s="94"/>
      <c r="D254" s="96" t="s">
        <v>132</v>
      </c>
      <c r="E254" s="97" t="s">
        <v>1</v>
      </c>
      <c r="F254" s="98" t="s">
        <v>444</v>
      </c>
      <c r="H254" s="99">
        <v>3.15</v>
      </c>
      <c r="L254" s="94"/>
      <c r="M254" s="100"/>
      <c r="N254" s="101"/>
      <c r="O254" s="101"/>
      <c r="P254" s="101"/>
      <c r="Q254" s="101"/>
      <c r="R254" s="101"/>
      <c r="S254" s="101"/>
      <c r="T254" s="102"/>
      <c r="AT254" s="97" t="s">
        <v>132</v>
      </c>
      <c r="AU254" s="97" t="s">
        <v>74</v>
      </c>
      <c r="AV254" s="95" t="s">
        <v>74</v>
      </c>
      <c r="AW254" s="95" t="s">
        <v>5</v>
      </c>
      <c r="AX254" s="95" t="s">
        <v>66</v>
      </c>
      <c r="AY254" s="97" t="s">
        <v>123</v>
      </c>
    </row>
    <row r="255" spans="2:51" s="174" customFormat="1" ht="12">
      <c r="B255" s="173"/>
      <c r="D255" s="96" t="s">
        <v>132</v>
      </c>
      <c r="E255" s="175" t="s">
        <v>1</v>
      </c>
      <c r="F255" s="176" t="s">
        <v>412</v>
      </c>
      <c r="H255" s="177">
        <v>21.63</v>
      </c>
      <c r="L255" s="173"/>
      <c r="M255" s="178"/>
      <c r="N255" s="179"/>
      <c r="O255" s="179"/>
      <c r="P255" s="179"/>
      <c r="Q255" s="179"/>
      <c r="R255" s="179"/>
      <c r="S255" s="179"/>
      <c r="T255" s="180"/>
      <c r="AT255" s="175" t="s">
        <v>132</v>
      </c>
      <c r="AU255" s="175" t="s">
        <v>74</v>
      </c>
      <c r="AV255" s="174" t="s">
        <v>137</v>
      </c>
      <c r="AW255" s="174" t="s">
        <v>5</v>
      </c>
      <c r="AX255" s="174" t="s">
        <v>66</v>
      </c>
      <c r="AY255" s="175" t="s">
        <v>123</v>
      </c>
    </row>
    <row r="256" spans="2:51" s="167" customFormat="1" ht="12">
      <c r="B256" s="166"/>
      <c r="D256" s="96" t="s">
        <v>132</v>
      </c>
      <c r="E256" s="168" t="s">
        <v>1</v>
      </c>
      <c r="F256" s="169" t="s">
        <v>445</v>
      </c>
      <c r="H256" s="168" t="s">
        <v>1</v>
      </c>
      <c r="L256" s="166"/>
      <c r="M256" s="170"/>
      <c r="N256" s="171"/>
      <c r="O256" s="171"/>
      <c r="P256" s="171"/>
      <c r="Q256" s="171"/>
      <c r="R256" s="171"/>
      <c r="S256" s="171"/>
      <c r="T256" s="172"/>
      <c r="AT256" s="168" t="s">
        <v>132</v>
      </c>
      <c r="AU256" s="168" t="s">
        <v>74</v>
      </c>
      <c r="AV256" s="167" t="s">
        <v>72</v>
      </c>
      <c r="AW256" s="167" t="s">
        <v>5</v>
      </c>
      <c r="AX256" s="167" t="s">
        <v>66</v>
      </c>
      <c r="AY256" s="168" t="s">
        <v>123</v>
      </c>
    </row>
    <row r="257" spans="2:51" s="167" customFormat="1" ht="12">
      <c r="B257" s="166"/>
      <c r="D257" s="96" t="s">
        <v>132</v>
      </c>
      <c r="E257" s="168" t="s">
        <v>1</v>
      </c>
      <c r="F257" s="169" t="s">
        <v>439</v>
      </c>
      <c r="H257" s="168" t="s">
        <v>1</v>
      </c>
      <c r="L257" s="166"/>
      <c r="M257" s="170"/>
      <c r="N257" s="171"/>
      <c r="O257" s="171"/>
      <c r="P257" s="171"/>
      <c r="Q257" s="171"/>
      <c r="R257" s="171"/>
      <c r="S257" s="171"/>
      <c r="T257" s="172"/>
      <c r="AT257" s="168" t="s">
        <v>132</v>
      </c>
      <c r="AU257" s="168" t="s">
        <v>74</v>
      </c>
      <c r="AV257" s="167" t="s">
        <v>72</v>
      </c>
      <c r="AW257" s="167" t="s">
        <v>5</v>
      </c>
      <c r="AX257" s="167" t="s">
        <v>66</v>
      </c>
      <c r="AY257" s="168" t="s">
        <v>123</v>
      </c>
    </row>
    <row r="258" spans="2:51" s="167" customFormat="1" ht="12">
      <c r="B258" s="166"/>
      <c r="D258" s="96" t="s">
        <v>132</v>
      </c>
      <c r="E258" s="168" t="s">
        <v>1</v>
      </c>
      <c r="F258" s="169" t="s">
        <v>446</v>
      </c>
      <c r="H258" s="168" t="s">
        <v>1</v>
      </c>
      <c r="L258" s="166"/>
      <c r="M258" s="170"/>
      <c r="N258" s="171"/>
      <c r="O258" s="171"/>
      <c r="P258" s="171"/>
      <c r="Q258" s="171"/>
      <c r="R258" s="171"/>
      <c r="S258" s="171"/>
      <c r="T258" s="172"/>
      <c r="AT258" s="168" t="s">
        <v>132</v>
      </c>
      <c r="AU258" s="168" t="s">
        <v>74</v>
      </c>
      <c r="AV258" s="167" t="s">
        <v>72</v>
      </c>
      <c r="AW258" s="167" t="s">
        <v>5</v>
      </c>
      <c r="AX258" s="167" t="s">
        <v>66</v>
      </c>
      <c r="AY258" s="168" t="s">
        <v>123</v>
      </c>
    </row>
    <row r="259" spans="2:51" s="95" customFormat="1" ht="12">
      <c r="B259" s="94"/>
      <c r="D259" s="96" t="s">
        <v>132</v>
      </c>
      <c r="E259" s="97" t="s">
        <v>1</v>
      </c>
      <c r="F259" s="98" t="s">
        <v>447</v>
      </c>
      <c r="H259" s="99">
        <v>15.054</v>
      </c>
      <c r="L259" s="94"/>
      <c r="M259" s="100"/>
      <c r="N259" s="101"/>
      <c r="O259" s="101"/>
      <c r="P259" s="101"/>
      <c r="Q259" s="101"/>
      <c r="R259" s="101"/>
      <c r="S259" s="101"/>
      <c r="T259" s="102"/>
      <c r="AT259" s="97" t="s">
        <v>132</v>
      </c>
      <c r="AU259" s="97" t="s">
        <v>74</v>
      </c>
      <c r="AV259" s="95" t="s">
        <v>74</v>
      </c>
      <c r="AW259" s="95" t="s">
        <v>5</v>
      </c>
      <c r="AX259" s="95" t="s">
        <v>66</v>
      </c>
      <c r="AY259" s="97" t="s">
        <v>123</v>
      </c>
    </row>
    <row r="260" spans="2:51" s="167" customFormat="1" ht="12">
      <c r="B260" s="166"/>
      <c r="D260" s="96" t="s">
        <v>132</v>
      </c>
      <c r="E260" s="168" t="s">
        <v>1</v>
      </c>
      <c r="F260" s="169" t="s">
        <v>442</v>
      </c>
      <c r="H260" s="168" t="s">
        <v>1</v>
      </c>
      <c r="L260" s="166"/>
      <c r="M260" s="170"/>
      <c r="N260" s="171"/>
      <c r="O260" s="171"/>
      <c r="P260" s="171"/>
      <c r="Q260" s="171"/>
      <c r="R260" s="171"/>
      <c r="S260" s="171"/>
      <c r="T260" s="172"/>
      <c r="AT260" s="168" t="s">
        <v>132</v>
      </c>
      <c r="AU260" s="168" t="s">
        <v>74</v>
      </c>
      <c r="AV260" s="167" t="s">
        <v>72</v>
      </c>
      <c r="AW260" s="167" t="s">
        <v>5</v>
      </c>
      <c r="AX260" s="167" t="s">
        <v>66</v>
      </c>
      <c r="AY260" s="168" t="s">
        <v>123</v>
      </c>
    </row>
    <row r="261" spans="2:51" s="167" customFormat="1" ht="12">
      <c r="B261" s="166"/>
      <c r="D261" s="96" t="s">
        <v>132</v>
      </c>
      <c r="E261" s="168" t="s">
        <v>1</v>
      </c>
      <c r="F261" s="169" t="s">
        <v>448</v>
      </c>
      <c r="H261" s="168" t="s">
        <v>1</v>
      </c>
      <c r="L261" s="166"/>
      <c r="M261" s="170"/>
      <c r="N261" s="171"/>
      <c r="O261" s="171"/>
      <c r="P261" s="171"/>
      <c r="Q261" s="171"/>
      <c r="R261" s="171"/>
      <c r="S261" s="171"/>
      <c r="T261" s="172"/>
      <c r="AT261" s="168" t="s">
        <v>132</v>
      </c>
      <c r="AU261" s="168" t="s">
        <v>74</v>
      </c>
      <c r="AV261" s="167" t="s">
        <v>72</v>
      </c>
      <c r="AW261" s="167" t="s">
        <v>5</v>
      </c>
      <c r="AX261" s="167" t="s">
        <v>66</v>
      </c>
      <c r="AY261" s="168" t="s">
        <v>123</v>
      </c>
    </row>
    <row r="262" spans="2:51" s="95" customFormat="1" ht="12">
      <c r="B262" s="94"/>
      <c r="D262" s="96" t="s">
        <v>132</v>
      </c>
      <c r="E262" s="97" t="s">
        <v>1</v>
      </c>
      <c r="F262" s="98" t="s">
        <v>449</v>
      </c>
      <c r="H262" s="99">
        <v>2.04</v>
      </c>
      <c r="L262" s="94"/>
      <c r="M262" s="100"/>
      <c r="N262" s="101"/>
      <c r="O262" s="101"/>
      <c r="P262" s="101"/>
      <c r="Q262" s="101"/>
      <c r="R262" s="101"/>
      <c r="S262" s="101"/>
      <c r="T262" s="102"/>
      <c r="AT262" s="97" t="s">
        <v>132</v>
      </c>
      <c r="AU262" s="97" t="s">
        <v>74</v>
      </c>
      <c r="AV262" s="95" t="s">
        <v>74</v>
      </c>
      <c r="AW262" s="95" t="s">
        <v>5</v>
      </c>
      <c r="AX262" s="95" t="s">
        <v>66</v>
      </c>
      <c r="AY262" s="97" t="s">
        <v>123</v>
      </c>
    </row>
    <row r="263" spans="2:51" s="174" customFormat="1" ht="12">
      <c r="B263" s="173"/>
      <c r="D263" s="96" t="s">
        <v>132</v>
      </c>
      <c r="E263" s="175" t="s">
        <v>1</v>
      </c>
      <c r="F263" s="176" t="s">
        <v>412</v>
      </c>
      <c r="H263" s="177">
        <v>17.094</v>
      </c>
      <c r="L263" s="173"/>
      <c r="M263" s="178"/>
      <c r="N263" s="179"/>
      <c r="O263" s="179"/>
      <c r="P263" s="179"/>
      <c r="Q263" s="179"/>
      <c r="R263" s="179"/>
      <c r="S263" s="179"/>
      <c r="T263" s="180"/>
      <c r="AT263" s="175" t="s">
        <v>132</v>
      </c>
      <c r="AU263" s="175" t="s">
        <v>74</v>
      </c>
      <c r="AV263" s="174" t="s">
        <v>137</v>
      </c>
      <c r="AW263" s="174" t="s">
        <v>5</v>
      </c>
      <c r="AX263" s="174" t="s">
        <v>66</v>
      </c>
      <c r="AY263" s="175" t="s">
        <v>123</v>
      </c>
    </row>
    <row r="264" spans="2:51" s="167" customFormat="1" ht="12">
      <c r="B264" s="166"/>
      <c r="D264" s="96" t="s">
        <v>132</v>
      </c>
      <c r="E264" s="168" t="s">
        <v>1</v>
      </c>
      <c r="F264" s="169" t="s">
        <v>450</v>
      </c>
      <c r="H264" s="168" t="s">
        <v>1</v>
      </c>
      <c r="L264" s="166"/>
      <c r="M264" s="170"/>
      <c r="N264" s="171"/>
      <c r="O264" s="171"/>
      <c r="P264" s="171"/>
      <c r="Q264" s="171"/>
      <c r="R264" s="171"/>
      <c r="S264" s="171"/>
      <c r="T264" s="172"/>
      <c r="AT264" s="168" t="s">
        <v>132</v>
      </c>
      <c r="AU264" s="168" t="s">
        <v>74</v>
      </c>
      <c r="AV264" s="167" t="s">
        <v>72</v>
      </c>
      <c r="AW264" s="167" t="s">
        <v>5</v>
      </c>
      <c r="AX264" s="167" t="s">
        <v>66</v>
      </c>
      <c r="AY264" s="168" t="s">
        <v>123</v>
      </c>
    </row>
    <row r="265" spans="2:51" s="167" customFormat="1" ht="12">
      <c r="B265" s="166"/>
      <c r="D265" s="96" t="s">
        <v>132</v>
      </c>
      <c r="E265" s="168" t="s">
        <v>1</v>
      </c>
      <c r="F265" s="169" t="s">
        <v>439</v>
      </c>
      <c r="H265" s="168" t="s">
        <v>1</v>
      </c>
      <c r="L265" s="166"/>
      <c r="M265" s="170"/>
      <c r="N265" s="171"/>
      <c r="O265" s="171"/>
      <c r="P265" s="171"/>
      <c r="Q265" s="171"/>
      <c r="R265" s="171"/>
      <c r="S265" s="171"/>
      <c r="T265" s="172"/>
      <c r="AT265" s="168" t="s">
        <v>132</v>
      </c>
      <c r="AU265" s="168" t="s">
        <v>74</v>
      </c>
      <c r="AV265" s="167" t="s">
        <v>72</v>
      </c>
      <c r="AW265" s="167" t="s">
        <v>5</v>
      </c>
      <c r="AX265" s="167" t="s">
        <v>66</v>
      </c>
      <c r="AY265" s="168" t="s">
        <v>123</v>
      </c>
    </row>
    <row r="266" spans="2:51" s="167" customFormat="1" ht="12">
      <c r="B266" s="166"/>
      <c r="D266" s="96" t="s">
        <v>132</v>
      </c>
      <c r="E266" s="168" t="s">
        <v>1</v>
      </c>
      <c r="F266" s="169" t="s">
        <v>451</v>
      </c>
      <c r="H266" s="168" t="s">
        <v>1</v>
      </c>
      <c r="L266" s="166"/>
      <c r="M266" s="170"/>
      <c r="N266" s="171"/>
      <c r="O266" s="171"/>
      <c r="P266" s="171"/>
      <c r="Q266" s="171"/>
      <c r="R266" s="171"/>
      <c r="S266" s="171"/>
      <c r="T266" s="172"/>
      <c r="AT266" s="168" t="s">
        <v>132</v>
      </c>
      <c r="AU266" s="168" t="s">
        <v>74</v>
      </c>
      <c r="AV266" s="167" t="s">
        <v>72</v>
      </c>
      <c r="AW266" s="167" t="s">
        <v>5</v>
      </c>
      <c r="AX266" s="167" t="s">
        <v>66</v>
      </c>
      <c r="AY266" s="168" t="s">
        <v>123</v>
      </c>
    </row>
    <row r="267" spans="2:51" s="95" customFormat="1" ht="12">
      <c r="B267" s="94"/>
      <c r="D267" s="96" t="s">
        <v>132</v>
      </c>
      <c r="E267" s="97" t="s">
        <v>1</v>
      </c>
      <c r="F267" s="98" t="s">
        <v>452</v>
      </c>
      <c r="H267" s="99">
        <v>14.053</v>
      </c>
      <c r="L267" s="94"/>
      <c r="M267" s="100"/>
      <c r="N267" s="101"/>
      <c r="O267" s="101"/>
      <c r="P267" s="101"/>
      <c r="Q267" s="101"/>
      <c r="R267" s="101"/>
      <c r="S267" s="101"/>
      <c r="T267" s="102"/>
      <c r="AT267" s="97" t="s">
        <v>132</v>
      </c>
      <c r="AU267" s="97" t="s">
        <v>74</v>
      </c>
      <c r="AV267" s="95" t="s">
        <v>74</v>
      </c>
      <c r="AW267" s="95" t="s">
        <v>5</v>
      </c>
      <c r="AX267" s="95" t="s">
        <v>66</v>
      </c>
      <c r="AY267" s="97" t="s">
        <v>123</v>
      </c>
    </row>
    <row r="268" spans="2:51" s="167" customFormat="1" ht="12">
      <c r="B268" s="166"/>
      <c r="D268" s="96" t="s">
        <v>132</v>
      </c>
      <c r="E268" s="168" t="s">
        <v>1</v>
      </c>
      <c r="F268" s="169" t="s">
        <v>442</v>
      </c>
      <c r="H268" s="168" t="s">
        <v>1</v>
      </c>
      <c r="L268" s="166"/>
      <c r="M268" s="170"/>
      <c r="N268" s="171"/>
      <c r="O268" s="171"/>
      <c r="P268" s="171"/>
      <c r="Q268" s="171"/>
      <c r="R268" s="171"/>
      <c r="S268" s="171"/>
      <c r="T268" s="172"/>
      <c r="AT268" s="168" t="s">
        <v>132</v>
      </c>
      <c r="AU268" s="168" t="s">
        <v>74</v>
      </c>
      <c r="AV268" s="167" t="s">
        <v>72</v>
      </c>
      <c r="AW268" s="167" t="s">
        <v>5</v>
      </c>
      <c r="AX268" s="167" t="s">
        <v>66</v>
      </c>
      <c r="AY268" s="168" t="s">
        <v>123</v>
      </c>
    </row>
    <row r="269" spans="2:51" s="167" customFormat="1" ht="12">
      <c r="B269" s="166"/>
      <c r="D269" s="96" t="s">
        <v>132</v>
      </c>
      <c r="E269" s="168" t="s">
        <v>1</v>
      </c>
      <c r="F269" s="169" t="s">
        <v>453</v>
      </c>
      <c r="H269" s="168" t="s">
        <v>1</v>
      </c>
      <c r="L269" s="166"/>
      <c r="M269" s="170"/>
      <c r="N269" s="171"/>
      <c r="O269" s="171"/>
      <c r="P269" s="171"/>
      <c r="Q269" s="171"/>
      <c r="R269" s="171"/>
      <c r="S269" s="171"/>
      <c r="T269" s="172"/>
      <c r="AT269" s="168" t="s">
        <v>132</v>
      </c>
      <c r="AU269" s="168" t="s">
        <v>74</v>
      </c>
      <c r="AV269" s="167" t="s">
        <v>72</v>
      </c>
      <c r="AW269" s="167" t="s">
        <v>5</v>
      </c>
      <c r="AX269" s="167" t="s">
        <v>66</v>
      </c>
      <c r="AY269" s="168" t="s">
        <v>123</v>
      </c>
    </row>
    <row r="270" spans="2:51" s="95" customFormat="1" ht="12">
      <c r="B270" s="94"/>
      <c r="D270" s="96" t="s">
        <v>132</v>
      </c>
      <c r="E270" s="97" t="s">
        <v>1</v>
      </c>
      <c r="F270" s="98" t="s">
        <v>454</v>
      </c>
      <c r="H270" s="99">
        <v>1.05</v>
      </c>
      <c r="L270" s="94"/>
      <c r="M270" s="100"/>
      <c r="N270" s="101"/>
      <c r="O270" s="101"/>
      <c r="P270" s="101"/>
      <c r="Q270" s="101"/>
      <c r="R270" s="101"/>
      <c r="S270" s="101"/>
      <c r="T270" s="102"/>
      <c r="AT270" s="97" t="s">
        <v>132</v>
      </c>
      <c r="AU270" s="97" t="s">
        <v>74</v>
      </c>
      <c r="AV270" s="95" t="s">
        <v>74</v>
      </c>
      <c r="AW270" s="95" t="s">
        <v>5</v>
      </c>
      <c r="AX270" s="95" t="s">
        <v>66</v>
      </c>
      <c r="AY270" s="97" t="s">
        <v>123</v>
      </c>
    </row>
    <row r="271" spans="2:51" s="174" customFormat="1" ht="12">
      <c r="B271" s="173"/>
      <c r="D271" s="96" t="s">
        <v>132</v>
      </c>
      <c r="E271" s="175" t="s">
        <v>1</v>
      </c>
      <c r="F271" s="176" t="s">
        <v>412</v>
      </c>
      <c r="H271" s="177">
        <v>15.103000000000002</v>
      </c>
      <c r="L271" s="173"/>
      <c r="M271" s="178"/>
      <c r="N271" s="179"/>
      <c r="O271" s="179"/>
      <c r="P271" s="179"/>
      <c r="Q271" s="179"/>
      <c r="R271" s="179"/>
      <c r="S271" s="179"/>
      <c r="T271" s="180"/>
      <c r="AT271" s="175" t="s">
        <v>132</v>
      </c>
      <c r="AU271" s="175" t="s">
        <v>74</v>
      </c>
      <c r="AV271" s="174" t="s">
        <v>137</v>
      </c>
      <c r="AW271" s="174" t="s">
        <v>5</v>
      </c>
      <c r="AX271" s="174" t="s">
        <v>66</v>
      </c>
      <c r="AY271" s="175" t="s">
        <v>123</v>
      </c>
    </row>
    <row r="272" spans="2:51" s="167" customFormat="1" ht="12">
      <c r="B272" s="166"/>
      <c r="D272" s="96" t="s">
        <v>132</v>
      </c>
      <c r="E272" s="168" t="s">
        <v>1</v>
      </c>
      <c r="F272" s="169" t="s">
        <v>455</v>
      </c>
      <c r="H272" s="168" t="s">
        <v>1</v>
      </c>
      <c r="L272" s="166"/>
      <c r="M272" s="170"/>
      <c r="N272" s="171"/>
      <c r="O272" s="171"/>
      <c r="P272" s="171"/>
      <c r="Q272" s="171"/>
      <c r="R272" s="171"/>
      <c r="S272" s="171"/>
      <c r="T272" s="172"/>
      <c r="AT272" s="168" t="s">
        <v>132</v>
      </c>
      <c r="AU272" s="168" t="s">
        <v>74</v>
      </c>
      <c r="AV272" s="167" t="s">
        <v>72</v>
      </c>
      <c r="AW272" s="167" t="s">
        <v>5</v>
      </c>
      <c r="AX272" s="167" t="s">
        <v>66</v>
      </c>
      <c r="AY272" s="168" t="s">
        <v>123</v>
      </c>
    </row>
    <row r="273" spans="2:51" s="167" customFormat="1" ht="12">
      <c r="B273" s="166"/>
      <c r="D273" s="96" t="s">
        <v>132</v>
      </c>
      <c r="E273" s="168" t="s">
        <v>1</v>
      </c>
      <c r="F273" s="169" t="s">
        <v>439</v>
      </c>
      <c r="H273" s="168" t="s">
        <v>1</v>
      </c>
      <c r="L273" s="166"/>
      <c r="M273" s="170"/>
      <c r="N273" s="171"/>
      <c r="O273" s="171"/>
      <c r="P273" s="171"/>
      <c r="Q273" s="171"/>
      <c r="R273" s="171"/>
      <c r="S273" s="171"/>
      <c r="T273" s="172"/>
      <c r="AT273" s="168" t="s">
        <v>132</v>
      </c>
      <c r="AU273" s="168" t="s">
        <v>74</v>
      </c>
      <c r="AV273" s="167" t="s">
        <v>72</v>
      </c>
      <c r="AW273" s="167" t="s">
        <v>5</v>
      </c>
      <c r="AX273" s="167" t="s">
        <v>66</v>
      </c>
      <c r="AY273" s="168" t="s">
        <v>123</v>
      </c>
    </row>
    <row r="274" spans="2:51" s="167" customFormat="1" ht="12">
      <c r="B274" s="166"/>
      <c r="D274" s="96" t="s">
        <v>132</v>
      </c>
      <c r="E274" s="168" t="s">
        <v>1</v>
      </c>
      <c r="F274" s="169" t="s">
        <v>456</v>
      </c>
      <c r="H274" s="168" t="s">
        <v>1</v>
      </c>
      <c r="L274" s="166"/>
      <c r="M274" s="170"/>
      <c r="N274" s="171"/>
      <c r="O274" s="171"/>
      <c r="P274" s="171"/>
      <c r="Q274" s="171"/>
      <c r="R274" s="171"/>
      <c r="S274" s="171"/>
      <c r="T274" s="172"/>
      <c r="AT274" s="168" t="s">
        <v>132</v>
      </c>
      <c r="AU274" s="168" t="s">
        <v>74</v>
      </c>
      <c r="AV274" s="167" t="s">
        <v>72</v>
      </c>
      <c r="AW274" s="167" t="s">
        <v>5</v>
      </c>
      <c r="AX274" s="167" t="s">
        <v>66</v>
      </c>
      <c r="AY274" s="168" t="s">
        <v>123</v>
      </c>
    </row>
    <row r="275" spans="2:51" s="95" customFormat="1" ht="12">
      <c r="B275" s="94"/>
      <c r="D275" s="96" t="s">
        <v>132</v>
      </c>
      <c r="E275" s="97" t="s">
        <v>1</v>
      </c>
      <c r="F275" s="98" t="s">
        <v>457</v>
      </c>
      <c r="H275" s="99">
        <v>1.403</v>
      </c>
      <c r="L275" s="94"/>
      <c r="M275" s="100"/>
      <c r="N275" s="101"/>
      <c r="O275" s="101"/>
      <c r="P275" s="101"/>
      <c r="Q275" s="101"/>
      <c r="R275" s="101"/>
      <c r="S275" s="101"/>
      <c r="T275" s="102"/>
      <c r="AT275" s="97" t="s">
        <v>132</v>
      </c>
      <c r="AU275" s="97" t="s">
        <v>74</v>
      </c>
      <c r="AV275" s="95" t="s">
        <v>74</v>
      </c>
      <c r="AW275" s="95" t="s">
        <v>5</v>
      </c>
      <c r="AX275" s="95" t="s">
        <v>66</v>
      </c>
      <c r="AY275" s="97" t="s">
        <v>123</v>
      </c>
    </row>
    <row r="276" spans="2:51" s="167" customFormat="1" ht="12">
      <c r="B276" s="166"/>
      <c r="D276" s="96" t="s">
        <v>132</v>
      </c>
      <c r="E276" s="168" t="s">
        <v>1</v>
      </c>
      <c r="F276" s="169" t="s">
        <v>442</v>
      </c>
      <c r="H276" s="168" t="s">
        <v>1</v>
      </c>
      <c r="L276" s="166"/>
      <c r="M276" s="170"/>
      <c r="N276" s="171"/>
      <c r="O276" s="171"/>
      <c r="P276" s="171"/>
      <c r="Q276" s="171"/>
      <c r="R276" s="171"/>
      <c r="S276" s="171"/>
      <c r="T276" s="172"/>
      <c r="AT276" s="168" t="s">
        <v>132</v>
      </c>
      <c r="AU276" s="168" t="s">
        <v>74</v>
      </c>
      <c r="AV276" s="167" t="s">
        <v>72</v>
      </c>
      <c r="AW276" s="167" t="s">
        <v>5</v>
      </c>
      <c r="AX276" s="167" t="s">
        <v>66</v>
      </c>
      <c r="AY276" s="168" t="s">
        <v>123</v>
      </c>
    </row>
    <row r="277" spans="2:51" s="167" customFormat="1" ht="12">
      <c r="B277" s="166"/>
      <c r="D277" s="96" t="s">
        <v>132</v>
      </c>
      <c r="E277" s="168" t="s">
        <v>1</v>
      </c>
      <c r="F277" s="169" t="s">
        <v>458</v>
      </c>
      <c r="H277" s="168" t="s">
        <v>1</v>
      </c>
      <c r="L277" s="166"/>
      <c r="M277" s="170"/>
      <c r="N277" s="171"/>
      <c r="O277" s="171"/>
      <c r="P277" s="171"/>
      <c r="Q277" s="171"/>
      <c r="R277" s="171"/>
      <c r="S277" s="171"/>
      <c r="T277" s="172"/>
      <c r="AT277" s="168" t="s">
        <v>132</v>
      </c>
      <c r="AU277" s="168" t="s">
        <v>74</v>
      </c>
      <c r="AV277" s="167" t="s">
        <v>72</v>
      </c>
      <c r="AW277" s="167" t="s">
        <v>5</v>
      </c>
      <c r="AX277" s="167" t="s">
        <v>66</v>
      </c>
      <c r="AY277" s="168" t="s">
        <v>123</v>
      </c>
    </row>
    <row r="278" spans="2:51" s="95" customFormat="1" ht="12">
      <c r="B278" s="94"/>
      <c r="D278" s="96" t="s">
        <v>132</v>
      </c>
      <c r="E278" s="97" t="s">
        <v>1</v>
      </c>
      <c r="F278" s="98" t="s">
        <v>459</v>
      </c>
      <c r="H278" s="99">
        <v>1.02</v>
      </c>
      <c r="L278" s="94"/>
      <c r="M278" s="100"/>
      <c r="N278" s="101"/>
      <c r="O278" s="101"/>
      <c r="P278" s="101"/>
      <c r="Q278" s="101"/>
      <c r="R278" s="101"/>
      <c r="S278" s="101"/>
      <c r="T278" s="102"/>
      <c r="AT278" s="97" t="s">
        <v>132</v>
      </c>
      <c r="AU278" s="97" t="s">
        <v>74</v>
      </c>
      <c r="AV278" s="95" t="s">
        <v>74</v>
      </c>
      <c r="AW278" s="95" t="s">
        <v>5</v>
      </c>
      <c r="AX278" s="95" t="s">
        <v>66</v>
      </c>
      <c r="AY278" s="97" t="s">
        <v>123</v>
      </c>
    </row>
    <row r="279" spans="2:51" s="174" customFormat="1" ht="12">
      <c r="B279" s="173"/>
      <c r="D279" s="96" t="s">
        <v>132</v>
      </c>
      <c r="E279" s="175" t="s">
        <v>1</v>
      </c>
      <c r="F279" s="176" t="s">
        <v>412</v>
      </c>
      <c r="H279" s="177">
        <v>2.423</v>
      </c>
      <c r="L279" s="173"/>
      <c r="M279" s="178"/>
      <c r="N279" s="179"/>
      <c r="O279" s="179"/>
      <c r="P279" s="179"/>
      <c r="Q279" s="179"/>
      <c r="R279" s="179"/>
      <c r="S279" s="179"/>
      <c r="T279" s="180"/>
      <c r="AT279" s="175" t="s">
        <v>132</v>
      </c>
      <c r="AU279" s="175" t="s">
        <v>74</v>
      </c>
      <c r="AV279" s="174" t="s">
        <v>137</v>
      </c>
      <c r="AW279" s="174" t="s">
        <v>5</v>
      </c>
      <c r="AX279" s="174" t="s">
        <v>66</v>
      </c>
      <c r="AY279" s="175" t="s">
        <v>123</v>
      </c>
    </row>
    <row r="280" spans="2:51" s="167" customFormat="1" ht="12">
      <c r="B280" s="166"/>
      <c r="D280" s="96" t="s">
        <v>132</v>
      </c>
      <c r="E280" s="168" t="s">
        <v>1</v>
      </c>
      <c r="F280" s="169" t="s">
        <v>460</v>
      </c>
      <c r="H280" s="168" t="s">
        <v>1</v>
      </c>
      <c r="L280" s="166"/>
      <c r="M280" s="170"/>
      <c r="N280" s="171"/>
      <c r="O280" s="171"/>
      <c r="P280" s="171"/>
      <c r="Q280" s="171"/>
      <c r="R280" s="171"/>
      <c r="S280" s="171"/>
      <c r="T280" s="172"/>
      <c r="AT280" s="168" t="s">
        <v>132</v>
      </c>
      <c r="AU280" s="168" t="s">
        <v>74</v>
      </c>
      <c r="AV280" s="167" t="s">
        <v>72</v>
      </c>
      <c r="AW280" s="167" t="s">
        <v>5</v>
      </c>
      <c r="AX280" s="167" t="s">
        <v>66</v>
      </c>
      <c r="AY280" s="168" t="s">
        <v>123</v>
      </c>
    </row>
    <row r="281" spans="2:51" s="167" customFormat="1" ht="12">
      <c r="B281" s="166"/>
      <c r="D281" s="96" t="s">
        <v>132</v>
      </c>
      <c r="E281" s="168" t="s">
        <v>1</v>
      </c>
      <c r="F281" s="169" t="s">
        <v>439</v>
      </c>
      <c r="H281" s="168" t="s">
        <v>1</v>
      </c>
      <c r="L281" s="166"/>
      <c r="M281" s="170"/>
      <c r="N281" s="171"/>
      <c r="O281" s="171"/>
      <c r="P281" s="171"/>
      <c r="Q281" s="171"/>
      <c r="R281" s="171"/>
      <c r="S281" s="171"/>
      <c r="T281" s="172"/>
      <c r="AT281" s="168" t="s">
        <v>132</v>
      </c>
      <c r="AU281" s="168" t="s">
        <v>74</v>
      </c>
      <c r="AV281" s="167" t="s">
        <v>72</v>
      </c>
      <c r="AW281" s="167" t="s">
        <v>5</v>
      </c>
      <c r="AX281" s="167" t="s">
        <v>66</v>
      </c>
      <c r="AY281" s="168" t="s">
        <v>123</v>
      </c>
    </row>
    <row r="282" spans="2:51" s="167" customFormat="1" ht="12">
      <c r="B282" s="166"/>
      <c r="D282" s="96" t="s">
        <v>132</v>
      </c>
      <c r="E282" s="168" t="s">
        <v>1</v>
      </c>
      <c r="F282" s="169" t="s">
        <v>461</v>
      </c>
      <c r="H282" s="168" t="s">
        <v>1</v>
      </c>
      <c r="L282" s="166"/>
      <c r="M282" s="170"/>
      <c r="N282" s="171"/>
      <c r="O282" s="171"/>
      <c r="P282" s="171"/>
      <c r="Q282" s="171"/>
      <c r="R282" s="171"/>
      <c r="S282" s="171"/>
      <c r="T282" s="172"/>
      <c r="AT282" s="168" t="s">
        <v>132</v>
      </c>
      <c r="AU282" s="168" t="s">
        <v>74</v>
      </c>
      <c r="AV282" s="167" t="s">
        <v>72</v>
      </c>
      <c r="AW282" s="167" t="s">
        <v>5</v>
      </c>
      <c r="AX282" s="167" t="s">
        <v>66</v>
      </c>
      <c r="AY282" s="168" t="s">
        <v>123</v>
      </c>
    </row>
    <row r="283" spans="2:51" s="95" customFormat="1" ht="12">
      <c r="B283" s="94"/>
      <c r="D283" s="96" t="s">
        <v>132</v>
      </c>
      <c r="E283" s="97" t="s">
        <v>1</v>
      </c>
      <c r="F283" s="98" t="s">
        <v>462</v>
      </c>
      <c r="H283" s="99">
        <v>27.544</v>
      </c>
      <c r="L283" s="94"/>
      <c r="M283" s="100"/>
      <c r="N283" s="101"/>
      <c r="O283" s="101"/>
      <c r="P283" s="101"/>
      <c r="Q283" s="101"/>
      <c r="R283" s="101"/>
      <c r="S283" s="101"/>
      <c r="T283" s="102"/>
      <c r="AT283" s="97" t="s">
        <v>132</v>
      </c>
      <c r="AU283" s="97" t="s">
        <v>74</v>
      </c>
      <c r="AV283" s="95" t="s">
        <v>74</v>
      </c>
      <c r="AW283" s="95" t="s">
        <v>5</v>
      </c>
      <c r="AX283" s="95" t="s">
        <v>66</v>
      </c>
      <c r="AY283" s="97" t="s">
        <v>123</v>
      </c>
    </row>
    <row r="284" spans="2:51" s="167" customFormat="1" ht="12">
      <c r="B284" s="166"/>
      <c r="D284" s="96" t="s">
        <v>132</v>
      </c>
      <c r="E284" s="168" t="s">
        <v>1</v>
      </c>
      <c r="F284" s="169" t="s">
        <v>442</v>
      </c>
      <c r="H284" s="168" t="s">
        <v>1</v>
      </c>
      <c r="L284" s="166"/>
      <c r="M284" s="170"/>
      <c r="N284" s="171"/>
      <c r="O284" s="171"/>
      <c r="P284" s="171"/>
      <c r="Q284" s="171"/>
      <c r="R284" s="171"/>
      <c r="S284" s="171"/>
      <c r="T284" s="172"/>
      <c r="AT284" s="168" t="s">
        <v>132</v>
      </c>
      <c r="AU284" s="168" t="s">
        <v>74</v>
      </c>
      <c r="AV284" s="167" t="s">
        <v>72</v>
      </c>
      <c r="AW284" s="167" t="s">
        <v>5</v>
      </c>
      <c r="AX284" s="167" t="s">
        <v>66</v>
      </c>
      <c r="AY284" s="168" t="s">
        <v>123</v>
      </c>
    </row>
    <row r="285" spans="2:51" s="167" customFormat="1" ht="12">
      <c r="B285" s="166"/>
      <c r="D285" s="96" t="s">
        <v>132</v>
      </c>
      <c r="E285" s="168" t="s">
        <v>1</v>
      </c>
      <c r="F285" s="169" t="s">
        <v>463</v>
      </c>
      <c r="H285" s="168" t="s">
        <v>1</v>
      </c>
      <c r="L285" s="166"/>
      <c r="M285" s="170"/>
      <c r="N285" s="171"/>
      <c r="O285" s="171"/>
      <c r="P285" s="171"/>
      <c r="Q285" s="171"/>
      <c r="R285" s="171"/>
      <c r="S285" s="171"/>
      <c r="T285" s="172"/>
      <c r="AT285" s="168" t="s">
        <v>132</v>
      </c>
      <c r="AU285" s="168" t="s">
        <v>74</v>
      </c>
      <c r="AV285" s="167" t="s">
        <v>72</v>
      </c>
      <c r="AW285" s="167" t="s">
        <v>5</v>
      </c>
      <c r="AX285" s="167" t="s">
        <v>66</v>
      </c>
      <c r="AY285" s="168" t="s">
        <v>123</v>
      </c>
    </row>
    <row r="286" spans="2:51" s="95" customFormat="1" ht="12">
      <c r="B286" s="94"/>
      <c r="D286" s="96" t="s">
        <v>132</v>
      </c>
      <c r="E286" s="97" t="s">
        <v>1</v>
      </c>
      <c r="F286" s="98" t="s">
        <v>464</v>
      </c>
      <c r="H286" s="99">
        <v>2.88</v>
      </c>
      <c r="L286" s="94"/>
      <c r="M286" s="100"/>
      <c r="N286" s="101"/>
      <c r="O286" s="101"/>
      <c r="P286" s="101"/>
      <c r="Q286" s="101"/>
      <c r="R286" s="101"/>
      <c r="S286" s="101"/>
      <c r="T286" s="102"/>
      <c r="AT286" s="97" t="s">
        <v>132</v>
      </c>
      <c r="AU286" s="97" t="s">
        <v>74</v>
      </c>
      <c r="AV286" s="95" t="s">
        <v>74</v>
      </c>
      <c r="AW286" s="95" t="s">
        <v>5</v>
      </c>
      <c r="AX286" s="95" t="s">
        <v>66</v>
      </c>
      <c r="AY286" s="97" t="s">
        <v>123</v>
      </c>
    </row>
    <row r="287" spans="2:51" s="174" customFormat="1" ht="12">
      <c r="B287" s="173"/>
      <c r="D287" s="96" t="s">
        <v>132</v>
      </c>
      <c r="E287" s="175" t="s">
        <v>1</v>
      </c>
      <c r="F287" s="176" t="s">
        <v>412</v>
      </c>
      <c r="H287" s="177">
        <v>30.424</v>
      </c>
      <c r="L287" s="173"/>
      <c r="M287" s="178"/>
      <c r="N287" s="179"/>
      <c r="O287" s="179"/>
      <c r="P287" s="179"/>
      <c r="Q287" s="179"/>
      <c r="R287" s="179"/>
      <c r="S287" s="179"/>
      <c r="T287" s="180"/>
      <c r="AT287" s="175" t="s">
        <v>132</v>
      </c>
      <c r="AU287" s="175" t="s">
        <v>74</v>
      </c>
      <c r="AV287" s="174" t="s">
        <v>137</v>
      </c>
      <c r="AW287" s="174" t="s">
        <v>5</v>
      </c>
      <c r="AX287" s="174" t="s">
        <v>66</v>
      </c>
      <c r="AY287" s="175" t="s">
        <v>123</v>
      </c>
    </row>
    <row r="288" spans="2:51" s="167" customFormat="1" ht="12">
      <c r="B288" s="166"/>
      <c r="D288" s="96" t="s">
        <v>132</v>
      </c>
      <c r="E288" s="168" t="s">
        <v>1</v>
      </c>
      <c r="F288" s="169" t="s">
        <v>465</v>
      </c>
      <c r="H288" s="168" t="s">
        <v>1</v>
      </c>
      <c r="L288" s="166"/>
      <c r="M288" s="170"/>
      <c r="N288" s="171"/>
      <c r="O288" s="171"/>
      <c r="P288" s="171"/>
      <c r="Q288" s="171"/>
      <c r="R288" s="171"/>
      <c r="S288" s="171"/>
      <c r="T288" s="172"/>
      <c r="AT288" s="168" t="s">
        <v>132</v>
      </c>
      <c r="AU288" s="168" t="s">
        <v>74</v>
      </c>
      <c r="AV288" s="167" t="s">
        <v>72</v>
      </c>
      <c r="AW288" s="167" t="s">
        <v>5</v>
      </c>
      <c r="AX288" s="167" t="s">
        <v>66</v>
      </c>
      <c r="AY288" s="168" t="s">
        <v>123</v>
      </c>
    </row>
    <row r="289" spans="2:51" s="167" customFormat="1" ht="12">
      <c r="B289" s="166"/>
      <c r="D289" s="96" t="s">
        <v>132</v>
      </c>
      <c r="E289" s="168" t="s">
        <v>1</v>
      </c>
      <c r="F289" s="169" t="s">
        <v>439</v>
      </c>
      <c r="H289" s="168" t="s">
        <v>1</v>
      </c>
      <c r="L289" s="166"/>
      <c r="M289" s="170"/>
      <c r="N289" s="171"/>
      <c r="O289" s="171"/>
      <c r="P289" s="171"/>
      <c r="Q289" s="171"/>
      <c r="R289" s="171"/>
      <c r="S289" s="171"/>
      <c r="T289" s="172"/>
      <c r="AT289" s="168" t="s">
        <v>132</v>
      </c>
      <c r="AU289" s="168" t="s">
        <v>74</v>
      </c>
      <c r="AV289" s="167" t="s">
        <v>72</v>
      </c>
      <c r="AW289" s="167" t="s">
        <v>5</v>
      </c>
      <c r="AX289" s="167" t="s">
        <v>66</v>
      </c>
      <c r="AY289" s="168" t="s">
        <v>123</v>
      </c>
    </row>
    <row r="290" spans="2:51" s="167" customFormat="1" ht="12">
      <c r="B290" s="166"/>
      <c r="D290" s="96" t="s">
        <v>132</v>
      </c>
      <c r="E290" s="168" t="s">
        <v>1</v>
      </c>
      <c r="F290" s="169" t="s">
        <v>466</v>
      </c>
      <c r="H290" s="168" t="s">
        <v>1</v>
      </c>
      <c r="L290" s="166"/>
      <c r="M290" s="170"/>
      <c r="N290" s="171"/>
      <c r="O290" s="171"/>
      <c r="P290" s="171"/>
      <c r="Q290" s="171"/>
      <c r="R290" s="171"/>
      <c r="S290" s="171"/>
      <c r="T290" s="172"/>
      <c r="AT290" s="168" t="s">
        <v>132</v>
      </c>
      <c r="AU290" s="168" t="s">
        <v>74</v>
      </c>
      <c r="AV290" s="167" t="s">
        <v>72</v>
      </c>
      <c r="AW290" s="167" t="s">
        <v>5</v>
      </c>
      <c r="AX290" s="167" t="s">
        <v>66</v>
      </c>
      <c r="AY290" s="168" t="s">
        <v>123</v>
      </c>
    </row>
    <row r="291" spans="2:51" s="95" customFormat="1" ht="12">
      <c r="B291" s="94"/>
      <c r="D291" s="96" t="s">
        <v>132</v>
      </c>
      <c r="E291" s="97" t="s">
        <v>1</v>
      </c>
      <c r="F291" s="98" t="s">
        <v>467</v>
      </c>
      <c r="H291" s="99">
        <v>15.791</v>
      </c>
      <c r="L291" s="94"/>
      <c r="M291" s="100"/>
      <c r="N291" s="101"/>
      <c r="O291" s="101"/>
      <c r="P291" s="101"/>
      <c r="Q291" s="101"/>
      <c r="R291" s="101"/>
      <c r="S291" s="101"/>
      <c r="T291" s="102"/>
      <c r="AT291" s="97" t="s">
        <v>132</v>
      </c>
      <c r="AU291" s="97" t="s">
        <v>74</v>
      </c>
      <c r="AV291" s="95" t="s">
        <v>74</v>
      </c>
      <c r="AW291" s="95" t="s">
        <v>5</v>
      </c>
      <c r="AX291" s="95" t="s">
        <v>66</v>
      </c>
      <c r="AY291" s="97" t="s">
        <v>123</v>
      </c>
    </row>
    <row r="292" spans="2:51" s="167" customFormat="1" ht="12">
      <c r="B292" s="166"/>
      <c r="D292" s="96" t="s">
        <v>132</v>
      </c>
      <c r="E292" s="168" t="s">
        <v>1</v>
      </c>
      <c r="F292" s="169" t="s">
        <v>442</v>
      </c>
      <c r="H292" s="168" t="s">
        <v>1</v>
      </c>
      <c r="L292" s="166"/>
      <c r="M292" s="170"/>
      <c r="N292" s="171"/>
      <c r="O292" s="171"/>
      <c r="P292" s="171"/>
      <c r="Q292" s="171"/>
      <c r="R292" s="171"/>
      <c r="S292" s="171"/>
      <c r="T292" s="172"/>
      <c r="AT292" s="168" t="s">
        <v>132</v>
      </c>
      <c r="AU292" s="168" t="s">
        <v>74</v>
      </c>
      <c r="AV292" s="167" t="s">
        <v>72</v>
      </c>
      <c r="AW292" s="167" t="s">
        <v>5</v>
      </c>
      <c r="AX292" s="167" t="s">
        <v>66</v>
      </c>
      <c r="AY292" s="168" t="s">
        <v>123</v>
      </c>
    </row>
    <row r="293" spans="2:51" s="167" customFormat="1" ht="12">
      <c r="B293" s="166"/>
      <c r="D293" s="96" t="s">
        <v>132</v>
      </c>
      <c r="E293" s="168" t="s">
        <v>1</v>
      </c>
      <c r="F293" s="169" t="s">
        <v>468</v>
      </c>
      <c r="H293" s="168" t="s">
        <v>1</v>
      </c>
      <c r="L293" s="166"/>
      <c r="M293" s="170"/>
      <c r="N293" s="171"/>
      <c r="O293" s="171"/>
      <c r="P293" s="171"/>
      <c r="Q293" s="171"/>
      <c r="R293" s="171"/>
      <c r="S293" s="171"/>
      <c r="T293" s="172"/>
      <c r="AT293" s="168" t="s">
        <v>132</v>
      </c>
      <c r="AU293" s="168" t="s">
        <v>74</v>
      </c>
      <c r="AV293" s="167" t="s">
        <v>72</v>
      </c>
      <c r="AW293" s="167" t="s">
        <v>5</v>
      </c>
      <c r="AX293" s="167" t="s">
        <v>66</v>
      </c>
      <c r="AY293" s="168" t="s">
        <v>123</v>
      </c>
    </row>
    <row r="294" spans="2:51" s="95" customFormat="1" ht="12">
      <c r="B294" s="94"/>
      <c r="D294" s="96" t="s">
        <v>132</v>
      </c>
      <c r="E294" s="97" t="s">
        <v>1</v>
      </c>
      <c r="F294" s="98" t="s">
        <v>469</v>
      </c>
      <c r="H294" s="99">
        <v>1.98</v>
      </c>
      <c r="L294" s="94"/>
      <c r="M294" s="100"/>
      <c r="N294" s="101"/>
      <c r="O294" s="101"/>
      <c r="P294" s="101"/>
      <c r="Q294" s="101"/>
      <c r="R294" s="101"/>
      <c r="S294" s="101"/>
      <c r="T294" s="102"/>
      <c r="AT294" s="97" t="s">
        <v>132</v>
      </c>
      <c r="AU294" s="97" t="s">
        <v>74</v>
      </c>
      <c r="AV294" s="95" t="s">
        <v>74</v>
      </c>
      <c r="AW294" s="95" t="s">
        <v>5</v>
      </c>
      <c r="AX294" s="95" t="s">
        <v>66</v>
      </c>
      <c r="AY294" s="97" t="s">
        <v>123</v>
      </c>
    </row>
    <row r="295" spans="2:51" s="174" customFormat="1" ht="12">
      <c r="B295" s="173"/>
      <c r="D295" s="96" t="s">
        <v>132</v>
      </c>
      <c r="E295" s="175" t="s">
        <v>1</v>
      </c>
      <c r="F295" s="176" t="s">
        <v>412</v>
      </c>
      <c r="H295" s="177">
        <v>17.771</v>
      </c>
      <c r="L295" s="173"/>
      <c r="M295" s="178"/>
      <c r="N295" s="179"/>
      <c r="O295" s="179"/>
      <c r="P295" s="179"/>
      <c r="Q295" s="179"/>
      <c r="R295" s="179"/>
      <c r="S295" s="179"/>
      <c r="T295" s="180"/>
      <c r="AT295" s="175" t="s">
        <v>132</v>
      </c>
      <c r="AU295" s="175" t="s">
        <v>74</v>
      </c>
      <c r="AV295" s="174" t="s">
        <v>137</v>
      </c>
      <c r="AW295" s="174" t="s">
        <v>5</v>
      </c>
      <c r="AX295" s="174" t="s">
        <v>66</v>
      </c>
      <c r="AY295" s="175" t="s">
        <v>123</v>
      </c>
    </row>
    <row r="296" spans="2:51" s="182" customFormat="1" ht="12">
      <c r="B296" s="181"/>
      <c r="D296" s="96" t="s">
        <v>132</v>
      </c>
      <c r="E296" s="183" t="s">
        <v>1</v>
      </c>
      <c r="F296" s="184" t="s">
        <v>470</v>
      </c>
      <c r="H296" s="185">
        <v>930.1379999999998</v>
      </c>
      <c r="L296" s="181"/>
      <c r="M296" s="186"/>
      <c r="N296" s="187"/>
      <c r="O296" s="187"/>
      <c r="P296" s="187"/>
      <c r="Q296" s="187"/>
      <c r="R296" s="187"/>
      <c r="S296" s="187"/>
      <c r="T296" s="188"/>
      <c r="AT296" s="183" t="s">
        <v>132</v>
      </c>
      <c r="AU296" s="183" t="s">
        <v>74</v>
      </c>
      <c r="AV296" s="182" t="s">
        <v>130</v>
      </c>
      <c r="AW296" s="182" t="s">
        <v>5</v>
      </c>
      <c r="AX296" s="182" t="s">
        <v>72</v>
      </c>
      <c r="AY296" s="183" t="s">
        <v>123</v>
      </c>
    </row>
    <row r="297" spans="2:51" s="95" customFormat="1" ht="12">
      <c r="B297" s="94"/>
      <c r="D297" s="96" t="s">
        <v>132</v>
      </c>
      <c r="F297" s="98" t="s">
        <v>475</v>
      </c>
      <c r="H297" s="99">
        <v>279.041</v>
      </c>
      <c r="L297" s="94"/>
      <c r="M297" s="100"/>
      <c r="N297" s="101"/>
      <c r="O297" s="101"/>
      <c r="P297" s="101"/>
      <c r="Q297" s="101"/>
      <c r="R297" s="101"/>
      <c r="S297" s="101"/>
      <c r="T297" s="102"/>
      <c r="AT297" s="97" t="s">
        <v>132</v>
      </c>
      <c r="AU297" s="97" t="s">
        <v>74</v>
      </c>
      <c r="AV297" s="95" t="s">
        <v>74</v>
      </c>
      <c r="AW297" s="95" t="s">
        <v>4</v>
      </c>
      <c r="AX297" s="95" t="s">
        <v>72</v>
      </c>
      <c r="AY297" s="97" t="s">
        <v>123</v>
      </c>
    </row>
    <row r="298" spans="2:65" s="117" customFormat="1" ht="16.5" customHeight="1">
      <c r="B298" s="8"/>
      <c r="C298" s="84" t="s">
        <v>137</v>
      </c>
      <c r="D298" s="84" t="s">
        <v>125</v>
      </c>
      <c r="E298" s="85" t="s">
        <v>476</v>
      </c>
      <c r="F298" s="86" t="s">
        <v>477</v>
      </c>
      <c r="G298" s="87" t="s">
        <v>128</v>
      </c>
      <c r="H298" s="88">
        <v>184.02</v>
      </c>
      <c r="I298" s="142"/>
      <c r="J298" s="89">
        <f>ROUND(I298*H298,2)</f>
        <v>0</v>
      </c>
      <c r="K298" s="86" t="s">
        <v>397</v>
      </c>
      <c r="L298" s="8"/>
      <c r="M298" s="115" t="s">
        <v>1</v>
      </c>
      <c r="N298" s="90" t="s">
        <v>35</v>
      </c>
      <c r="O298" s="92">
        <v>0.088</v>
      </c>
      <c r="P298" s="92">
        <f>O298*H298</f>
        <v>16.19376</v>
      </c>
      <c r="Q298" s="92">
        <v>0.00058</v>
      </c>
      <c r="R298" s="92">
        <f>Q298*H298</f>
        <v>0.10673160000000001</v>
      </c>
      <c r="S298" s="92">
        <v>0</v>
      </c>
      <c r="T298" s="164">
        <f>S298*H298</f>
        <v>0</v>
      </c>
      <c r="AR298" s="120" t="s">
        <v>130</v>
      </c>
      <c r="AT298" s="120" t="s">
        <v>125</v>
      </c>
      <c r="AU298" s="120" t="s">
        <v>74</v>
      </c>
      <c r="AY298" s="120" t="s">
        <v>123</v>
      </c>
      <c r="BE298" s="156">
        <f>IF(N298="základní",J298,0)</f>
        <v>0</v>
      </c>
      <c r="BF298" s="156">
        <f>IF(N298="snížená",J298,0)</f>
        <v>0</v>
      </c>
      <c r="BG298" s="156">
        <f>IF(N298="zákl. přenesená",J298,0)</f>
        <v>0</v>
      </c>
      <c r="BH298" s="156">
        <f>IF(N298="sníž. přenesená",J298,0)</f>
        <v>0</v>
      </c>
      <c r="BI298" s="156">
        <f>IF(N298="nulová",J298,0)</f>
        <v>0</v>
      </c>
      <c r="BJ298" s="120" t="s">
        <v>72</v>
      </c>
      <c r="BK298" s="156">
        <f>ROUND(I298*H298,2)</f>
        <v>0</v>
      </c>
      <c r="BL298" s="120" t="s">
        <v>130</v>
      </c>
      <c r="BM298" s="120" t="s">
        <v>478</v>
      </c>
    </row>
    <row r="299" spans="2:47" s="117" customFormat="1" ht="12">
      <c r="B299" s="8"/>
      <c r="D299" s="96" t="s">
        <v>399</v>
      </c>
      <c r="F299" s="165" t="s">
        <v>479</v>
      </c>
      <c r="L299" s="8"/>
      <c r="M299" s="114"/>
      <c r="N299" s="21"/>
      <c r="O299" s="21"/>
      <c r="P299" s="21"/>
      <c r="Q299" s="21"/>
      <c r="R299" s="21"/>
      <c r="S299" s="21"/>
      <c r="T299" s="22"/>
      <c r="AT299" s="120" t="s">
        <v>399</v>
      </c>
      <c r="AU299" s="120" t="s">
        <v>74</v>
      </c>
    </row>
    <row r="300" spans="2:47" s="117" customFormat="1" ht="19.5">
      <c r="B300" s="8"/>
      <c r="D300" s="96" t="s">
        <v>298</v>
      </c>
      <c r="F300" s="113" t="s">
        <v>480</v>
      </c>
      <c r="L300" s="8"/>
      <c r="M300" s="114"/>
      <c r="N300" s="21"/>
      <c r="O300" s="21"/>
      <c r="P300" s="21"/>
      <c r="Q300" s="21"/>
      <c r="R300" s="21"/>
      <c r="S300" s="21"/>
      <c r="T300" s="22"/>
      <c r="AT300" s="120" t="s">
        <v>298</v>
      </c>
      <c r="AU300" s="120" t="s">
        <v>74</v>
      </c>
    </row>
    <row r="301" spans="2:51" s="167" customFormat="1" ht="12">
      <c r="B301" s="166"/>
      <c r="D301" s="96" t="s">
        <v>132</v>
      </c>
      <c r="E301" s="168" t="s">
        <v>1</v>
      </c>
      <c r="F301" s="169" t="s">
        <v>401</v>
      </c>
      <c r="H301" s="168" t="s">
        <v>1</v>
      </c>
      <c r="L301" s="166"/>
      <c r="M301" s="170"/>
      <c r="N301" s="171"/>
      <c r="O301" s="171"/>
      <c r="P301" s="171"/>
      <c r="Q301" s="171"/>
      <c r="R301" s="171"/>
      <c r="S301" s="171"/>
      <c r="T301" s="172"/>
      <c r="AT301" s="168" t="s">
        <v>132</v>
      </c>
      <c r="AU301" s="168" t="s">
        <v>74</v>
      </c>
      <c r="AV301" s="167" t="s">
        <v>72</v>
      </c>
      <c r="AW301" s="167" t="s">
        <v>5</v>
      </c>
      <c r="AX301" s="167" t="s">
        <v>66</v>
      </c>
      <c r="AY301" s="168" t="s">
        <v>123</v>
      </c>
    </row>
    <row r="302" spans="2:51" s="167" customFormat="1" ht="12">
      <c r="B302" s="166"/>
      <c r="D302" s="96" t="s">
        <v>132</v>
      </c>
      <c r="E302" s="168" t="s">
        <v>1</v>
      </c>
      <c r="F302" s="169" t="s">
        <v>402</v>
      </c>
      <c r="H302" s="168" t="s">
        <v>1</v>
      </c>
      <c r="L302" s="166"/>
      <c r="M302" s="170"/>
      <c r="N302" s="171"/>
      <c r="O302" s="171"/>
      <c r="P302" s="171"/>
      <c r="Q302" s="171"/>
      <c r="R302" s="171"/>
      <c r="S302" s="171"/>
      <c r="T302" s="172"/>
      <c r="AT302" s="168" t="s">
        <v>132</v>
      </c>
      <c r="AU302" s="168" t="s">
        <v>74</v>
      </c>
      <c r="AV302" s="167" t="s">
        <v>72</v>
      </c>
      <c r="AW302" s="167" t="s">
        <v>5</v>
      </c>
      <c r="AX302" s="167" t="s">
        <v>66</v>
      </c>
      <c r="AY302" s="168" t="s">
        <v>123</v>
      </c>
    </row>
    <row r="303" spans="2:51" s="167" customFormat="1" ht="12">
      <c r="B303" s="166"/>
      <c r="D303" s="96" t="s">
        <v>132</v>
      </c>
      <c r="E303" s="168" t="s">
        <v>1</v>
      </c>
      <c r="F303" s="169" t="s">
        <v>403</v>
      </c>
      <c r="H303" s="168" t="s">
        <v>1</v>
      </c>
      <c r="L303" s="166"/>
      <c r="M303" s="170"/>
      <c r="N303" s="171"/>
      <c r="O303" s="171"/>
      <c r="P303" s="171"/>
      <c r="Q303" s="171"/>
      <c r="R303" s="171"/>
      <c r="S303" s="171"/>
      <c r="T303" s="172"/>
      <c r="AT303" s="168" t="s">
        <v>132</v>
      </c>
      <c r="AU303" s="168" t="s">
        <v>74</v>
      </c>
      <c r="AV303" s="167" t="s">
        <v>72</v>
      </c>
      <c r="AW303" s="167" t="s">
        <v>5</v>
      </c>
      <c r="AX303" s="167" t="s">
        <v>66</v>
      </c>
      <c r="AY303" s="168" t="s">
        <v>123</v>
      </c>
    </row>
    <row r="304" spans="2:51" s="167" customFormat="1" ht="12">
      <c r="B304" s="166"/>
      <c r="D304" s="96" t="s">
        <v>132</v>
      </c>
      <c r="E304" s="168" t="s">
        <v>1</v>
      </c>
      <c r="F304" s="169" t="s">
        <v>404</v>
      </c>
      <c r="H304" s="168" t="s">
        <v>1</v>
      </c>
      <c r="L304" s="166"/>
      <c r="M304" s="170"/>
      <c r="N304" s="171"/>
      <c r="O304" s="171"/>
      <c r="P304" s="171"/>
      <c r="Q304" s="171"/>
      <c r="R304" s="171"/>
      <c r="S304" s="171"/>
      <c r="T304" s="172"/>
      <c r="AT304" s="168" t="s">
        <v>132</v>
      </c>
      <c r="AU304" s="168" t="s">
        <v>74</v>
      </c>
      <c r="AV304" s="167" t="s">
        <v>72</v>
      </c>
      <c r="AW304" s="167" t="s">
        <v>5</v>
      </c>
      <c r="AX304" s="167" t="s">
        <v>66</v>
      </c>
      <c r="AY304" s="168" t="s">
        <v>123</v>
      </c>
    </row>
    <row r="305" spans="2:51" s="167" customFormat="1" ht="12">
      <c r="B305" s="166"/>
      <c r="D305" s="96" t="s">
        <v>132</v>
      </c>
      <c r="E305" s="168" t="s">
        <v>1</v>
      </c>
      <c r="F305" s="169" t="s">
        <v>438</v>
      </c>
      <c r="H305" s="168" t="s">
        <v>1</v>
      </c>
      <c r="L305" s="166"/>
      <c r="M305" s="170"/>
      <c r="N305" s="171"/>
      <c r="O305" s="171"/>
      <c r="P305" s="171"/>
      <c r="Q305" s="171"/>
      <c r="R305" s="171"/>
      <c r="S305" s="171"/>
      <c r="T305" s="172"/>
      <c r="AT305" s="168" t="s">
        <v>132</v>
      </c>
      <c r="AU305" s="168" t="s">
        <v>74</v>
      </c>
      <c r="AV305" s="167" t="s">
        <v>72</v>
      </c>
      <c r="AW305" s="167" t="s">
        <v>5</v>
      </c>
      <c r="AX305" s="167" t="s">
        <v>66</v>
      </c>
      <c r="AY305" s="168" t="s">
        <v>123</v>
      </c>
    </row>
    <row r="306" spans="2:51" s="167" customFormat="1" ht="12">
      <c r="B306" s="166"/>
      <c r="D306" s="96" t="s">
        <v>132</v>
      </c>
      <c r="E306" s="168" t="s">
        <v>1</v>
      </c>
      <c r="F306" s="169" t="s">
        <v>439</v>
      </c>
      <c r="H306" s="168" t="s">
        <v>1</v>
      </c>
      <c r="L306" s="166"/>
      <c r="M306" s="170"/>
      <c r="N306" s="171"/>
      <c r="O306" s="171"/>
      <c r="P306" s="171"/>
      <c r="Q306" s="171"/>
      <c r="R306" s="171"/>
      <c r="S306" s="171"/>
      <c r="T306" s="172"/>
      <c r="AT306" s="168" t="s">
        <v>132</v>
      </c>
      <c r="AU306" s="168" t="s">
        <v>74</v>
      </c>
      <c r="AV306" s="167" t="s">
        <v>72</v>
      </c>
      <c r="AW306" s="167" t="s">
        <v>5</v>
      </c>
      <c r="AX306" s="167" t="s">
        <v>66</v>
      </c>
      <c r="AY306" s="168" t="s">
        <v>123</v>
      </c>
    </row>
    <row r="307" spans="2:51" s="167" customFormat="1" ht="12">
      <c r="B307" s="166"/>
      <c r="D307" s="96" t="s">
        <v>132</v>
      </c>
      <c r="E307" s="168" t="s">
        <v>1</v>
      </c>
      <c r="F307" s="169" t="s">
        <v>440</v>
      </c>
      <c r="H307" s="168" t="s">
        <v>1</v>
      </c>
      <c r="L307" s="166"/>
      <c r="M307" s="170"/>
      <c r="N307" s="171"/>
      <c r="O307" s="171"/>
      <c r="P307" s="171"/>
      <c r="Q307" s="171"/>
      <c r="R307" s="171"/>
      <c r="S307" s="171"/>
      <c r="T307" s="172"/>
      <c r="AT307" s="168" t="s">
        <v>132</v>
      </c>
      <c r="AU307" s="168" t="s">
        <v>74</v>
      </c>
      <c r="AV307" s="167" t="s">
        <v>72</v>
      </c>
      <c r="AW307" s="167" t="s">
        <v>5</v>
      </c>
      <c r="AX307" s="167" t="s">
        <v>66</v>
      </c>
      <c r="AY307" s="168" t="s">
        <v>123</v>
      </c>
    </row>
    <row r="308" spans="2:51" s="95" customFormat="1" ht="12">
      <c r="B308" s="94"/>
      <c r="D308" s="96" t="s">
        <v>132</v>
      </c>
      <c r="E308" s="97" t="s">
        <v>1</v>
      </c>
      <c r="F308" s="98" t="s">
        <v>481</v>
      </c>
      <c r="H308" s="99">
        <v>33.6</v>
      </c>
      <c r="L308" s="94"/>
      <c r="M308" s="100"/>
      <c r="N308" s="101"/>
      <c r="O308" s="101"/>
      <c r="P308" s="101"/>
      <c r="Q308" s="101"/>
      <c r="R308" s="101"/>
      <c r="S308" s="101"/>
      <c r="T308" s="102"/>
      <c r="AT308" s="97" t="s">
        <v>132</v>
      </c>
      <c r="AU308" s="97" t="s">
        <v>74</v>
      </c>
      <c r="AV308" s="95" t="s">
        <v>74</v>
      </c>
      <c r="AW308" s="95" t="s">
        <v>5</v>
      </c>
      <c r="AX308" s="95" t="s">
        <v>66</v>
      </c>
      <c r="AY308" s="97" t="s">
        <v>123</v>
      </c>
    </row>
    <row r="309" spans="2:51" s="167" customFormat="1" ht="12">
      <c r="B309" s="166"/>
      <c r="D309" s="96" t="s">
        <v>132</v>
      </c>
      <c r="E309" s="168" t="s">
        <v>1</v>
      </c>
      <c r="F309" s="169" t="s">
        <v>442</v>
      </c>
      <c r="H309" s="168" t="s">
        <v>1</v>
      </c>
      <c r="L309" s="166"/>
      <c r="M309" s="170"/>
      <c r="N309" s="171"/>
      <c r="O309" s="171"/>
      <c r="P309" s="171"/>
      <c r="Q309" s="171"/>
      <c r="R309" s="171"/>
      <c r="S309" s="171"/>
      <c r="T309" s="172"/>
      <c r="AT309" s="168" t="s">
        <v>132</v>
      </c>
      <c r="AU309" s="168" t="s">
        <v>74</v>
      </c>
      <c r="AV309" s="167" t="s">
        <v>72</v>
      </c>
      <c r="AW309" s="167" t="s">
        <v>5</v>
      </c>
      <c r="AX309" s="167" t="s">
        <v>66</v>
      </c>
      <c r="AY309" s="168" t="s">
        <v>123</v>
      </c>
    </row>
    <row r="310" spans="2:51" s="167" customFormat="1" ht="12">
      <c r="B310" s="166"/>
      <c r="D310" s="96" t="s">
        <v>132</v>
      </c>
      <c r="E310" s="168" t="s">
        <v>1</v>
      </c>
      <c r="F310" s="169" t="s">
        <v>443</v>
      </c>
      <c r="H310" s="168" t="s">
        <v>1</v>
      </c>
      <c r="L310" s="166"/>
      <c r="M310" s="170"/>
      <c r="N310" s="171"/>
      <c r="O310" s="171"/>
      <c r="P310" s="171"/>
      <c r="Q310" s="171"/>
      <c r="R310" s="171"/>
      <c r="S310" s="171"/>
      <c r="T310" s="172"/>
      <c r="AT310" s="168" t="s">
        <v>132</v>
      </c>
      <c r="AU310" s="168" t="s">
        <v>74</v>
      </c>
      <c r="AV310" s="167" t="s">
        <v>72</v>
      </c>
      <c r="AW310" s="167" t="s">
        <v>5</v>
      </c>
      <c r="AX310" s="167" t="s">
        <v>66</v>
      </c>
      <c r="AY310" s="168" t="s">
        <v>123</v>
      </c>
    </row>
    <row r="311" spans="2:51" s="95" customFormat="1" ht="12">
      <c r="B311" s="94"/>
      <c r="D311" s="96" t="s">
        <v>132</v>
      </c>
      <c r="E311" s="97" t="s">
        <v>1</v>
      </c>
      <c r="F311" s="98" t="s">
        <v>482</v>
      </c>
      <c r="H311" s="99">
        <v>4.2</v>
      </c>
      <c r="L311" s="94"/>
      <c r="M311" s="100"/>
      <c r="N311" s="101"/>
      <c r="O311" s="101"/>
      <c r="P311" s="101"/>
      <c r="Q311" s="101"/>
      <c r="R311" s="101"/>
      <c r="S311" s="101"/>
      <c r="T311" s="102"/>
      <c r="AT311" s="97" t="s">
        <v>132</v>
      </c>
      <c r="AU311" s="97" t="s">
        <v>74</v>
      </c>
      <c r="AV311" s="95" t="s">
        <v>74</v>
      </c>
      <c r="AW311" s="95" t="s">
        <v>5</v>
      </c>
      <c r="AX311" s="95" t="s">
        <v>66</v>
      </c>
      <c r="AY311" s="97" t="s">
        <v>123</v>
      </c>
    </row>
    <row r="312" spans="2:51" s="174" customFormat="1" ht="12">
      <c r="B312" s="173"/>
      <c r="D312" s="96" t="s">
        <v>132</v>
      </c>
      <c r="E312" s="175" t="s">
        <v>1</v>
      </c>
      <c r="F312" s="176" t="s">
        <v>412</v>
      </c>
      <c r="H312" s="177">
        <v>37.800000000000004</v>
      </c>
      <c r="L312" s="173"/>
      <c r="M312" s="178"/>
      <c r="N312" s="179"/>
      <c r="O312" s="179"/>
      <c r="P312" s="179"/>
      <c r="Q312" s="179"/>
      <c r="R312" s="179"/>
      <c r="S312" s="179"/>
      <c r="T312" s="180"/>
      <c r="AT312" s="175" t="s">
        <v>132</v>
      </c>
      <c r="AU312" s="175" t="s">
        <v>74</v>
      </c>
      <c r="AV312" s="174" t="s">
        <v>137</v>
      </c>
      <c r="AW312" s="174" t="s">
        <v>5</v>
      </c>
      <c r="AX312" s="174" t="s">
        <v>66</v>
      </c>
      <c r="AY312" s="175" t="s">
        <v>123</v>
      </c>
    </row>
    <row r="313" spans="2:51" s="167" customFormat="1" ht="12">
      <c r="B313" s="166"/>
      <c r="D313" s="96" t="s">
        <v>132</v>
      </c>
      <c r="E313" s="168" t="s">
        <v>1</v>
      </c>
      <c r="F313" s="169" t="s">
        <v>445</v>
      </c>
      <c r="H313" s="168" t="s">
        <v>1</v>
      </c>
      <c r="L313" s="166"/>
      <c r="M313" s="170"/>
      <c r="N313" s="171"/>
      <c r="O313" s="171"/>
      <c r="P313" s="171"/>
      <c r="Q313" s="171"/>
      <c r="R313" s="171"/>
      <c r="S313" s="171"/>
      <c r="T313" s="172"/>
      <c r="AT313" s="168" t="s">
        <v>132</v>
      </c>
      <c r="AU313" s="168" t="s">
        <v>74</v>
      </c>
      <c r="AV313" s="167" t="s">
        <v>72</v>
      </c>
      <c r="AW313" s="167" t="s">
        <v>5</v>
      </c>
      <c r="AX313" s="167" t="s">
        <v>66</v>
      </c>
      <c r="AY313" s="168" t="s">
        <v>123</v>
      </c>
    </row>
    <row r="314" spans="2:51" s="167" customFormat="1" ht="12">
      <c r="B314" s="166"/>
      <c r="D314" s="96" t="s">
        <v>132</v>
      </c>
      <c r="E314" s="168" t="s">
        <v>1</v>
      </c>
      <c r="F314" s="169" t="s">
        <v>439</v>
      </c>
      <c r="H314" s="168" t="s">
        <v>1</v>
      </c>
      <c r="L314" s="166"/>
      <c r="M314" s="170"/>
      <c r="N314" s="171"/>
      <c r="O314" s="171"/>
      <c r="P314" s="171"/>
      <c r="Q314" s="171"/>
      <c r="R314" s="171"/>
      <c r="S314" s="171"/>
      <c r="T314" s="172"/>
      <c r="AT314" s="168" t="s">
        <v>132</v>
      </c>
      <c r="AU314" s="168" t="s">
        <v>74</v>
      </c>
      <c r="AV314" s="167" t="s">
        <v>72</v>
      </c>
      <c r="AW314" s="167" t="s">
        <v>5</v>
      </c>
      <c r="AX314" s="167" t="s">
        <v>66</v>
      </c>
      <c r="AY314" s="168" t="s">
        <v>123</v>
      </c>
    </row>
    <row r="315" spans="2:51" s="167" customFormat="1" ht="12">
      <c r="B315" s="166"/>
      <c r="D315" s="96" t="s">
        <v>132</v>
      </c>
      <c r="E315" s="168" t="s">
        <v>1</v>
      </c>
      <c r="F315" s="169" t="s">
        <v>446</v>
      </c>
      <c r="H315" s="168" t="s">
        <v>1</v>
      </c>
      <c r="L315" s="166"/>
      <c r="M315" s="170"/>
      <c r="N315" s="171"/>
      <c r="O315" s="171"/>
      <c r="P315" s="171"/>
      <c r="Q315" s="171"/>
      <c r="R315" s="171"/>
      <c r="S315" s="171"/>
      <c r="T315" s="172"/>
      <c r="AT315" s="168" t="s">
        <v>132</v>
      </c>
      <c r="AU315" s="168" t="s">
        <v>74</v>
      </c>
      <c r="AV315" s="167" t="s">
        <v>72</v>
      </c>
      <c r="AW315" s="167" t="s">
        <v>5</v>
      </c>
      <c r="AX315" s="167" t="s">
        <v>66</v>
      </c>
      <c r="AY315" s="168" t="s">
        <v>123</v>
      </c>
    </row>
    <row r="316" spans="2:51" s="95" customFormat="1" ht="12">
      <c r="B316" s="94"/>
      <c r="D316" s="96" t="s">
        <v>132</v>
      </c>
      <c r="E316" s="97" t="s">
        <v>1</v>
      </c>
      <c r="F316" s="98" t="s">
        <v>483</v>
      </c>
      <c r="H316" s="99">
        <v>27.37</v>
      </c>
      <c r="L316" s="94"/>
      <c r="M316" s="100"/>
      <c r="N316" s="101"/>
      <c r="O316" s="101"/>
      <c r="P316" s="101"/>
      <c r="Q316" s="101"/>
      <c r="R316" s="101"/>
      <c r="S316" s="101"/>
      <c r="T316" s="102"/>
      <c r="AT316" s="97" t="s">
        <v>132</v>
      </c>
      <c r="AU316" s="97" t="s">
        <v>74</v>
      </c>
      <c r="AV316" s="95" t="s">
        <v>74</v>
      </c>
      <c r="AW316" s="95" t="s">
        <v>5</v>
      </c>
      <c r="AX316" s="95" t="s">
        <v>66</v>
      </c>
      <c r="AY316" s="97" t="s">
        <v>123</v>
      </c>
    </row>
    <row r="317" spans="2:51" s="167" customFormat="1" ht="12">
      <c r="B317" s="166"/>
      <c r="D317" s="96" t="s">
        <v>132</v>
      </c>
      <c r="E317" s="168" t="s">
        <v>1</v>
      </c>
      <c r="F317" s="169" t="s">
        <v>442</v>
      </c>
      <c r="H317" s="168" t="s">
        <v>1</v>
      </c>
      <c r="L317" s="166"/>
      <c r="M317" s="170"/>
      <c r="N317" s="171"/>
      <c r="O317" s="171"/>
      <c r="P317" s="171"/>
      <c r="Q317" s="171"/>
      <c r="R317" s="171"/>
      <c r="S317" s="171"/>
      <c r="T317" s="172"/>
      <c r="AT317" s="168" t="s">
        <v>132</v>
      </c>
      <c r="AU317" s="168" t="s">
        <v>74</v>
      </c>
      <c r="AV317" s="167" t="s">
        <v>72</v>
      </c>
      <c r="AW317" s="167" t="s">
        <v>5</v>
      </c>
      <c r="AX317" s="167" t="s">
        <v>66</v>
      </c>
      <c r="AY317" s="168" t="s">
        <v>123</v>
      </c>
    </row>
    <row r="318" spans="2:51" s="167" customFormat="1" ht="12">
      <c r="B318" s="166"/>
      <c r="D318" s="96" t="s">
        <v>132</v>
      </c>
      <c r="E318" s="168" t="s">
        <v>1</v>
      </c>
      <c r="F318" s="169" t="s">
        <v>448</v>
      </c>
      <c r="H318" s="168" t="s">
        <v>1</v>
      </c>
      <c r="L318" s="166"/>
      <c r="M318" s="170"/>
      <c r="N318" s="171"/>
      <c r="O318" s="171"/>
      <c r="P318" s="171"/>
      <c r="Q318" s="171"/>
      <c r="R318" s="171"/>
      <c r="S318" s="171"/>
      <c r="T318" s="172"/>
      <c r="AT318" s="168" t="s">
        <v>132</v>
      </c>
      <c r="AU318" s="168" t="s">
        <v>74</v>
      </c>
      <c r="AV318" s="167" t="s">
        <v>72</v>
      </c>
      <c r="AW318" s="167" t="s">
        <v>5</v>
      </c>
      <c r="AX318" s="167" t="s">
        <v>66</v>
      </c>
      <c r="AY318" s="168" t="s">
        <v>123</v>
      </c>
    </row>
    <row r="319" spans="2:51" s="95" customFormat="1" ht="12">
      <c r="B319" s="94"/>
      <c r="D319" s="96" t="s">
        <v>132</v>
      </c>
      <c r="E319" s="97" t="s">
        <v>1</v>
      </c>
      <c r="F319" s="98" t="s">
        <v>484</v>
      </c>
      <c r="H319" s="99">
        <v>2.72</v>
      </c>
      <c r="L319" s="94"/>
      <c r="M319" s="100"/>
      <c r="N319" s="101"/>
      <c r="O319" s="101"/>
      <c r="P319" s="101"/>
      <c r="Q319" s="101"/>
      <c r="R319" s="101"/>
      <c r="S319" s="101"/>
      <c r="T319" s="102"/>
      <c r="AT319" s="97" t="s">
        <v>132</v>
      </c>
      <c r="AU319" s="97" t="s">
        <v>74</v>
      </c>
      <c r="AV319" s="95" t="s">
        <v>74</v>
      </c>
      <c r="AW319" s="95" t="s">
        <v>5</v>
      </c>
      <c r="AX319" s="95" t="s">
        <v>66</v>
      </c>
      <c r="AY319" s="97" t="s">
        <v>123</v>
      </c>
    </row>
    <row r="320" spans="2:51" s="174" customFormat="1" ht="12">
      <c r="B320" s="173"/>
      <c r="D320" s="96" t="s">
        <v>132</v>
      </c>
      <c r="E320" s="175" t="s">
        <v>1</v>
      </c>
      <c r="F320" s="176" t="s">
        <v>412</v>
      </c>
      <c r="H320" s="177">
        <v>30.09</v>
      </c>
      <c r="L320" s="173"/>
      <c r="M320" s="178"/>
      <c r="N320" s="179"/>
      <c r="O320" s="179"/>
      <c r="P320" s="179"/>
      <c r="Q320" s="179"/>
      <c r="R320" s="179"/>
      <c r="S320" s="179"/>
      <c r="T320" s="180"/>
      <c r="AT320" s="175" t="s">
        <v>132</v>
      </c>
      <c r="AU320" s="175" t="s">
        <v>74</v>
      </c>
      <c r="AV320" s="174" t="s">
        <v>137</v>
      </c>
      <c r="AW320" s="174" t="s">
        <v>5</v>
      </c>
      <c r="AX320" s="174" t="s">
        <v>66</v>
      </c>
      <c r="AY320" s="175" t="s">
        <v>123</v>
      </c>
    </row>
    <row r="321" spans="2:51" s="167" customFormat="1" ht="12">
      <c r="B321" s="166"/>
      <c r="D321" s="96" t="s">
        <v>132</v>
      </c>
      <c r="E321" s="168" t="s">
        <v>1</v>
      </c>
      <c r="F321" s="169" t="s">
        <v>450</v>
      </c>
      <c r="H321" s="168" t="s">
        <v>1</v>
      </c>
      <c r="L321" s="166"/>
      <c r="M321" s="170"/>
      <c r="N321" s="171"/>
      <c r="O321" s="171"/>
      <c r="P321" s="171"/>
      <c r="Q321" s="171"/>
      <c r="R321" s="171"/>
      <c r="S321" s="171"/>
      <c r="T321" s="172"/>
      <c r="AT321" s="168" t="s">
        <v>132</v>
      </c>
      <c r="AU321" s="168" t="s">
        <v>74</v>
      </c>
      <c r="AV321" s="167" t="s">
        <v>72</v>
      </c>
      <c r="AW321" s="167" t="s">
        <v>5</v>
      </c>
      <c r="AX321" s="167" t="s">
        <v>66</v>
      </c>
      <c r="AY321" s="168" t="s">
        <v>123</v>
      </c>
    </row>
    <row r="322" spans="2:51" s="167" customFormat="1" ht="12">
      <c r="B322" s="166"/>
      <c r="D322" s="96" t="s">
        <v>132</v>
      </c>
      <c r="E322" s="168" t="s">
        <v>1</v>
      </c>
      <c r="F322" s="169" t="s">
        <v>439</v>
      </c>
      <c r="H322" s="168" t="s">
        <v>1</v>
      </c>
      <c r="L322" s="166"/>
      <c r="M322" s="170"/>
      <c r="N322" s="171"/>
      <c r="O322" s="171"/>
      <c r="P322" s="171"/>
      <c r="Q322" s="171"/>
      <c r="R322" s="171"/>
      <c r="S322" s="171"/>
      <c r="T322" s="172"/>
      <c r="AT322" s="168" t="s">
        <v>132</v>
      </c>
      <c r="AU322" s="168" t="s">
        <v>74</v>
      </c>
      <c r="AV322" s="167" t="s">
        <v>72</v>
      </c>
      <c r="AW322" s="167" t="s">
        <v>5</v>
      </c>
      <c r="AX322" s="167" t="s">
        <v>66</v>
      </c>
      <c r="AY322" s="168" t="s">
        <v>123</v>
      </c>
    </row>
    <row r="323" spans="2:51" s="167" customFormat="1" ht="12">
      <c r="B323" s="166"/>
      <c r="D323" s="96" t="s">
        <v>132</v>
      </c>
      <c r="E323" s="168" t="s">
        <v>1</v>
      </c>
      <c r="F323" s="169" t="s">
        <v>451</v>
      </c>
      <c r="H323" s="168" t="s">
        <v>1</v>
      </c>
      <c r="L323" s="166"/>
      <c r="M323" s="170"/>
      <c r="N323" s="171"/>
      <c r="O323" s="171"/>
      <c r="P323" s="171"/>
      <c r="Q323" s="171"/>
      <c r="R323" s="171"/>
      <c r="S323" s="171"/>
      <c r="T323" s="172"/>
      <c r="AT323" s="168" t="s">
        <v>132</v>
      </c>
      <c r="AU323" s="168" t="s">
        <v>74</v>
      </c>
      <c r="AV323" s="167" t="s">
        <v>72</v>
      </c>
      <c r="AW323" s="167" t="s">
        <v>5</v>
      </c>
      <c r="AX323" s="167" t="s">
        <v>66</v>
      </c>
      <c r="AY323" s="168" t="s">
        <v>123</v>
      </c>
    </row>
    <row r="324" spans="2:51" s="95" customFormat="1" ht="12">
      <c r="B324" s="94"/>
      <c r="D324" s="96" t="s">
        <v>132</v>
      </c>
      <c r="E324" s="97" t="s">
        <v>1</v>
      </c>
      <c r="F324" s="98" t="s">
        <v>485</v>
      </c>
      <c r="H324" s="99">
        <v>25.55</v>
      </c>
      <c r="L324" s="94"/>
      <c r="M324" s="100"/>
      <c r="N324" s="101"/>
      <c r="O324" s="101"/>
      <c r="P324" s="101"/>
      <c r="Q324" s="101"/>
      <c r="R324" s="101"/>
      <c r="S324" s="101"/>
      <c r="T324" s="102"/>
      <c r="AT324" s="97" t="s">
        <v>132</v>
      </c>
      <c r="AU324" s="97" t="s">
        <v>74</v>
      </c>
      <c r="AV324" s="95" t="s">
        <v>74</v>
      </c>
      <c r="AW324" s="95" t="s">
        <v>5</v>
      </c>
      <c r="AX324" s="95" t="s">
        <v>66</v>
      </c>
      <c r="AY324" s="97" t="s">
        <v>123</v>
      </c>
    </row>
    <row r="325" spans="2:51" s="167" customFormat="1" ht="12">
      <c r="B325" s="166"/>
      <c r="D325" s="96" t="s">
        <v>132</v>
      </c>
      <c r="E325" s="168" t="s">
        <v>1</v>
      </c>
      <c r="F325" s="169" t="s">
        <v>442</v>
      </c>
      <c r="H325" s="168" t="s">
        <v>1</v>
      </c>
      <c r="L325" s="166"/>
      <c r="M325" s="170"/>
      <c r="N325" s="171"/>
      <c r="O325" s="171"/>
      <c r="P325" s="171"/>
      <c r="Q325" s="171"/>
      <c r="R325" s="171"/>
      <c r="S325" s="171"/>
      <c r="T325" s="172"/>
      <c r="AT325" s="168" t="s">
        <v>132</v>
      </c>
      <c r="AU325" s="168" t="s">
        <v>74</v>
      </c>
      <c r="AV325" s="167" t="s">
        <v>72</v>
      </c>
      <c r="AW325" s="167" t="s">
        <v>5</v>
      </c>
      <c r="AX325" s="167" t="s">
        <v>66</v>
      </c>
      <c r="AY325" s="168" t="s">
        <v>123</v>
      </c>
    </row>
    <row r="326" spans="2:51" s="167" customFormat="1" ht="12">
      <c r="B326" s="166"/>
      <c r="D326" s="96" t="s">
        <v>132</v>
      </c>
      <c r="E326" s="168" t="s">
        <v>1</v>
      </c>
      <c r="F326" s="169" t="s">
        <v>453</v>
      </c>
      <c r="H326" s="168" t="s">
        <v>1</v>
      </c>
      <c r="L326" s="166"/>
      <c r="M326" s="170"/>
      <c r="N326" s="171"/>
      <c r="O326" s="171"/>
      <c r="P326" s="171"/>
      <c r="Q326" s="171"/>
      <c r="R326" s="171"/>
      <c r="S326" s="171"/>
      <c r="T326" s="172"/>
      <c r="AT326" s="168" t="s">
        <v>132</v>
      </c>
      <c r="AU326" s="168" t="s">
        <v>74</v>
      </c>
      <c r="AV326" s="167" t="s">
        <v>72</v>
      </c>
      <c r="AW326" s="167" t="s">
        <v>5</v>
      </c>
      <c r="AX326" s="167" t="s">
        <v>66</v>
      </c>
      <c r="AY326" s="168" t="s">
        <v>123</v>
      </c>
    </row>
    <row r="327" spans="2:51" s="95" customFormat="1" ht="12">
      <c r="B327" s="94"/>
      <c r="D327" s="96" t="s">
        <v>132</v>
      </c>
      <c r="E327" s="97" t="s">
        <v>1</v>
      </c>
      <c r="F327" s="98" t="s">
        <v>486</v>
      </c>
      <c r="H327" s="99">
        <v>1.4</v>
      </c>
      <c r="L327" s="94"/>
      <c r="M327" s="100"/>
      <c r="N327" s="101"/>
      <c r="O327" s="101"/>
      <c r="P327" s="101"/>
      <c r="Q327" s="101"/>
      <c r="R327" s="101"/>
      <c r="S327" s="101"/>
      <c r="T327" s="102"/>
      <c r="AT327" s="97" t="s">
        <v>132</v>
      </c>
      <c r="AU327" s="97" t="s">
        <v>74</v>
      </c>
      <c r="AV327" s="95" t="s">
        <v>74</v>
      </c>
      <c r="AW327" s="95" t="s">
        <v>5</v>
      </c>
      <c r="AX327" s="95" t="s">
        <v>66</v>
      </c>
      <c r="AY327" s="97" t="s">
        <v>123</v>
      </c>
    </row>
    <row r="328" spans="2:51" s="174" customFormat="1" ht="12">
      <c r="B328" s="173"/>
      <c r="D328" s="96" t="s">
        <v>132</v>
      </c>
      <c r="E328" s="175" t="s">
        <v>1</v>
      </c>
      <c r="F328" s="176" t="s">
        <v>412</v>
      </c>
      <c r="H328" s="177">
        <v>26.95</v>
      </c>
      <c r="L328" s="173"/>
      <c r="M328" s="178"/>
      <c r="N328" s="179"/>
      <c r="O328" s="179"/>
      <c r="P328" s="179"/>
      <c r="Q328" s="179"/>
      <c r="R328" s="179"/>
      <c r="S328" s="179"/>
      <c r="T328" s="180"/>
      <c r="AT328" s="175" t="s">
        <v>132</v>
      </c>
      <c r="AU328" s="175" t="s">
        <v>74</v>
      </c>
      <c r="AV328" s="174" t="s">
        <v>137</v>
      </c>
      <c r="AW328" s="174" t="s">
        <v>5</v>
      </c>
      <c r="AX328" s="174" t="s">
        <v>66</v>
      </c>
      <c r="AY328" s="175" t="s">
        <v>123</v>
      </c>
    </row>
    <row r="329" spans="2:51" s="167" customFormat="1" ht="12">
      <c r="B329" s="166"/>
      <c r="D329" s="96" t="s">
        <v>132</v>
      </c>
      <c r="E329" s="168" t="s">
        <v>1</v>
      </c>
      <c r="F329" s="169" t="s">
        <v>455</v>
      </c>
      <c r="H329" s="168" t="s">
        <v>1</v>
      </c>
      <c r="L329" s="166"/>
      <c r="M329" s="170"/>
      <c r="N329" s="171"/>
      <c r="O329" s="171"/>
      <c r="P329" s="171"/>
      <c r="Q329" s="171"/>
      <c r="R329" s="171"/>
      <c r="S329" s="171"/>
      <c r="T329" s="172"/>
      <c r="AT329" s="168" t="s">
        <v>132</v>
      </c>
      <c r="AU329" s="168" t="s">
        <v>74</v>
      </c>
      <c r="AV329" s="167" t="s">
        <v>72</v>
      </c>
      <c r="AW329" s="167" t="s">
        <v>5</v>
      </c>
      <c r="AX329" s="167" t="s">
        <v>66</v>
      </c>
      <c r="AY329" s="168" t="s">
        <v>123</v>
      </c>
    </row>
    <row r="330" spans="2:51" s="167" customFormat="1" ht="12">
      <c r="B330" s="166"/>
      <c r="D330" s="96" t="s">
        <v>132</v>
      </c>
      <c r="E330" s="168" t="s">
        <v>1</v>
      </c>
      <c r="F330" s="169" t="s">
        <v>439</v>
      </c>
      <c r="H330" s="168" t="s">
        <v>1</v>
      </c>
      <c r="L330" s="166"/>
      <c r="M330" s="170"/>
      <c r="N330" s="171"/>
      <c r="O330" s="171"/>
      <c r="P330" s="171"/>
      <c r="Q330" s="171"/>
      <c r="R330" s="171"/>
      <c r="S330" s="171"/>
      <c r="T330" s="172"/>
      <c r="AT330" s="168" t="s">
        <v>132</v>
      </c>
      <c r="AU330" s="168" t="s">
        <v>74</v>
      </c>
      <c r="AV330" s="167" t="s">
        <v>72</v>
      </c>
      <c r="AW330" s="167" t="s">
        <v>5</v>
      </c>
      <c r="AX330" s="167" t="s">
        <v>66</v>
      </c>
      <c r="AY330" s="168" t="s">
        <v>123</v>
      </c>
    </row>
    <row r="331" spans="2:51" s="167" customFormat="1" ht="12">
      <c r="B331" s="166"/>
      <c r="D331" s="96" t="s">
        <v>132</v>
      </c>
      <c r="E331" s="168" t="s">
        <v>1</v>
      </c>
      <c r="F331" s="169" t="s">
        <v>456</v>
      </c>
      <c r="H331" s="168" t="s">
        <v>1</v>
      </c>
      <c r="L331" s="166"/>
      <c r="M331" s="170"/>
      <c r="N331" s="171"/>
      <c r="O331" s="171"/>
      <c r="P331" s="171"/>
      <c r="Q331" s="171"/>
      <c r="R331" s="171"/>
      <c r="S331" s="171"/>
      <c r="T331" s="172"/>
      <c r="AT331" s="168" t="s">
        <v>132</v>
      </c>
      <c r="AU331" s="168" t="s">
        <v>74</v>
      </c>
      <c r="AV331" s="167" t="s">
        <v>72</v>
      </c>
      <c r="AW331" s="167" t="s">
        <v>5</v>
      </c>
      <c r="AX331" s="167" t="s">
        <v>66</v>
      </c>
      <c r="AY331" s="168" t="s">
        <v>123</v>
      </c>
    </row>
    <row r="332" spans="2:51" s="95" customFormat="1" ht="12">
      <c r="B332" s="94"/>
      <c r="D332" s="96" t="s">
        <v>132</v>
      </c>
      <c r="E332" s="97" t="s">
        <v>1</v>
      </c>
      <c r="F332" s="98" t="s">
        <v>487</v>
      </c>
      <c r="H332" s="99">
        <v>2.55</v>
      </c>
      <c r="L332" s="94"/>
      <c r="M332" s="100"/>
      <c r="N332" s="101"/>
      <c r="O332" s="101"/>
      <c r="P332" s="101"/>
      <c r="Q332" s="101"/>
      <c r="R332" s="101"/>
      <c r="S332" s="101"/>
      <c r="T332" s="102"/>
      <c r="AT332" s="97" t="s">
        <v>132</v>
      </c>
      <c r="AU332" s="97" t="s">
        <v>74</v>
      </c>
      <c r="AV332" s="95" t="s">
        <v>74</v>
      </c>
      <c r="AW332" s="95" t="s">
        <v>5</v>
      </c>
      <c r="AX332" s="95" t="s">
        <v>66</v>
      </c>
      <c r="AY332" s="97" t="s">
        <v>123</v>
      </c>
    </row>
    <row r="333" spans="2:51" s="167" customFormat="1" ht="12">
      <c r="B333" s="166"/>
      <c r="D333" s="96" t="s">
        <v>132</v>
      </c>
      <c r="E333" s="168" t="s">
        <v>1</v>
      </c>
      <c r="F333" s="169" t="s">
        <v>442</v>
      </c>
      <c r="H333" s="168" t="s">
        <v>1</v>
      </c>
      <c r="L333" s="166"/>
      <c r="M333" s="170"/>
      <c r="N333" s="171"/>
      <c r="O333" s="171"/>
      <c r="P333" s="171"/>
      <c r="Q333" s="171"/>
      <c r="R333" s="171"/>
      <c r="S333" s="171"/>
      <c r="T333" s="172"/>
      <c r="AT333" s="168" t="s">
        <v>132</v>
      </c>
      <c r="AU333" s="168" t="s">
        <v>74</v>
      </c>
      <c r="AV333" s="167" t="s">
        <v>72</v>
      </c>
      <c r="AW333" s="167" t="s">
        <v>5</v>
      </c>
      <c r="AX333" s="167" t="s">
        <v>66</v>
      </c>
      <c r="AY333" s="168" t="s">
        <v>123</v>
      </c>
    </row>
    <row r="334" spans="2:51" s="167" customFormat="1" ht="12">
      <c r="B334" s="166"/>
      <c r="D334" s="96" t="s">
        <v>132</v>
      </c>
      <c r="E334" s="168" t="s">
        <v>1</v>
      </c>
      <c r="F334" s="169" t="s">
        <v>458</v>
      </c>
      <c r="H334" s="168" t="s">
        <v>1</v>
      </c>
      <c r="L334" s="166"/>
      <c r="M334" s="170"/>
      <c r="N334" s="171"/>
      <c r="O334" s="171"/>
      <c r="P334" s="171"/>
      <c r="Q334" s="171"/>
      <c r="R334" s="171"/>
      <c r="S334" s="171"/>
      <c r="T334" s="172"/>
      <c r="AT334" s="168" t="s">
        <v>132</v>
      </c>
      <c r="AU334" s="168" t="s">
        <v>74</v>
      </c>
      <c r="AV334" s="167" t="s">
        <v>72</v>
      </c>
      <c r="AW334" s="167" t="s">
        <v>5</v>
      </c>
      <c r="AX334" s="167" t="s">
        <v>66</v>
      </c>
      <c r="AY334" s="168" t="s">
        <v>123</v>
      </c>
    </row>
    <row r="335" spans="2:51" s="95" customFormat="1" ht="12">
      <c r="B335" s="94"/>
      <c r="D335" s="96" t="s">
        <v>132</v>
      </c>
      <c r="E335" s="97" t="s">
        <v>1</v>
      </c>
      <c r="F335" s="98" t="s">
        <v>488</v>
      </c>
      <c r="H335" s="99">
        <v>1.36</v>
      </c>
      <c r="L335" s="94"/>
      <c r="M335" s="100"/>
      <c r="N335" s="101"/>
      <c r="O335" s="101"/>
      <c r="P335" s="101"/>
      <c r="Q335" s="101"/>
      <c r="R335" s="101"/>
      <c r="S335" s="101"/>
      <c r="T335" s="102"/>
      <c r="AT335" s="97" t="s">
        <v>132</v>
      </c>
      <c r="AU335" s="97" t="s">
        <v>74</v>
      </c>
      <c r="AV335" s="95" t="s">
        <v>74</v>
      </c>
      <c r="AW335" s="95" t="s">
        <v>5</v>
      </c>
      <c r="AX335" s="95" t="s">
        <v>66</v>
      </c>
      <c r="AY335" s="97" t="s">
        <v>123</v>
      </c>
    </row>
    <row r="336" spans="2:51" s="174" customFormat="1" ht="12">
      <c r="B336" s="173"/>
      <c r="D336" s="96" t="s">
        <v>132</v>
      </c>
      <c r="E336" s="175" t="s">
        <v>1</v>
      </c>
      <c r="F336" s="176" t="s">
        <v>412</v>
      </c>
      <c r="H336" s="177">
        <v>3.91</v>
      </c>
      <c r="L336" s="173"/>
      <c r="M336" s="178"/>
      <c r="N336" s="179"/>
      <c r="O336" s="179"/>
      <c r="P336" s="179"/>
      <c r="Q336" s="179"/>
      <c r="R336" s="179"/>
      <c r="S336" s="179"/>
      <c r="T336" s="180"/>
      <c r="AT336" s="175" t="s">
        <v>132</v>
      </c>
      <c r="AU336" s="175" t="s">
        <v>74</v>
      </c>
      <c r="AV336" s="174" t="s">
        <v>137</v>
      </c>
      <c r="AW336" s="174" t="s">
        <v>5</v>
      </c>
      <c r="AX336" s="174" t="s">
        <v>66</v>
      </c>
      <c r="AY336" s="175" t="s">
        <v>123</v>
      </c>
    </row>
    <row r="337" spans="2:51" s="167" customFormat="1" ht="12">
      <c r="B337" s="166"/>
      <c r="D337" s="96" t="s">
        <v>132</v>
      </c>
      <c r="E337" s="168" t="s">
        <v>1</v>
      </c>
      <c r="F337" s="169" t="s">
        <v>460</v>
      </c>
      <c r="H337" s="168" t="s">
        <v>1</v>
      </c>
      <c r="L337" s="166"/>
      <c r="M337" s="170"/>
      <c r="N337" s="171"/>
      <c r="O337" s="171"/>
      <c r="P337" s="171"/>
      <c r="Q337" s="171"/>
      <c r="R337" s="171"/>
      <c r="S337" s="171"/>
      <c r="T337" s="172"/>
      <c r="AT337" s="168" t="s">
        <v>132</v>
      </c>
      <c r="AU337" s="168" t="s">
        <v>74</v>
      </c>
      <c r="AV337" s="167" t="s">
        <v>72</v>
      </c>
      <c r="AW337" s="167" t="s">
        <v>5</v>
      </c>
      <c r="AX337" s="167" t="s">
        <v>66</v>
      </c>
      <c r="AY337" s="168" t="s">
        <v>123</v>
      </c>
    </row>
    <row r="338" spans="2:51" s="167" customFormat="1" ht="12">
      <c r="B338" s="166"/>
      <c r="D338" s="96" t="s">
        <v>132</v>
      </c>
      <c r="E338" s="168" t="s">
        <v>1</v>
      </c>
      <c r="F338" s="169" t="s">
        <v>439</v>
      </c>
      <c r="H338" s="168" t="s">
        <v>1</v>
      </c>
      <c r="L338" s="166"/>
      <c r="M338" s="170"/>
      <c r="N338" s="171"/>
      <c r="O338" s="171"/>
      <c r="P338" s="171"/>
      <c r="Q338" s="171"/>
      <c r="R338" s="171"/>
      <c r="S338" s="171"/>
      <c r="T338" s="172"/>
      <c r="AT338" s="168" t="s">
        <v>132</v>
      </c>
      <c r="AU338" s="168" t="s">
        <v>74</v>
      </c>
      <c r="AV338" s="167" t="s">
        <v>72</v>
      </c>
      <c r="AW338" s="167" t="s">
        <v>5</v>
      </c>
      <c r="AX338" s="167" t="s">
        <v>66</v>
      </c>
      <c r="AY338" s="168" t="s">
        <v>123</v>
      </c>
    </row>
    <row r="339" spans="2:51" s="167" customFormat="1" ht="12">
      <c r="B339" s="166"/>
      <c r="D339" s="96" t="s">
        <v>132</v>
      </c>
      <c r="E339" s="168" t="s">
        <v>1</v>
      </c>
      <c r="F339" s="169" t="s">
        <v>461</v>
      </c>
      <c r="H339" s="168" t="s">
        <v>1</v>
      </c>
      <c r="L339" s="166"/>
      <c r="M339" s="170"/>
      <c r="N339" s="171"/>
      <c r="O339" s="171"/>
      <c r="P339" s="171"/>
      <c r="Q339" s="171"/>
      <c r="R339" s="171"/>
      <c r="S339" s="171"/>
      <c r="T339" s="172"/>
      <c r="AT339" s="168" t="s">
        <v>132</v>
      </c>
      <c r="AU339" s="168" t="s">
        <v>74</v>
      </c>
      <c r="AV339" s="167" t="s">
        <v>72</v>
      </c>
      <c r="AW339" s="167" t="s">
        <v>5</v>
      </c>
      <c r="AX339" s="167" t="s">
        <v>66</v>
      </c>
      <c r="AY339" s="168" t="s">
        <v>123</v>
      </c>
    </row>
    <row r="340" spans="2:51" s="95" customFormat="1" ht="12">
      <c r="B340" s="94"/>
      <c r="D340" s="96" t="s">
        <v>132</v>
      </c>
      <c r="E340" s="97" t="s">
        <v>1</v>
      </c>
      <c r="F340" s="98" t="s">
        <v>489</v>
      </c>
      <c r="H340" s="99">
        <v>50.08</v>
      </c>
      <c r="L340" s="94"/>
      <c r="M340" s="100"/>
      <c r="N340" s="101"/>
      <c r="O340" s="101"/>
      <c r="P340" s="101"/>
      <c r="Q340" s="101"/>
      <c r="R340" s="101"/>
      <c r="S340" s="101"/>
      <c r="T340" s="102"/>
      <c r="AT340" s="97" t="s">
        <v>132</v>
      </c>
      <c r="AU340" s="97" t="s">
        <v>74</v>
      </c>
      <c r="AV340" s="95" t="s">
        <v>74</v>
      </c>
      <c r="AW340" s="95" t="s">
        <v>5</v>
      </c>
      <c r="AX340" s="95" t="s">
        <v>66</v>
      </c>
      <c r="AY340" s="97" t="s">
        <v>123</v>
      </c>
    </row>
    <row r="341" spans="2:51" s="167" customFormat="1" ht="12">
      <c r="B341" s="166"/>
      <c r="D341" s="96" t="s">
        <v>132</v>
      </c>
      <c r="E341" s="168" t="s">
        <v>1</v>
      </c>
      <c r="F341" s="169" t="s">
        <v>442</v>
      </c>
      <c r="H341" s="168" t="s">
        <v>1</v>
      </c>
      <c r="L341" s="166"/>
      <c r="M341" s="170"/>
      <c r="N341" s="171"/>
      <c r="O341" s="171"/>
      <c r="P341" s="171"/>
      <c r="Q341" s="171"/>
      <c r="R341" s="171"/>
      <c r="S341" s="171"/>
      <c r="T341" s="172"/>
      <c r="AT341" s="168" t="s">
        <v>132</v>
      </c>
      <c r="AU341" s="168" t="s">
        <v>74</v>
      </c>
      <c r="AV341" s="167" t="s">
        <v>72</v>
      </c>
      <c r="AW341" s="167" t="s">
        <v>5</v>
      </c>
      <c r="AX341" s="167" t="s">
        <v>66</v>
      </c>
      <c r="AY341" s="168" t="s">
        <v>123</v>
      </c>
    </row>
    <row r="342" spans="2:51" s="167" customFormat="1" ht="12">
      <c r="B342" s="166"/>
      <c r="D342" s="96" t="s">
        <v>132</v>
      </c>
      <c r="E342" s="168" t="s">
        <v>1</v>
      </c>
      <c r="F342" s="169" t="s">
        <v>463</v>
      </c>
      <c r="H342" s="168" t="s">
        <v>1</v>
      </c>
      <c r="L342" s="166"/>
      <c r="M342" s="170"/>
      <c r="N342" s="171"/>
      <c r="O342" s="171"/>
      <c r="P342" s="171"/>
      <c r="Q342" s="171"/>
      <c r="R342" s="171"/>
      <c r="S342" s="171"/>
      <c r="T342" s="172"/>
      <c r="AT342" s="168" t="s">
        <v>132</v>
      </c>
      <c r="AU342" s="168" t="s">
        <v>74</v>
      </c>
      <c r="AV342" s="167" t="s">
        <v>72</v>
      </c>
      <c r="AW342" s="167" t="s">
        <v>5</v>
      </c>
      <c r="AX342" s="167" t="s">
        <v>66</v>
      </c>
      <c r="AY342" s="168" t="s">
        <v>123</v>
      </c>
    </row>
    <row r="343" spans="2:51" s="95" customFormat="1" ht="12">
      <c r="B343" s="94"/>
      <c r="D343" s="96" t="s">
        <v>132</v>
      </c>
      <c r="E343" s="97" t="s">
        <v>1</v>
      </c>
      <c r="F343" s="98" t="s">
        <v>490</v>
      </c>
      <c r="H343" s="99">
        <v>3.84</v>
      </c>
      <c r="L343" s="94"/>
      <c r="M343" s="100"/>
      <c r="N343" s="101"/>
      <c r="O343" s="101"/>
      <c r="P343" s="101"/>
      <c r="Q343" s="101"/>
      <c r="R343" s="101"/>
      <c r="S343" s="101"/>
      <c r="T343" s="102"/>
      <c r="AT343" s="97" t="s">
        <v>132</v>
      </c>
      <c r="AU343" s="97" t="s">
        <v>74</v>
      </c>
      <c r="AV343" s="95" t="s">
        <v>74</v>
      </c>
      <c r="AW343" s="95" t="s">
        <v>5</v>
      </c>
      <c r="AX343" s="95" t="s">
        <v>66</v>
      </c>
      <c r="AY343" s="97" t="s">
        <v>123</v>
      </c>
    </row>
    <row r="344" spans="2:51" s="174" customFormat="1" ht="12">
      <c r="B344" s="173"/>
      <c r="D344" s="96" t="s">
        <v>132</v>
      </c>
      <c r="E344" s="175" t="s">
        <v>1</v>
      </c>
      <c r="F344" s="176" t="s">
        <v>412</v>
      </c>
      <c r="H344" s="177">
        <v>53.92</v>
      </c>
      <c r="L344" s="173"/>
      <c r="M344" s="178"/>
      <c r="N344" s="179"/>
      <c r="O344" s="179"/>
      <c r="P344" s="179"/>
      <c r="Q344" s="179"/>
      <c r="R344" s="179"/>
      <c r="S344" s="179"/>
      <c r="T344" s="180"/>
      <c r="AT344" s="175" t="s">
        <v>132</v>
      </c>
      <c r="AU344" s="175" t="s">
        <v>74</v>
      </c>
      <c r="AV344" s="174" t="s">
        <v>137</v>
      </c>
      <c r="AW344" s="174" t="s">
        <v>5</v>
      </c>
      <c r="AX344" s="174" t="s">
        <v>66</v>
      </c>
      <c r="AY344" s="175" t="s">
        <v>123</v>
      </c>
    </row>
    <row r="345" spans="2:51" s="167" customFormat="1" ht="12">
      <c r="B345" s="166"/>
      <c r="D345" s="96" t="s">
        <v>132</v>
      </c>
      <c r="E345" s="168" t="s">
        <v>1</v>
      </c>
      <c r="F345" s="169" t="s">
        <v>465</v>
      </c>
      <c r="H345" s="168" t="s">
        <v>1</v>
      </c>
      <c r="L345" s="166"/>
      <c r="M345" s="170"/>
      <c r="N345" s="171"/>
      <c r="O345" s="171"/>
      <c r="P345" s="171"/>
      <c r="Q345" s="171"/>
      <c r="R345" s="171"/>
      <c r="S345" s="171"/>
      <c r="T345" s="172"/>
      <c r="AT345" s="168" t="s">
        <v>132</v>
      </c>
      <c r="AU345" s="168" t="s">
        <v>74</v>
      </c>
      <c r="AV345" s="167" t="s">
        <v>72</v>
      </c>
      <c r="AW345" s="167" t="s">
        <v>5</v>
      </c>
      <c r="AX345" s="167" t="s">
        <v>66</v>
      </c>
      <c r="AY345" s="168" t="s">
        <v>123</v>
      </c>
    </row>
    <row r="346" spans="2:51" s="167" customFormat="1" ht="12">
      <c r="B346" s="166"/>
      <c r="D346" s="96" t="s">
        <v>132</v>
      </c>
      <c r="E346" s="168" t="s">
        <v>1</v>
      </c>
      <c r="F346" s="169" t="s">
        <v>439</v>
      </c>
      <c r="H346" s="168" t="s">
        <v>1</v>
      </c>
      <c r="L346" s="166"/>
      <c r="M346" s="170"/>
      <c r="N346" s="171"/>
      <c r="O346" s="171"/>
      <c r="P346" s="171"/>
      <c r="Q346" s="171"/>
      <c r="R346" s="171"/>
      <c r="S346" s="171"/>
      <c r="T346" s="172"/>
      <c r="AT346" s="168" t="s">
        <v>132</v>
      </c>
      <c r="AU346" s="168" t="s">
        <v>74</v>
      </c>
      <c r="AV346" s="167" t="s">
        <v>72</v>
      </c>
      <c r="AW346" s="167" t="s">
        <v>5</v>
      </c>
      <c r="AX346" s="167" t="s">
        <v>66</v>
      </c>
      <c r="AY346" s="168" t="s">
        <v>123</v>
      </c>
    </row>
    <row r="347" spans="2:51" s="167" customFormat="1" ht="12">
      <c r="B347" s="166"/>
      <c r="D347" s="96" t="s">
        <v>132</v>
      </c>
      <c r="E347" s="168" t="s">
        <v>1</v>
      </c>
      <c r="F347" s="169" t="s">
        <v>466</v>
      </c>
      <c r="H347" s="168" t="s">
        <v>1</v>
      </c>
      <c r="L347" s="166"/>
      <c r="M347" s="170"/>
      <c r="N347" s="171"/>
      <c r="O347" s="171"/>
      <c r="P347" s="171"/>
      <c r="Q347" s="171"/>
      <c r="R347" s="171"/>
      <c r="S347" s="171"/>
      <c r="T347" s="172"/>
      <c r="AT347" s="168" t="s">
        <v>132</v>
      </c>
      <c r="AU347" s="168" t="s">
        <v>74</v>
      </c>
      <c r="AV347" s="167" t="s">
        <v>72</v>
      </c>
      <c r="AW347" s="167" t="s">
        <v>5</v>
      </c>
      <c r="AX347" s="167" t="s">
        <v>66</v>
      </c>
      <c r="AY347" s="168" t="s">
        <v>123</v>
      </c>
    </row>
    <row r="348" spans="2:51" s="95" customFormat="1" ht="12">
      <c r="B348" s="94"/>
      <c r="D348" s="96" t="s">
        <v>132</v>
      </c>
      <c r="E348" s="97" t="s">
        <v>1</v>
      </c>
      <c r="F348" s="98" t="s">
        <v>491</v>
      </c>
      <c r="H348" s="99">
        <v>28.71</v>
      </c>
      <c r="L348" s="94"/>
      <c r="M348" s="100"/>
      <c r="N348" s="101"/>
      <c r="O348" s="101"/>
      <c r="P348" s="101"/>
      <c r="Q348" s="101"/>
      <c r="R348" s="101"/>
      <c r="S348" s="101"/>
      <c r="T348" s="102"/>
      <c r="AT348" s="97" t="s">
        <v>132</v>
      </c>
      <c r="AU348" s="97" t="s">
        <v>74</v>
      </c>
      <c r="AV348" s="95" t="s">
        <v>74</v>
      </c>
      <c r="AW348" s="95" t="s">
        <v>5</v>
      </c>
      <c r="AX348" s="95" t="s">
        <v>66</v>
      </c>
      <c r="AY348" s="97" t="s">
        <v>123</v>
      </c>
    </row>
    <row r="349" spans="2:51" s="167" customFormat="1" ht="12">
      <c r="B349" s="166"/>
      <c r="D349" s="96" t="s">
        <v>132</v>
      </c>
      <c r="E349" s="168" t="s">
        <v>1</v>
      </c>
      <c r="F349" s="169" t="s">
        <v>442</v>
      </c>
      <c r="H349" s="168" t="s">
        <v>1</v>
      </c>
      <c r="L349" s="166"/>
      <c r="M349" s="170"/>
      <c r="N349" s="171"/>
      <c r="O349" s="171"/>
      <c r="P349" s="171"/>
      <c r="Q349" s="171"/>
      <c r="R349" s="171"/>
      <c r="S349" s="171"/>
      <c r="T349" s="172"/>
      <c r="AT349" s="168" t="s">
        <v>132</v>
      </c>
      <c r="AU349" s="168" t="s">
        <v>74</v>
      </c>
      <c r="AV349" s="167" t="s">
        <v>72</v>
      </c>
      <c r="AW349" s="167" t="s">
        <v>5</v>
      </c>
      <c r="AX349" s="167" t="s">
        <v>66</v>
      </c>
      <c r="AY349" s="168" t="s">
        <v>123</v>
      </c>
    </row>
    <row r="350" spans="2:51" s="167" customFormat="1" ht="12">
      <c r="B350" s="166"/>
      <c r="D350" s="96" t="s">
        <v>132</v>
      </c>
      <c r="E350" s="168" t="s">
        <v>1</v>
      </c>
      <c r="F350" s="169" t="s">
        <v>468</v>
      </c>
      <c r="H350" s="168" t="s">
        <v>1</v>
      </c>
      <c r="L350" s="166"/>
      <c r="M350" s="170"/>
      <c r="N350" s="171"/>
      <c r="O350" s="171"/>
      <c r="P350" s="171"/>
      <c r="Q350" s="171"/>
      <c r="R350" s="171"/>
      <c r="S350" s="171"/>
      <c r="T350" s="172"/>
      <c r="AT350" s="168" t="s">
        <v>132</v>
      </c>
      <c r="AU350" s="168" t="s">
        <v>74</v>
      </c>
      <c r="AV350" s="167" t="s">
        <v>72</v>
      </c>
      <c r="AW350" s="167" t="s">
        <v>5</v>
      </c>
      <c r="AX350" s="167" t="s">
        <v>66</v>
      </c>
      <c r="AY350" s="168" t="s">
        <v>123</v>
      </c>
    </row>
    <row r="351" spans="2:51" s="95" customFormat="1" ht="12">
      <c r="B351" s="94"/>
      <c r="D351" s="96" t="s">
        <v>132</v>
      </c>
      <c r="E351" s="97" t="s">
        <v>1</v>
      </c>
      <c r="F351" s="98" t="s">
        <v>492</v>
      </c>
      <c r="H351" s="99">
        <v>2.64</v>
      </c>
      <c r="L351" s="94"/>
      <c r="M351" s="100"/>
      <c r="N351" s="101"/>
      <c r="O351" s="101"/>
      <c r="P351" s="101"/>
      <c r="Q351" s="101"/>
      <c r="R351" s="101"/>
      <c r="S351" s="101"/>
      <c r="T351" s="102"/>
      <c r="AT351" s="97" t="s">
        <v>132</v>
      </c>
      <c r="AU351" s="97" t="s">
        <v>74</v>
      </c>
      <c r="AV351" s="95" t="s">
        <v>74</v>
      </c>
      <c r="AW351" s="95" t="s">
        <v>5</v>
      </c>
      <c r="AX351" s="95" t="s">
        <v>66</v>
      </c>
      <c r="AY351" s="97" t="s">
        <v>123</v>
      </c>
    </row>
    <row r="352" spans="2:51" s="174" customFormat="1" ht="12">
      <c r="B352" s="173"/>
      <c r="D352" s="96" t="s">
        <v>132</v>
      </c>
      <c r="E352" s="175" t="s">
        <v>1</v>
      </c>
      <c r="F352" s="176" t="s">
        <v>412</v>
      </c>
      <c r="H352" s="177">
        <v>31.35</v>
      </c>
      <c r="L352" s="173"/>
      <c r="M352" s="178"/>
      <c r="N352" s="179"/>
      <c r="O352" s="179"/>
      <c r="P352" s="179"/>
      <c r="Q352" s="179"/>
      <c r="R352" s="179"/>
      <c r="S352" s="179"/>
      <c r="T352" s="180"/>
      <c r="AT352" s="175" t="s">
        <v>132</v>
      </c>
      <c r="AU352" s="175" t="s">
        <v>74</v>
      </c>
      <c r="AV352" s="174" t="s">
        <v>137</v>
      </c>
      <c r="AW352" s="174" t="s">
        <v>5</v>
      </c>
      <c r="AX352" s="174" t="s">
        <v>66</v>
      </c>
      <c r="AY352" s="175" t="s">
        <v>123</v>
      </c>
    </row>
    <row r="353" spans="2:51" s="182" customFormat="1" ht="12">
      <c r="B353" s="181"/>
      <c r="D353" s="96" t="s">
        <v>132</v>
      </c>
      <c r="E353" s="183" t="s">
        <v>1</v>
      </c>
      <c r="F353" s="184" t="s">
        <v>470</v>
      </c>
      <c r="H353" s="185">
        <v>184.01999999999998</v>
      </c>
      <c r="L353" s="181"/>
      <c r="M353" s="186"/>
      <c r="N353" s="187"/>
      <c r="O353" s="187"/>
      <c r="P353" s="187"/>
      <c r="Q353" s="187"/>
      <c r="R353" s="187"/>
      <c r="S353" s="187"/>
      <c r="T353" s="188"/>
      <c r="AT353" s="183" t="s">
        <v>132</v>
      </c>
      <c r="AU353" s="183" t="s">
        <v>74</v>
      </c>
      <c r="AV353" s="182" t="s">
        <v>130</v>
      </c>
      <c r="AW353" s="182" t="s">
        <v>5</v>
      </c>
      <c r="AX353" s="182" t="s">
        <v>72</v>
      </c>
      <c r="AY353" s="183" t="s">
        <v>123</v>
      </c>
    </row>
    <row r="354" spans="2:65" s="117" customFormat="1" ht="16.5" customHeight="1">
      <c r="B354" s="8"/>
      <c r="C354" s="84" t="s">
        <v>130</v>
      </c>
      <c r="D354" s="84" t="s">
        <v>125</v>
      </c>
      <c r="E354" s="85" t="s">
        <v>493</v>
      </c>
      <c r="F354" s="86" t="s">
        <v>494</v>
      </c>
      <c r="G354" s="87" t="s">
        <v>128</v>
      </c>
      <c r="H354" s="88">
        <v>1233.882</v>
      </c>
      <c r="I354" s="142"/>
      <c r="J354" s="89">
        <f>ROUND(I354*H354,2)</f>
        <v>0</v>
      </c>
      <c r="K354" s="86" t="s">
        <v>397</v>
      </c>
      <c r="L354" s="8"/>
      <c r="M354" s="115" t="s">
        <v>1</v>
      </c>
      <c r="N354" s="90" t="s">
        <v>35</v>
      </c>
      <c r="O354" s="92">
        <v>0.109</v>
      </c>
      <c r="P354" s="92">
        <f>O354*H354</f>
        <v>134.49313800000002</v>
      </c>
      <c r="Q354" s="92">
        <v>0.00059</v>
      </c>
      <c r="R354" s="92">
        <f>Q354*H354</f>
        <v>0.72799038</v>
      </c>
      <c r="S354" s="92">
        <v>0</v>
      </c>
      <c r="T354" s="164">
        <f>S354*H354</f>
        <v>0</v>
      </c>
      <c r="AR354" s="120" t="s">
        <v>130</v>
      </c>
      <c r="AT354" s="120" t="s">
        <v>125</v>
      </c>
      <c r="AU354" s="120" t="s">
        <v>74</v>
      </c>
      <c r="AY354" s="120" t="s">
        <v>123</v>
      </c>
      <c r="BE354" s="156">
        <f>IF(N354="základní",J354,0)</f>
        <v>0</v>
      </c>
      <c r="BF354" s="156">
        <f>IF(N354="snížená",J354,0)</f>
        <v>0</v>
      </c>
      <c r="BG354" s="156">
        <f>IF(N354="zákl. přenesená",J354,0)</f>
        <v>0</v>
      </c>
      <c r="BH354" s="156">
        <f>IF(N354="sníž. přenesená",J354,0)</f>
        <v>0</v>
      </c>
      <c r="BI354" s="156">
        <f>IF(N354="nulová",J354,0)</f>
        <v>0</v>
      </c>
      <c r="BJ354" s="120" t="s">
        <v>72</v>
      </c>
      <c r="BK354" s="156">
        <f>ROUND(I354*H354,2)</f>
        <v>0</v>
      </c>
      <c r="BL354" s="120" t="s">
        <v>130</v>
      </c>
      <c r="BM354" s="120" t="s">
        <v>495</v>
      </c>
    </row>
    <row r="355" spans="2:47" s="117" customFormat="1" ht="12">
      <c r="B355" s="8"/>
      <c r="D355" s="96" t="s">
        <v>399</v>
      </c>
      <c r="F355" s="165" t="s">
        <v>496</v>
      </c>
      <c r="L355" s="8"/>
      <c r="M355" s="114"/>
      <c r="N355" s="21"/>
      <c r="O355" s="21"/>
      <c r="P355" s="21"/>
      <c r="Q355" s="21"/>
      <c r="R355" s="21"/>
      <c r="S355" s="21"/>
      <c r="T355" s="22"/>
      <c r="AT355" s="120" t="s">
        <v>399</v>
      </c>
      <c r="AU355" s="120" t="s">
        <v>74</v>
      </c>
    </row>
    <row r="356" spans="2:47" s="117" customFormat="1" ht="19.5">
      <c r="B356" s="8"/>
      <c r="D356" s="96" t="s">
        <v>298</v>
      </c>
      <c r="F356" s="113" t="s">
        <v>480</v>
      </c>
      <c r="L356" s="8"/>
      <c r="M356" s="114"/>
      <c r="N356" s="21"/>
      <c r="O356" s="21"/>
      <c r="P356" s="21"/>
      <c r="Q356" s="21"/>
      <c r="R356" s="21"/>
      <c r="S356" s="21"/>
      <c r="T356" s="22"/>
      <c r="AT356" s="120" t="s">
        <v>298</v>
      </c>
      <c r="AU356" s="120" t="s">
        <v>74</v>
      </c>
    </row>
    <row r="357" spans="2:51" s="167" customFormat="1" ht="12">
      <c r="B357" s="166"/>
      <c r="D357" s="96" t="s">
        <v>132</v>
      </c>
      <c r="E357" s="168" t="s">
        <v>1</v>
      </c>
      <c r="F357" s="169" t="s">
        <v>401</v>
      </c>
      <c r="H357" s="168" t="s">
        <v>1</v>
      </c>
      <c r="L357" s="166"/>
      <c r="M357" s="170"/>
      <c r="N357" s="171"/>
      <c r="O357" s="171"/>
      <c r="P357" s="171"/>
      <c r="Q357" s="171"/>
      <c r="R357" s="171"/>
      <c r="S357" s="171"/>
      <c r="T357" s="172"/>
      <c r="AT357" s="168" t="s">
        <v>132</v>
      </c>
      <c r="AU357" s="168" t="s">
        <v>74</v>
      </c>
      <c r="AV357" s="167" t="s">
        <v>72</v>
      </c>
      <c r="AW357" s="167" t="s">
        <v>5</v>
      </c>
      <c r="AX357" s="167" t="s">
        <v>66</v>
      </c>
      <c r="AY357" s="168" t="s">
        <v>123</v>
      </c>
    </row>
    <row r="358" spans="2:51" s="167" customFormat="1" ht="12">
      <c r="B358" s="166"/>
      <c r="D358" s="96" t="s">
        <v>132</v>
      </c>
      <c r="E358" s="168" t="s">
        <v>1</v>
      </c>
      <c r="F358" s="169" t="s">
        <v>402</v>
      </c>
      <c r="H358" s="168" t="s">
        <v>1</v>
      </c>
      <c r="L358" s="166"/>
      <c r="M358" s="170"/>
      <c r="N358" s="171"/>
      <c r="O358" s="171"/>
      <c r="P358" s="171"/>
      <c r="Q358" s="171"/>
      <c r="R358" s="171"/>
      <c r="S358" s="171"/>
      <c r="T358" s="172"/>
      <c r="AT358" s="168" t="s">
        <v>132</v>
      </c>
      <c r="AU358" s="168" t="s">
        <v>74</v>
      </c>
      <c r="AV358" s="167" t="s">
        <v>72</v>
      </c>
      <c r="AW358" s="167" t="s">
        <v>5</v>
      </c>
      <c r="AX358" s="167" t="s">
        <v>66</v>
      </c>
      <c r="AY358" s="168" t="s">
        <v>123</v>
      </c>
    </row>
    <row r="359" spans="2:51" s="167" customFormat="1" ht="12">
      <c r="B359" s="166"/>
      <c r="D359" s="96" t="s">
        <v>132</v>
      </c>
      <c r="E359" s="168" t="s">
        <v>1</v>
      </c>
      <c r="F359" s="169" t="s">
        <v>403</v>
      </c>
      <c r="H359" s="168" t="s">
        <v>1</v>
      </c>
      <c r="L359" s="166"/>
      <c r="M359" s="170"/>
      <c r="N359" s="171"/>
      <c r="O359" s="171"/>
      <c r="P359" s="171"/>
      <c r="Q359" s="171"/>
      <c r="R359" s="171"/>
      <c r="S359" s="171"/>
      <c r="T359" s="172"/>
      <c r="AT359" s="168" t="s">
        <v>132</v>
      </c>
      <c r="AU359" s="168" t="s">
        <v>74</v>
      </c>
      <c r="AV359" s="167" t="s">
        <v>72</v>
      </c>
      <c r="AW359" s="167" t="s">
        <v>5</v>
      </c>
      <c r="AX359" s="167" t="s">
        <v>66</v>
      </c>
      <c r="AY359" s="168" t="s">
        <v>123</v>
      </c>
    </row>
    <row r="360" spans="2:51" s="167" customFormat="1" ht="12">
      <c r="B360" s="166"/>
      <c r="D360" s="96" t="s">
        <v>132</v>
      </c>
      <c r="E360" s="168" t="s">
        <v>1</v>
      </c>
      <c r="F360" s="169" t="s">
        <v>404</v>
      </c>
      <c r="H360" s="168" t="s">
        <v>1</v>
      </c>
      <c r="L360" s="166"/>
      <c r="M360" s="170"/>
      <c r="N360" s="171"/>
      <c r="O360" s="171"/>
      <c r="P360" s="171"/>
      <c r="Q360" s="171"/>
      <c r="R360" s="171"/>
      <c r="S360" s="171"/>
      <c r="T360" s="172"/>
      <c r="AT360" s="168" t="s">
        <v>132</v>
      </c>
      <c r="AU360" s="168" t="s">
        <v>74</v>
      </c>
      <c r="AV360" s="167" t="s">
        <v>72</v>
      </c>
      <c r="AW360" s="167" t="s">
        <v>5</v>
      </c>
      <c r="AX360" s="167" t="s">
        <v>66</v>
      </c>
      <c r="AY360" s="168" t="s">
        <v>123</v>
      </c>
    </row>
    <row r="361" spans="2:51" s="167" customFormat="1" ht="12">
      <c r="B361" s="166"/>
      <c r="D361" s="96" t="s">
        <v>132</v>
      </c>
      <c r="E361" s="168" t="s">
        <v>1</v>
      </c>
      <c r="F361" s="169" t="s">
        <v>405</v>
      </c>
      <c r="H361" s="168" t="s">
        <v>1</v>
      </c>
      <c r="L361" s="166"/>
      <c r="M361" s="170"/>
      <c r="N361" s="171"/>
      <c r="O361" s="171"/>
      <c r="P361" s="171"/>
      <c r="Q361" s="171"/>
      <c r="R361" s="171"/>
      <c r="S361" s="171"/>
      <c r="T361" s="172"/>
      <c r="AT361" s="168" t="s">
        <v>132</v>
      </c>
      <c r="AU361" s="168" t="s">
        <v>74</v>
      </c>
      <c r="AV361" s="167" t="s">
        <v>72</v>
      </c>
      <c r="AW361" s="167" t="s">
        <v>5</v>
      </c>
      <c r="AX361" s="167" t="s">
        <v>66</v>
      </c>
      <c r="AY361" s="168" t="s">
        <v>123</v>
      </c>
    </row>
    <row r="362" spans="2:51" s="167" customFormat="1" ht="12">
      <c r="B362" s="166"/>
      <c r="D362" s="96" t="s">
        <v>132</v>
      </c>
      <c r="E362" s="168" t="s">
        <v>1</v>
      </c>
      <c r="F362" s="169" t="s">
        <v>406</v>
      </c>
      <c r="H362" s="168" t="s">
        <v>1</v>
      </c>
      <c r="L362" s="166"/>
      <c r="M362" s="170"/>
      <c r="N362" s="171"/>
      <c r="O362" s="171"/>
      <c r="P362" s="171"/>
      <c r="Q362" s="171"/>
      <c r="R362" s="171"/>
      <c r="S362" s="171"/>
      <c r="T362" s="172"/>
      <c r="AT362" s="168" t="s">
        <v>132</v>
      </c>
      <c r="AU362" s="168" t="s">
        <v>74</v>
      </c>
      <c r="AV362" s="167" t="s">
        <v>72</v>
      </c>
      <c r="AW362" s="167" t="s">
        <v>5</v>
      </c>
      <c r="AX362" s="167" t="s">
        <v>66</v>
      </c>
      <c r="AY362" s="168" t="s">
        <v>123</v>
      </c>
    </row>
    <row r="363" spans="2:51" s="167" customFormat="1" ht="12">
      <c r="B363" s="166"/>
      <c r="D363" s="96" t="s">
        <v>132</v>
      </c>
      <c r="E363" s="168" t="s">
        <v>1</v>
      </c>
      <c r="F363" s="169" t="s">
        <v>407</v>
      </c>
      <c r="H363" s="168" t="s">
        <v>1</v>
      </c>
      <c r="L363" s="166"/>
      <c r="M363" s="170"/>
      <c r="N363" s="171"/>
      <c r="O363" s="171"/>
      <c r="P363" s="171"/>
      <c r="Q363" s="171"/>
      <c r="R363" s="171"/>
      <c r="S363" s="171"/>
      <c r="T363" s="172"/>
      <c r="AT363" s="168" t="s">
        <v>132</v>
      </c>
      <c r="AU363" s="168" t="s">
        <v>74</v>
      </c>
      <c r="AV363" s="167" t="s">
        <v>72</v>
      </c>
      <c r="AW363" s="167" t="s">
        <v>5</v>
      </c>
      <c r="AX363" s="167" t="s">
        <v>66</v>
      </c>
      <c r="AY363" s="168" t="s">
        <v>123</v>
      </c>
    </row>
    <row r="364" spans="2:51" s="95" customFormat="1" ht="12">
      <c r="B364" s="94"/>
      <c r="D364" s="96" t="s">
        <v>132</v>
      </c>
      <c r="E364" s="97" t="s">
        <v>1</v>
      </c>
      <c r="F364" s="98" t="s">
        <v>497</v>
      </c>
      <c r="H364" s="99">
        <v>200.6</v>
      </c>
      <c r="L364" s="94"/>
      <c r="M364" s="100"/>
      <c r="N364" s="101"/>
      <c r="O364" s="101"/>
      <c r="P364" s="101"/>
      <c r="Q364" s="101"/>
      <c r="R364" s="101"/>
      <c r="S364" s="101"/>
      <c r="T364" s="102"/>
      <c r="AT364" s="97" t="s">
        <v>132</v>
      </c>
      <c r="AU364" s="97" t="s">
        <v>74</v>
      </c>
      <c r="AV364" s="95" t="s">
        <v>74</v>
      </c>
      <c r="AW364" s="95" t="s">
        <v>5</v>
      </c>
      <c r="AX364" s="95" t="s">
        <v>66</v>
      </c>
      <c r="AY364" s="97" t="s">
        <v>123</v>
      </c>
    </row>
    <row r="365" spans="2:51" s="167" customFormat="1" ht="12">
      <c r="B365" s="166"/>
      <c r="D365" s="96" t="s">
        <v>132</v>
      </c>
      <c r="E365" s="168" t="s">
        <v>1</v>
      </c>
      <c r="F365" s="169" t="s">
        <v>409</v>
      </c>
      <c r="H365" s="168" t="s">
        <v>1</v>
      </c>
      <c r="L365" s="166"/>
      <c r="M365" s="170"/>
      <c r="N365" s="171"/>
      <c r="O365" s="171"/>
      <c r="P365" s="171"/>
      <c r="Q365" s="171"/>
      <c r="R365" s="171"/>
      <c r="S365" s="171"/>
      <c r="T365" s="172"/>
      <c r="AT365" s="168" t="s">
        <v>132</v>
      </c>
      <c r="AU365" s="168" t="s">
        <v>74</v>
      </c>
      <c r="AV365" s="167" t="s">
        <v>72</v>
      </c>
      <c r="AW365" s="167" t="s">
        <v>5</v>
      </c>
      <c r="AX365" s="167" t="s">
        <v>66</v>
      </c>
      <c r="AY365" s="168" t="s">
        <v>123</v>
      </c>
    </row>
    <row r="366" spans="2:51" s="167" customFormat="1" ht="12">
      <c r="B366" s="166"/>
      <c r="D366" s="96" t="s">
        <v>132</v>
      </c>
      <c r="E366" s="168" t="s">
        <v>1</v>
      </c>
      <c r="F366" s="169" t="s">
        <v>410</v>
      </c>
      <c r="H366" s="168" t="s">
        <v>1</v>
      </c>
      <c r="L366" s="166"/>
      <c r="M366" s="170"/>
      <c r="N366" s="171"/>
      <c r="O366" s="171"/>
      <c r="P366" s="171"/>
      <c r="Q366" s="171"/>
      <c r="R366" s="171"/>
      <c r="S366" s="171"/>
      <c r="T366" s="172"/>
      <c r="AT366" s="168" t="s">
        <v>132</v>
      </c>
      <c r="AU366" s="168" t="s">
        <v>74</v>
      </c>
      <c r="AV366" s="167" t="s">
        <v>72</v>
      </c>
      <c r="AW366" s="167" t="s">
        <v>5</v>
      </c>
      <c r="AX366" s="167" t="s">
        <v>66</v>
      </c>
      <c r="AY366" s="168" t="s">
        <v>123</v>
      </c>
    </row>
    <row r="367" spans="2:51" s="95" customFormat="1" ht="12">
      <c r="B367" s="94"/>
      <c r="D367" s="96" t="s">
        <v>132</v>
      </c>
      <c r="E367" s="97" t="s">
        <v>1</v>
      </c>
      <c r="F367" s="98" t="s">
        <v>498</v>
      </c>
      <c r="H367" s="99">
        <v>13.728</v>
      </c>
      <c r="L367" s="94"/>
      <c r="M367" s="100"/>
      <c r="N367" s="101"/>
      <c r="O367" s="101"/>
      <c r="P367" s="101"/>
      <c r="Q367" s="101"/>
      <c r="R367" s="101"/>
      <c r="S367" s="101"/>
      <c r="T367" s="102"/>
      <c r="AT367" s="97" t="s">
        <v>132</v>
      </c>
      <c r="AU367" s="97" t="s">
        <v>74</v>
      </c>
      <c r="AV367" s="95" t="s">
        <v>74</v>
      </c>
      <c r="AW367" s="95" t="s">
        <v>5</v>
      </c>
      <c r="AX367" s="95" t="s">
        <v>66</v>
      </c>
      <c r="AY367" s="97" t="s">
        <v>123</v>
      </c>
    </row>
    <row r="368" spans="2:51" s="174" customFormat="1" ht="12">
      <c r="B368" s="173"/>
      <c r="D368" s="96" t="s">
        <v>132</v>
      </c>
      <c r="E368" s="175" t="s">
        <v>1</v>
      </c>
      <c r="F368" s="176" t="s">
        <v>412</v>
      </c>
      <c r="H368" s="177">
        <v>214.328</v>
      </c>
      <c r="L368" s="173"/>
      <c r="M368" s="178"/>
      <c r="N368" s="179"/>
      <c r="O368" s="179"/>
      <c r="P368" s="179"/>
      <c r="Q368" s="179"/>
      <c r="R368" s="179"/>
      <c r="S368" s="179"/>
      <c r="T368" s="180"/>
      <c r="AT368" s="175" t="s">
        <v>132</v>
      </c>
      <c r="AU368" s="175" t="s">
        <v>74</v>
      </c>
      <c r="AV368" s="174" t="s">
        <v>137</v>
      </c>
      <c r="AW368" s="174" t="s">
        <v>5</v>
      </c>
      <c r="AX368" s="174" t="s">
        <v>66</v>
      </c>
      <c r="AY368" s="175" t="s">
        <v>123</v>
      </c>
    </row>
    <row r="369" spans="2:51" s="167" customFormat="1" ht="12">
      <c r="B369" s="166"/>
      <c r="D369" s="96" t="s">
        <v>132</v>
      </c>
      <c r="E369" s="168" t="s">
        <v>1</v>
      </c>
      <c r="F369" s="169" t="s">
        <v>413</v>
      </c>
      <c r="H369" s="168" t="s">
        <v>1</v>
      </c>
      <c r="L369" s="166"/>
      <c r="M369" s="170"/>
      <c r="N369" s="171"/>
      <c r="O369" s="171"/>
      <c r="P369" s="171"/>
      <c r="Q369" s="171"/>
      <c r="R369" s="171"/>
      <c r="S369" s="171"/>
      <c r="T369" s="172"/>
      <c r="AT369" s="168" t="s">
        <v>132</v>
      </c>
      <c r="AU369" s="168" t="s">
        <v>74</v>
      </c>
      <c r="AV369" s="167" t="s">
        <v>72</v>
      </c>
      <c r="AW369" s="167" t="s">
        <v>5</v>
      </c>
      <c r="AX369" s="167" t="s">
        <v>66</v>
      </c>
      <c r="AY369" s="168" t="s">
        <v>123</v>
      </c>
    </row>
    <row r="370" spans="2:51" s="167" customFormat="1" ht="12">
      <c r="B370" s="166"/>
      <c r="D370" s="96" t="s">
        <v>132</v>
      </c>
      <c r="E370" s="168" t="s">
        <v>1</v>
      </c>
      <c r="F370" s="169" t="s">
        <v>406</v>
      </c>
      <c r="H370" s="168" t="s">
        <v>1</v>
      </c>
      <c r="L370" s="166"/>
      <c r="M370" s="170"/>
      <c r="N370" s="171"/>
      <c r="O370" s="171"/>
      <c r="P370" s="171"/>
      <c r="Q370" s="171"/>
      <c r="R370" s="171"/>
      <c r="S370" s="171"/>
      <c r="T370" s="172"/>
      <c r="AT370" s="168" t="s">
        <v>132</v>
      </c>
      <c r="AU370" s="168" t="s">
        <v>74</v>
      </c>
      <c r="AV370" s="167" t="s">
        <v>72</v>
      </c>
      <c r="AW370" s="167" t="s">
        <v>5</v>
      </c>
      <c r="AX370" s="167" t="s">
        <v>66</v>
      </c>
      <c r="AY370" s="168" t="s">
        <v>123</v>
      </c>
    </row>
    <row r="371" spans="2:51" s="167" customFormat="1" ht="12">
      <c r="B371" s="166"/>
      <c r="D371" s="96" t="s">
        <v>132</v>
      </c>
      <c r="E371" s="168" t="s">
        <v>1</v>
      </c>
      <c r="F371" s="169" t="s">
        <v>414</v>
      </c>
      <c r="H371" s="168" t="s">
        <v>1</v>
      </c>
      <c r="L371" s="166"/>
      <c r="M371" s="170"/>
      <c r="N371" s="171"/>
      <c r="O371" s="171"/>
      <c r="P371" s="171"/>
      <c r="Q371" s="171"/>
      <c r="R371" s="171"/>
      <c r="S371" s="171"/>
      <c r="T371" s="172"/>
      <c r="AT371" s="168" t="s">
        <v>132</v>
      </c>
      <c r="AU371" s="168" t="s">
        <v>74</v>
      </c>
      <c r="AV371" s="167" t="s">
        <v>72</v>
      </c>
      <c r="AW371" s="167" t="s">
        <v>5</v>
      </c>
      <c r="AX371" s="167" t="s">
        <v>66</v>
      </c>
      <c r="AY371" s="168" t="s">
        <v>123</v>
      </c>
    </row>
    <row r="372" spans="2:51" s="95" customFormat="1" ht="12">
      <c r="B372" s="94"/>
      <c r="D372" s="96" t="s">
        <v>132</v>
      </c>
      <c r="E372" s="97" t="s">
        <v>1</v>
      </c>
      <c r="F372" s="98" t="s">
        <v>499</v>
      </c>
      <c r="H372" s="99">
        <v>221.792</v>
      </c>
      <c r="L372" s="94"/>
      <c r="M372" s="100"/>
      <c r="N372" s="101"/>
      <c r="O372" s="101"/>
      <c r="P372" s="101"/>
      <c r="Q372" s="101"/>
      <c r="R372" s="101"/>
      <c r="S372" s="101"/>
      <c r="T372" s="102"/>
      <c r="AT372" s="97" t="s">
        <v>132</v>
      </c>
      <c r="AU372" s="97" t="s">
        <v>74</v>
      </c>
      <c r="AV372" s="95" t="s">
        <v>74</v>
      </c>
      <c r="AW372" s="95" t="s">
        <v>5</v>
      </c>
      <c r="AX372" s="95" t="s">
        <v>66</v>
      </c>
      <c r="AY372" s="97" t="s">
        <v>123</v>
      </c>
    </row>
    <row r="373" spans="2:51" s="167" customFormat="1" ht="12">
      <c r="B373" s="166"/>
      <c r="D373" s="96" t="s">
        <v>132</v>
      </c>
      <c r="E373" s="168" t="s">
        <v>1</v>
      </c>
      <c r="F373" s="169" t="s">
        <v>409</v>
      </c>
      <c r="H373" s="168" t="s">
        <v>1</v>
      </c>
      <c r="L373" s="166"/>
      <c r="M373" s="170"/>
      <c r="N373" s="171"/>
      <c r="O373" s="171"/>
      <c r="P373" s="171"/>
      <c r="Q373" s="171"/>
      <c r="R373" s="171"/>
      <c r="S373" s="171"/>
      <c r="T373" s="172"/>
      <c r="AT373" s="168" t="s">
        <v>132</v>
      </c>
      <c r="AU373" s="168" t="s">
        <v>74</v>
      </c>
      <c r="AV373" s="167" t="s">
        <v>72</v>
      </c>
      <c r="AW373" s="167" t="s">
        <v>5</v>
      </c>
      <c r="AX373" s="167" t="s">
        <v>66</v>
      </c>
      <c r="AY373" s="168" t="s">
        <v>123</v>
      </c>
    </row>
    <row r="374" spans="2:51" s="167" customFormat="1" ht="12">
      <c r="B374" s="166"/>
      <c r="D374" s="96" t="s">
        <v>132</v>
      </c>
      <c r="E374" s="168" t="s">
        <v>1</v>
      </c>
      <c r="F374" s="169" t="s">
        <v>416</v>
      </c>
      <c r="H374" s="168" t="s">
        <v>1</v>
      </c>
      <c r="L374" s="166"/>
      <c r="M374" s="170"/>
      <c r="N374" s="171"/>
      <c r="O374" s="171"/>
      <c r="P374" s="171"/>
      <c r="Q374" s="171"/>
      <c r="R374" s="171"/>
      <c r="S374" s="171"/>
      <c r="T374" s="172"/>
      <c r="AT374" s="168" t="s">
        <v>132</v>
      </c>
      <c r="AU374" s="168" t="s">
        <v>74</v>
      </c>
      <c r="AV374" s="167" t="s">
        <v>72</v>
      </c>
      <c r="AW374" s="167" t="s">
        <v>5</v>
      </c>
      <c r="AX374" s="167" t="s">
        <v>66</v>
      </c>
      <c r="AY374" s="168" t="s">
        <v>123</v>
      </c>
    </row>
    <row r="375" spans="2:51" s="95" customFormat="1" ht="12">
      <c r="B375" s="94"/>
      <c r="D375" s="96" t="s">
        <v>132</v>
      </c>
      <c r="E375" s="97" t="s">
        <v>1</v>
      </c>
      <c r="F375" s="98" t="s">
        <v>500</v>
      </c>
      <c r="H375" s="99">
        <v>6.768</v>
      </c>
      <c r="L375" s="94"/>
      <c r="M375" s="100"/>
      <c r="N375" s="101"/>
      <c r="O375" s="101"/>
      <c r="P375" s="101"/>
      <c r="Q375" s="101"/>
      <c r="R375" s="101"/>
      <c r="S375" s="101"/>
      <c r="T375" s="102"/>
      <c r="AT375" s="97" t="s">
        <v>132</v>
      </c>
      <c r="AU375" s="97" t="s">
        <v>74</v>
      </c>
      <c r="AV375" s="95" t="s">
        <v>74</v>
      </c>
      <c r="AW375" s="95" t="s">
        <v>5</v>
      </c>
      <c r="AX375" s="95" t="s">
        <v>66</v>
      </c>
      <c r="AY375" s="97" t="s">
        <v>123</v>
      </c>
    </row>
    <row r="376" spans="2:51" s="174" customFormat="1" ht="12">
      <c r="B376" s="173"/>
      <c r="D376" s="96" t="s">
        <v>132</v>
      </c>
      <c r="E376" s="175" t="s">
        <v>1</v>
      </c>
      <c r="F376" s="176" t="s">
        <v>412</v>
      </c>
      <c r="H376" s="177">
        <v>228.56</v>
      </c>
      <c r="L376" s="173"/>
      <c r="M376" s="178"/>
      <c r="N376" s="179"/>
      <c r="O376" s="179"/>
      <c r="P376" s="179"/>
      <c r="Q376" s="179"/>
      <c r="R376" s="179"/>
      <c r="S376" s="179"/>
      <c r="T376" s="180"/>
      <c r="AT376" s="175" t="s">
        <v>132</v>
      </c>
      <c r="AU376" s="175" t="s">
        <v>74</v>
      </c>
      <c r="AV376" s="174" t="s">
        <v>137</v>
      </c>
      <c r="AW376" s="174" t="s">
        <v>5</v>
      </c>
      <c r="AX376" s="174" t="s">
        <v>66</v>
      </c>
      <c r="AY376" s="175" t="s">
        <v>123</v>
      </c>
    </row>
    <row r="377" spans="2:51" s="167" customFormat="1" ht="12">
      <c r="B377" s="166"/>
      <c r="D377" s="96" t="s">
        <v>132</v>
      </c>
      <c r="E377" s="168" t="s">
        <v>1</v>
      </c>
      <c r="F377" s="169" t="s">
        <v>418</v>
      </c>
      <c r="H377" s="168" t="s">
        <v>1</v>
      </c>
      <c r="L377" s="166"/>
      <c r="M377" s="170"/>
      <c r="N377" s="171"/>
      <c r="O377" s="171"/>
      <c r="P377" s="171"/>
      <c r="Q377" s="171"/>
      <c r="R377" s="171"/>
      <c r="S377" s="171"/>
      <c r="T377" s="172"/>
      <c r="AT377" s="168" t="s">
        <v>132</v>
      </c>
      <c r="AU377" s="168" t="s">
        <v>74</v>
      </c>
      <c r="AV377" s="167" t="s">
        <v>72</v>
      </c>
      <c r="AW377" s="167" t="s">
        <v>5</v>
      </c>
      <c r="AX377" s="167" t="s">
        <v>66</v>
      </c>
      <c r="AY377" s="168" t="s">
        <v>123</v>
      </c>
    </row>
    <row r="378" spans="2:51" s="167" customFormat="1" ht="12">
      <c r="B378" s="166"/>
      <c r="D378" s="96" t="s">
        <v>132</v>
      </c>
      <c r="E378" s="168" t="s">
        <v>1</v>
      </c>
      <c r="F378" s="169" t="s">
        <v>406</v>
      </c>
      <c r="H378" s="168" t="s">
        <v>1</v>
      </c>
      <c r="L378" s="166"/>
      <c r="M378" s="170"/>
      <c r="N378" s="171"/>
      <c r="O378" s="171"/>
      <c r="P378" s="171"/>
      <c r="Q378" s="171"/>
      <c r="R378" s="171"/>
      <c r="S378" s="171"/>
      <c r="T378" s="172"/>
      <c r="AT378" s="168" t="s">
        <v>132</v>
      </c>
      <c r="AU378" s="168" t="s">
        <v>74</v>
      </c>
      <c r="AV378" s="167" t="s">
        <v>72</v>
      </c>
      <c r="AW378" s="167" t="s">
        <v>5</v>
      </c>
      <c r="AX378" s="167" t="s">
        <v>66</v>
      </c>
      <c r="AY378" s="168" t="s">
        <v>123</v>
      </c>
    </row>
    <row r="379" spans="2:51" s="167" customFormat="1" ht="12">
      <c r="B379" s="166"/>
      <c r="D379" s="96" t="s">
        <v>132</v>
      </c>
      <c r="E379" s="168" t="s">
        <v>1</v>
      </c>
      <c r="F379" s="169" t="s">
        <v>419</v>
      </c>
      <c r="H379" s="168" t="s">
        <v>1</v>
      </c>
      <c r="L379" s="166"/>
      <c r="M379" s="170"/>
      <c r="N379" s="171"/>
      <c r="O379" s="171"/>
      <c r="P379" s="171"/>
      <c r="Q379" s="171"/>
      <c r="R379" s="171"/>
      <c r="S379" s="171"/>
      <c r="T379" s="172"/>
      <c r="AT379" s="168" t="s">
        <v>132</v>
      </c>
      <c r="AU379" s="168" t="s">
        <v>74</v>
      </c>
      <c r="AV379" s="167" t="s">
        <v>72</v>
      </c>
      <c r="AW379" s="167" t="s">
        <v>5</v>
      </c>
      <c r="AX379" s="167" t="s">
        <v>66</v>
      </c>
      <c r="AY379" s="168" t="s">
        <v>123</v>
      </c>
    </row>
    <row r="380" spans="2:51" s="95" customFormat="1" ht="12">
      <c r="B380" s="94"/>
      <c r="D380" s="96" t="s">
        <v>132</v>
      </c>
      <c r="E380" s="97" t="s">
        <v>1</v>
      </c>
      <c r="F380" s="98" t="s">
        <v>501</v>
      </c>
      <c r="H380" s="99">
        <v>72.6</v>
      </c>
      <c r="L380" s="94"/>
      <c r="M380" s="100"/>
      <c r="N380" s="101"/>
      <c r="O380" s="101"/>
      <c r="P380" s="101"/>
      <c r="Q380" s="101"/>
      <c r="R380" s="101"/>
      <c r="S380" s="101"/>
      <c r="T380" s="102"/>
      <c r="AT380" s="97" t="s">
        <v>132</v>
      </c>
      <c r="AU380" s="97" t="s">
        <v>74</v>
      </c>
      <c r="AV380" s="95" t="s">
        <v>74</v>
      </c>
      <c r="AW380" s="95" t="s">
        <v>5</v>
      </c>
      <c r="AX380" s="95" t="s">
        <v>66</v>
      </c>
      <c r="AY380" s="97" t="s">
        <v>123</v>
      </c>
    </row>
    <row r="381" spans="2:51" s="167" customFormat="1" ht="12">
      <c r="B381" s="166"/>
      <c r="D381" s="96" t="s">
        <v>132</v>
      </c>
      <c r="E381" s="168" t="s">
        <v>1</v>
      </c>
      <c r="F381" s="169" t="s">
        <v>409</v>
      </c>
      <c r="H381" s="168" t="s">
        <v>1</v>
      </c>
      <c r="L381" s="166"/>
      <c r="M381" s="170"/>
      <c r="N381" s="171"/>
      <c r="O381" s="171"/>
      <c r="P381" s="171"/>
      <c r="Q381" s="171"/>
      <c r="R381" s="171"/>
      <c r="S381" s="171"/>
      <c r="T381" s="172"/>
      <c r="AT381" s="168" t="s">
        <v>132</v>
      </c>
      <c r="AU381" s="168" t="s">
        <v>74</v>
      </c>
      <c r="AV381" s="167" t="s">
        <v>72</v>
      </c>
      <c r="AW381" s="167" t="s">
        <v>5</v>
      </c>
      <c r="AX381" s="167" t="s">
        <v>66</v>
      </c>
      <c r="AY381" s="168" t="s">
        <v>123</v>
      </c>
    </row>
    <row r="382" spans="2:51" s="167" customFormat="1" ht="12">
      <c r="B382" s="166"/>
      <c r="D382" s="96" t="s">
        <v>132</v>
      </c>
      <c r="E382" s="168" t="s">
        <v>1</v>
      </c>
      <c r="F382" s="169" t="s">
        <v>421</v>
      </c>
      <c r="H382" s="168" t="s">
        <v>1</v>
      </c>
      <c r="L382" s="166"/>
      <c r="M382" s="170"/>
      <c r="N382" s="171"/>
      <c r="O382" s="171"/>
      <c r="P382" s="171"/>
      <c r="Q382" s="171"/>
      <c r="R382" s="171"/>
      <c r="S382" s="171"/>
      <c r="T382" s="172"/>
      <c r="AT382" s="168" t="s">
        <v>132</v>
      </c>
      <c r="AU382" s="168" t="s">
        <v>74</v>
      </c>
      <c r="AV382" s="167" t="s">
        <v>72</v>
      </c>
      <c r="AW382" s="167" t="s">
        <v>5</v>
      </c>
      <c r="AX382" s="167" t="s">
        <v>66</v>
      </c>
      <c r="AY382" s="168" t="s">
        <v>123</v>
      </c>
    </row>
    <row r="383" spans="2:51" s="95" customFormat="1" ht="12">
      <c r="B383" s="94"/>
      <c r="D383" s="96" t="s">
        <v>132</v>
      </c>
      <c r="E383" s="97" t="s">
        <v>1</v>
      </c>
      <c r="F383" s="98" t="s">
        <v>502</v>
      </c>
      <c r="H383" s="99">
        <v>14.016</v>
      </c>
      <c r="L383" s="94"/>
      <c r="M383" s="100"/>
      <c r="N383" s="101"/>
      <c r="O383" s="101"/>
      <c r="P383" s="101"/>
      <c r="Q383" s="101"/>
      <c r="R383" s="101"/>
      <c r="S383" s="101"/>
      <c r="T383" s="102"/>
      <c r="AT383" s="97" t="s">
        <v>132</v>
      </c>
      <c r="AU383" s="97" t="s">
        <v>74</v>
      </c>
      <c r="AV383" s="95" t="s">
        <v>74</v>
      </c>
      <c r="AW383" s="95" t="s">
        <v>5</v>
      </c>
      <c r="AX383" s="95" t="s">
        <v>66</v>
      </c>
      <c r="AY383" s="97" t="s">
        <v>123</v>
      </c>
    </row>
    <row r="384" spans="2:51" s="174" customFormat="1" ht="12">
      <c r="B384" s="173"/>
      <c r="D384" s="96" t="s">
        <v>132</v>
      </c>
      <c r="E384" s="175" t="s">
        <v>1</v>
      </c>
      <c r="F384" s="176" t="s">
        <v>412</v>
      </c>
      <c r="H384" s="177">
        <v>86.616</v>
      </c>
      <c r="L384" s="173"/>
      <c r="M384" s="178"/>
      <c r="N384" s="179"/>
      <c r="O384" s="179"/>
      <c r="P384" s="179"/>
      <c r="Q384" s="179"/>
      <c r="R384" s="179"/>
      <c r="S384" s="179"/>
      <c r="T384" s="180"/>
      <c r="AT384" s="175" t="s">
        <v>132</v>
      </c>
      <c r="AU384" s="175" t="s">
        <v>74</v>
      </c>
      <c r="AV384" s="174" t="s">
        <v>137</v>
      </c>
      <c r="AW384" s="174" t="s">
        <v>5</v>
      </c>
      <c r="AX384" s="174" t="s">
        <v>66</v>
      </c>
      <c r="AY384" s="175" t="s">
        <v>123</v>
      </c>
    </row>
    <row r="385" spans="2:51" s="167" customFormat="1" ht="12">
      <c r="B385" s="166"/>
      <c r="D385" s="96" t="s">
        <v>132</v>
      </c>
      <c r="E385" s="168" t="s">
        <v>1</v>
      </c>
      <c r="F385" s="169" t="s">
        <v>423</v>
      </c>
      <c r="H385" s="168" t="s">
        <v>1</v>
      </c>
      <c r="L385" s="166"/>
      <c r="M385" s="170"/>
      <c r="N385" s="171"/>
      <c r="O385" s="171"/>
      <c r="P385" s="171"/>
      <c r="Q385" s="171"/>
      <c r="R385" s="171"/>
      <c r="S385" s="171"/>
      <c r="T385" s="172"/>
      <c r="AT385" s="168" t="s">
        <v>132</v>
      </c>
      <c r="AU385" s="168" t="s">
        <v>74</v>
      </c>
      <c r="AV385" s="167" t="s">
        <v>72</v>
      </c>
      <c r="AW385" s="167" t="s">
        <v>5</v>
      </c>
      <c r="AX385" s="167" t="s">
        <v>66</v>
      </c>
      <c r="AY385" s="168" t="s">
        <v>123</v>
      </c>
    </row>
    <row r="386" spans="2:51" s="167" customFormat="1" ht="12">
      <c r="B386" s="166"/>
      <c r="D386" s="96" t="s">
        <v>132</v>
      </c>
      <c r="E386" s="168" t="s">
        <v>1</v>
      </c>
      <c r="F386" s="169" t="s">
        <v>406</v>
      </c>
      <c r="H386" s="168" t="s">
        <v>1</v>
      </c>
      <c r="L386" s="166"/>
      <c r="M386" s="170"/>
      <c r="N386" s="171"/>
      <c r="O386" s="171"/>
      <c r="P386" s="171"/>
      <c r="Q386" s="171"/>
      <c r="R386" s="171"/>
      <c r="S386" s="171"/>
      <c r="T386" s="172"/>
      <c r="AT386" s="168" t="s">
        <v>132</v>
      </c>
      <c r="AU386" s="168" t="s">
        <v>74</v>
      </c>
      <c r="AV386" s="167" t="s">
        <v>72</v>
      </c>
      <c r="AW386" s="167" t="s">
        <v>5</v>
      </c>
      <c r="AX386" s="167" t="s">
        <v>66</v>
      </c>
      <c r="AY386" s="168" t="s">
        <v>123</v>
      </c>
    </row>
    <row r="387" spans="2:51" s="167" customFormat="1" ht="12">
      <c r="B387" s="166"/>
      <c r="D387" s="96" t="s">
        <v>132</v>
      </c>
      <c r="E387" s="168" t="s">
        <v>1</v>
      </c>
      <c r="F387" s="169" t="s">
        <v>424</v>
      </c>
      <c r="H387" s="168" t="s">
        <v>1</v>
      </c>
      <c r="L387" s="166"/>
      <c r="M387" s="170"/>
      <c r="N387" s="171"/>
      <c r="O387" s="171"/>
      <c r="P387" s="171"/>
      <c r="Q387" s="171"/>
      <c r="R387" s="171"/>
      <c r="S387" s="171"/>
      <c r="T387" s="172"/>
      <c r="AT387" s="168" t="s">
        <v>132</v>
      </c>
      <c r="AU387" s="168" t="s">
        <v>74</v>
      </c>
      <c r="AV387" s="167" t="s">
        <v>72</v>
      </c>
      <c r="AW387" s="167" t="s">
        <v>5</v>
      </c>
      <c r="AX387" s="167" t="s">
        <v>66</v>
      </c>
      <c r="AY387" s="168" t="s">
        <v>123</v>
      </c>
    </row>
    <row r="388" spans="2:51" s="95" customFormat="1" ht="12">
      <c r="B388" s="94"/>
      <c r="D388" s="96" t="s">
        <v>132</v>
      </c>
      <c r="E388" s="97" t="s">
        <v>1</v>
      </c>
      <c r="F388" s="98" t="s">
        <v>503</v>
      </c>
      <c r="H388" s="99">
        <v>158.984</v>
      </c>
      <c r="L388" s="94"/>
      <c r="M388" s="100"/>
      <c r="N388" s="101"/>
      <c r="O388" s="101"/>
      <c r="P388" s="101"/>
      <c r="Q388" s="101"/>
      <c r="R388" s="101"/>
      <c r="S388" s="101"/>
      <c r="T388" s="102"/>
      <c r="AT388" s="97" t="s">
        <v>132</v>
      </c>
      <c r="AU388" s="97" t="s">
        <v>74</v>
      </c>
      <c r="AV388" s="95" t="s">
        <v>74</v>
      </c>
      <c r="AW388" s="95" t="s">
        <v>5</v>
      </c>
      <c r="AX388" s="95" t="s">
        <v>66</v>
      </c>
      <c r="AY388" s="97" t="s">
        <v>123</v>
      </c>
    </row>
    <row r="389" spans="2:51" s="167" customFormat="1" ht="12">
      <c r="B389" s="166"/>
      <c r="D389" s="96" t="s">
        <v>132</v>
      </c>
      <c r="E389" s="168" t="s">
        <v>1</v>
      </c>
      <c r="F389" s="169" t="s">
        <v>409</v>
      </c>
      <c r="H389" s="168" t="s">
        <v>1</v>
      </c>
      <c r="L389" s="166"/>
      <c r="M389" s="170"/>
      <c r="N389" s="171"/>
      <c r="O389" s="171"/>
      <c r="P389" s="171"/>
      <c r="Q389" s="171"/>
      <c r="R389" s="171"/>
      <c r="S389" s="171"/>
      <c r="T389" s="172"/>
      <c r="AT389" s="168" t="s">
        <v>132</v>
      </c>
      <c r="AU389" s="168" t="s">
        <v>74</v>
      </c>
      <c r="AV389" s="167" t="s">
        <v>72</v>
      </c>
      <c r="AW389" s="167" t="s">
        <v>5</v>
      </c>
      <c r="AX389" s="167" t="s">
        <v>66</v>
      </c>
      <c r="AY389" s="168" t="s">
        <v>123</v>
      </c>
    </row>
    <row r="390" spans="2:51" s="167" customFormat="1" ht="12">
      <c r="B390" s="166"/>
      <c r="D390" s="96" t="s">
        <v>132</v>
      </c>
      <c r="E390" s="168" t="s">
        <v>1</v>
      </c>
      <c r="F390" s="169" t="s">
        <v>426</v>
      </c>
      <c r="H390" s="168" t="s">
        <v>1</v>
      </c>
      <c r="L390" s="166"/>
      <c r="M390" s="170"/>
      <c r="N390" s="171"/>
      <c r="O390" s="171"/>
      <c r="P390" s="171"/>
      <c r="Q390" s="171"/>
      <c r="R390" s="171"/>
      <c r="S390" s="171"/>
      <c r="T390" s="172"/>
      <c r="AT390" s="168" t="s">
        <v>132</v>
      </c>
      <c r="AU390" s="168" t="s">
        <v>74</v>
      </c>
      <c r="AV390" s="167" t="s">
        <v>72</v>
      </c>
      <c r="AW390" s="167" t="s">
        <v>5</v>
      </c>
      <c r="AX390" s="167" t="s">
        <v>66</v>
      </c>
      <c r="AY390" s="168" t="s">
        <v>123</v>
      </c>
    </row>
    <row r="391" spans="2:51" s="95" customFormat="1" ht="12">
      <c r="B391" s="94"/>
      <c r="D391" s="96" t="s">
        <v>132</v>
      </c>
      <c r="E391" s="97" t="s">
        <v>1</v>
      </c>
      <c r="F391" s="98" t="s">
        <v>504</v>
      </c>
      <c r="H391" s="99">
        <v>6.912</v>
      </c>
      <c r="L391" s="94"/>
      <c r="M391" s="100"/>
      <c r="N391" s="101"/>
      <c r="O391" s="101"/>
      <c r="P391" s="101"/>
      <c r="Q391" s="101"/>
      <c r="R391" s="101"/>
      <c r="S391" s="101"/>
      <c r="T391" s="102"/>
      <c r="AT391" s="97" t="s">
        <v>132</v>
      </c>
      <c r="AU391" s="97" t="s">
        <v>74</v>
      </c>
      <c r="AV391" s="95" t="s">
        <v>74</v>
      </c>
      <c r="AW391" s="95" t="s">
        <v>5</v>
      </c>
      <c r="AX391" s="95" t="s">
        <v>66</v>
      </c>
      <c r="AY391" s="97" t="s">
        <v>123</v>
      </c>
    </row>
    <row r="392" spans="2:51" s="174" customFormat="1" ht="12">
      <c r="B392" s="173"/>
      <c r="D392" s="96" t="s">
        <v>132</v>
      </c>
      <c r="E392" s="175" t="s">
        <v>1</v>
      </c>
      <c r="F392" s="176" t="s">
        <v>412</v>
      </c>
      <c r="H392" s="177">
        <v>165.89600000000002</v>
      </c>
      <c r="L392" s="173"/>
      <c r="M392" s="178"/>
      <c r="N392" s="179"/>
      <c r="O392" s="179"/>
      <c r="P392" s="179"/>
      <c r="Q392" s="179"/>
      <c r="R392" s="179"/>
      <c r="S392" s="179"/>
      <c r="T392" s="180"/>
      <c r="AT392" s="175" t="s">
        <v>132</v>
      </c>
      <c r="AU392" s="175" t="s">
        <v>74</v>
      </c>
      <c r="AV392" s="174" t="s">
        <v>137</v>
      </c>
      <c r="AW392" s="174" t="s">
        <v>5</v>
      </c>
      <c r="AX392" s="174" t="s">
        <v>66</v>
      </c>
      <c r="AY392" s="175" t="s">
        <v>123</v>
      </c>
    </row>
    <row r="393" spans="2:51" s="167" customFormat="1" ht="12">
      <c r="B393" s="166"/>
      <c r="D393" s="96" t="s">
        <v>132</v>
      </c>
      <c r="E393" s="168" t="s">
        <v>1</v>
      </c>
      <c r="F393" s="169" t="s">
        <v>428</v>
      </c>
      <c r="H393" s="168" t="s">
        <v>1</v>
      </c>
      <c r="L393" s="166"/>
      <c r="M393" s="170"/>
      <c r="N393" s="171"/>
      <c r="O393" s="171"/>
      <c r="P393" s="171"/>
      <c r="Q393" s="171"/>
      <c r="R393" s="171"/>
      <c r="S393" s="171"/>
      <c r="T393" s="172"/>
      <c r="AT393" s="168" t="s">
        <v>132</v>
      </c>
      <c r="AU393" s="168" t="s">
        <v>74</v>
      </c>
      <c r="AV393" s="167" t="s">
        <v>72</v>
      </c>
      <c r="AW393" s="167" t="s">
        <v>5</v>
      </c>
      <c r="AX393" s="167" t="s">
        <v>66</v>
      </c>
      <c r="AY393" s="168" t="s">
        <v>123</v>
      </c>
    </row>
    <row r="394" spans="2:51" s="167" customFormat="1" ht="12">
      <c r="B394" s="166"/>
      <c r="D394" s="96" t="s">
        <v>132</v>
      </c>
      <c r="E394" s="168" t="s">
        <v>1</v>
      </c>
      <c r="F394" s="169" t="s">
        <v>406</v>
      </c>
      <c r="H394" s="168" t="s">
        <v>1</v>
      </c>
      <c r="L394" s="166"/>
      <c r="M394" s="170"/>
      <c r="N394" s="171"/>
      <c r="O394" s="171"/>
      <c r="P394" s="171"/>
      <c r="Q394" s="171"/>
      <c r="R394" s="171"/>
      <c r="S394" s="171"/>
      <c r="T394" s="172"/>
      <c r="AT394" s="168" t="s">
        <v>132</v>
      </c>
      <c r="AU394" s="168" t="s">
        <v>74</v>
      </c>
      <c r="AV394" s="167" t="s">
        <v>72</v>
      </c>
      <c r="AW394" s="167" t="s">
        <v>5</v>
      </c>
      <c r="AX394" s="167" t="s">
        <v>66</v>
      </c>
      <c r="AY394" s="168" t="s">
        <v>123</v>
      </c>
    </row>
    <row r="395" spans="2:51" s="167" customFormat="1" ht="12">
      <c r="B395" s="166"/>
      <c r="D395" s="96" t="s">
        <v>132</v>
      </c>
      <c r="E395" s="168" t="s">
        <v>1</v>
      </c>
      <c r="F395" s="169" t="s">
        <v>429</v>
      </c>
      <c r="H395" s="168" t="s">
        <v>1</v>
      </c>
      <c r="L395" s="166"/>
      <c r="M395" s="170"/>
      <c r="N395" s="171"/>
      <c r="O395" s="171"/>
      <c r="P395" s="171"/>
      <c r="Q395" s="171"/>
      <c r="R395" s="171"/>
      <c r="S395" s="171"/>
      <c r="T395" s="172"/>
      <c r="AT395" s="168" t="s">
        <v>132</v>
      </c>
      <c r="AU395" s="168" t="s">
        <v>74</v>
      </c>
      <c r="AV395" s="167" t="s">
        <v>72</v>
      </c>
      <c r="AW395" s="167" t="s">
        <v>5</v>
      </c>
      <c r="AX395" s="167" t="s">
        <v>66</v>
      </c>
      <c r="AY395" s="168" t="s">
        <v>123</v>
      </c>
    </row>
    <row r="396" spans="2:51" s="95" customFormat="1" ht="12">
      <c r="B396" s="94"/>
      <c r="D396" s="96" t="s">
        <v>132</v>
      </c>
      <c r="E396" s="97" t="s">
        <v>1</v>
      </c>
      <c r="F396" s="98" t="s">
        <v>505</v>
      </c>
      <c r="H396" s="99">
        <v>247.126</v>
      </c>
      <c r="L396" s="94"/>
      <c r="M396" s="100"/>
      <c r="N396" s="101"/>
      <c r="O396" s="101"/>
      <c r="P396" s="101"/>
      <c r="Q396" s="101"/>
      <c r="R396" s="101"/>
      <c r="S396" s="101"/>
      <c r="T396" s="102"/>
      <c r="AT396" s="97" t="s">
        <v>132</v>
      </c>
      <c r="AU396" s="97" t="s">
        <v>74</v>
      </c>
      <c r="AV396" s="95" t="s">
        <v>74</v>
      </c>
      <c r="AW396" s="95" t="s">
        <v>5</v>
      </c>
      <c r="AX396" s="95" t="s">
        <v>66</v>
      </c>
      <c r="AY396" s="97" t="s">
        <v>123</v>
      </c>
    </row>
    <row r="397" spans="2:51" s="167" customFormat="1" ht="12">
      <c r="B397" s="166"/>
      <c r="D397" s="96" t="s">
        <v>132</v>
      </c>
      <c r="E397" s="168" t="s">
        <v>1</v>
      </c>
      <c r="F397" s="169" t="s">
        <v>409</v>
      </c>
      <c r="H397" s="168" t="s">
        <v>1</v>
      </c>
      <c r="L397" s="166"/>
      <c r="M397" s="170"/>
      <c r="N397" s="171"/>
      <c r="O397" s="171"/>
      <c r="P397" s="171"/>
      <c r="Q397" s="171"/>
      <c r="R397" s="171"/>
      <c r="S397" s="171"/>
      <c r="T397" s="172"/>
      <c r="AT397" s="168" t="s">
        <v>132</v>
      </c>
      <c r="AU397" s="168" t="s">
        <v>74</v>
      </c>
      <c r="AV397" s="167" t="s">
        <v>72</v>
      </c>
      <c r="AW397" s="167" t="s">
        <v>5</v>
      </c>
      <c r="AX397" s="167" t="s">
        <v>66</v>
      </c>
      <c r="AY397" s="168" t="s">
        <v>123</v>
      </c>
    </row>
    <row r="398" spans="2:51" s="167" customFormat="1" ht="12">
      <c r="B398" s="166"/>
      <c r="D398" s="96" t="s">
        <v>132</v>
      </c>
      <c r="E398" s="168" t="s">
        <v>1</v>
      </c>
      <c r="F398" s="169" t="s">
        <v>431</v>
      </c>
      <c r="H398" s="168" t="s">
        <v>1</v>
      </c>
      <c r="L398" s="166"/>
      <c r="M398" s="170"/>
      <c r="N398" s="171"/>
      <c r="O398" s="171"/>
      <c r="P398" s="171"/>
      <c r="Q398" s="171"/>
      <c r="R398" s="171"/>
      <c r="S398" s="171"/>
      <c r="T398" s="172"/>
      <c r="AT398" s="168" t="s">
        <v>132</v>
      </c>
      <c r="AU398" s="168" t="s">
        <v>74</v>
      </c>
      <c r="AV398" s="167" t="s">
        <v>72</v>
      </c>
      <c r="AW398" s="167" t="s">
        <v>5</v>
      </c>
      <c r="AX398" s="167" t="s">
        <v>66</v>
      </c>
      <c r="AY398" s="168" t="s">
        <v>123</v>
      </c>
    </row>
    <row r="399" spans="2:51" s="95" customFormat="1" ht="12">
      <c r="B399" s="94"/>
      <c r="D399" s="96" t="s">
        <v>132</v>
      </c>
      <c r="E399" s="97" t="s">
        <v>1</v>
      </c>
      <c r="F399" s="98" t="s">
        <v>506</v>
      </c>
      <c r="H399" s="99">
        <v>6.936</v>
      </c>
      <c r="L399" s="94"/>
      <c r="M399" s="100"/>
      <c r="N399" s="101"/>
      <c r="O399" s="101"/>
      <c r="P399" s="101"/>
      <c r="Q399" s="101"/>
      <c r="R399" s="101"/>
      <c r="S399" s="101"/>
      <c r="T399" s="102"/>
      <c r="AT399" s="97" t="s">
        <v>132</v>
      </c>
      <c r="AU399" s="97" t="s">
        <v>74</v>
      </c>
      <c r="AV399" s="95" t="s">
        <v>74</v>
      </c>
      <c r="AW399" s="95" t="s">
        <v>5</v>
      </c>
      <c r="AX399" s="95" t="s">
        <v>66</v>
      </c>
      <c r="AY399" s="97" t="s">
        <v>123</v>
      </c>
    </row>
    <row r="400" spans="2:51" s="174" customFormat="1" ht="12">
      <c r="B400" s="173"/>
      <c r="D400" s="96" t="s">
        <v>132</v>
      </c>
      <c r="E400" s="175" t="s">
        <v>1</v>
      </c>
      <c r="F400" s="176" t="s">
        <v>412</v>
      </c>
      <c r="H400" s="177">
        <v>254.062</v>
      </c>
      <c r="L400" s="173"/>
      <c r="M400" s="178"/>
      <c r="N400" s="179"/>
      <c r="O400" s="179"/>
      <c r="P400" s="179"/>
      <c r="Q400" s="179"/>
      <c r="R400" s="179"/>
      <c r="S400" s="179"/>
      <c r="T400" s="180"/>
      <c r="AT400" s="175" t="s">
        <v>132</v>
      </c>
      <c r="AU400" s="175" t="s">
        <v>74</v>
      </c>
      <c r="AV400" s="174" t="s">
        <v>137</v>
      </c>
      <c r="AW400" s="174" t="s">
        <v>5</v>
      </c>
      <c r="AX400" s="174" t="s">
        <v>66</v>
      </c>
      <c r="AY400" s="175" t="s">
        <v>123</v>
      </c>
    </row>
    <row r="401" spans="2:51" s="167" customFormat="1" ht="12">
      <c r="B401" s="166"/>
      <c r="D401" s="96" t="s">
        <v>132</v>
      </c>
      <c r="E401" s="168" t="s">
        <v>1</v>
      </c>
      <c r="F401" s="169" t="s">
        <v>433</v>
      </c>
      <c r="H401" s="168" t="s">
        <v>1</v>
      </c>
      <c r="L401" s="166"/>
      <c r="M401" s="170"/>
      <c r="N401" s="171"/>
      <c r="O401" s="171"/>
      <c r="P401" s="171"/>
      <c r="Q401" s="171"/>
      <c r="R401" s="171"/>
      <c r="S401" s="171"/>
      <c r="T401" s="172"/>
      <c r="AT401" s="168" t="s">
        <v>132</v>
      </c>
      <c r="AU401" s="168" t="s">
        <v>74</v>
      </c>
      <c r="AV401" s="167" t="s">
        <v>72</v>
      </c>
      <c r="AW401" s="167" t="s">
        <v>5</v>
      </c>
      <c r="AX401" s="167" t="s">
        <v>66</v>
      </c>
      <c r="AY401" s="168" t="s">
        <v>123</v>
      </c>
    </row>
    <row r="402" spans="2:51" s="167" customFormat="1" ht="12">
      <c r="B402" s="166"/>
      <c r="D402" s="96" t="s">
        <v>132</v>
      </c>
      <c r="E402" s="168" t="s">
        <v>1</v>
      </c>
      <c r="F402" s="169" t="s">
        <v>406</v>
      </c>
      <c r="H402" s="168" t="s">
        <v>1</v>
      </c>
      <c r="L402" s="166"/>
      <c r="M402" s="170"/>
      <c r="N402" s="171"/>
      <c r="O402" s="171"/>
      <c r="P402" s="171"/>
      <c r="Q402" s="171"/>
      <c r="R402" s="171"/>
      <c r="S402" s="171"/>
      <c r="T402" s="172"/>
      <c r="AT402" s="168" t="s">
        <v>132</v>
      </c>
      <c r="AU402" s="168" t="s">
        <v>74</v>
      </c>
      <c r="AV402" s="167" t="s">
        <v>72</v>
      </c>
      <c r="AW402" s="167" t="s">
        <v>5</v>
      </c>
      <c r="AX402" s="167" t="s">
        <v>66</v>
      </c>
      <c r="AY402" s="168" t="s">
        <v>123</v>
      </c>
    </row>
    <row r="403" spans="2:51" s="167" customFormat="1" ht="12">
      <c r="B403" s="166"/>
      <c r="D403" s="96" t="s">
        <v>132</v>
      </c>
      <c r="E403" s="168" t="s">
        <v>1</v>
      </c>
      <c r="F403" s="169" t="s">
        <v>434</v>
      </c>
      <c r="H403" s="168" t="s">
        <v>1</v>
      </c>
      <c r="L403" s="166"/>
      <c r="M403" s="170"/>
      <c r="N403" s="171"/>
      <c r="O403" s="171"/>
      <c r="P403" s="171"/>
      <c r="Q403" s="171"/>
      <c r="R403" s="171"/>
      <c r="S403" s="171"/>
      <c r="T403" s="172"/>
      <c r="AT403" s="168" t="s">
        <v>132</v>
      </c>
      <c r="AU403" s="168" t="s">
        <v>74</v>
      </c>
      <c r="AV403" s="167" t="s">
        <v>72</v>
      </c>
      <c r="AW403" s="167" t="s">
        <v>5</v>
      </c>
      <c r="AX403" s="167" t="s">
        <v>66</v>
      </c>
      <c r="AY403" s="168" t="s">
        <v>123</v>
      </c>
    </row>
    <row r="404" spans="2:51" s="95" customFormat="1" ht="12">
      <c r="B404" s="94"/>
      <c r="D404" s="96" t="s">
        <v>132</v>
      </c>
      <c r="E404" s="97" t="s">
        <v>1</v>
      </c>
      <c r="F404" s="98" t="s">
        <v>507</v>
      </c>
      <c r="H404" s="99">
        <v>277.34</v>
      </c>
      <c r="L404" s="94"/>
      <c r="M404" s="100"/>
      <c r="N404" s="101"/>
      <c r="O404" s="101"/>
      <c r="P404" s="101"/>
      <c r="Q404" s="101"/>
      <c r="R404" s="101"/>
      <c r="S404" s="101"/>
      <c r="T404" s="102"/>
      <c r="AT404" s="97" t="s">
        <v>132</v>
      </c>
      <c r="AU404" s="97" t="s">
        <v>74</v>
      </c>
      <c r="AV404" s="95" t="s">
        <v>74</v>
      </c>
      <c r="AW404" s="95" t="s">
        <v>5</v>
      </c>
      <c r="AX404" s="95" t="s">
        <v>66</v>
      </c>
      <c r="AY404" s="97" t="s">
        <v>123</v>
      </c>
    </row>
    <row r="405" spans="2:51" s="167" customFormat="1" ht="12">
      <c r="B405" s="166"/>
      <c r="D405" s="96" t="s">
        <v>132</v>
      </c>
      <c r="E405" s="168" t="s">
        <v>1</v>
      </c>
      <c r="F405" s="169" t="s">
        <v>409</v>
      </c>
      <c r="H405" s="168" t="s">
        <v>1</v>
      </c>
      <c r="L405" s="166"/>
      <c r="M405" s="170"/>
      <c r="N405" s="171"/>
      <c r="O405" s="171"/>
      <c r="P405" s="171"/>
      <c r="Q405" s="171"/>
      <c r="R405" s="171"/>
      <c r="S405" s="171"/>
      <c r="T405" s="172"/>
      <c r="AT405" s="168" t="s">
        <v>132</v>
      </c>
      <c r="AU405" s="168" t="s">
        <v>74</v>
      </c>
      <c r="AV405" s="167" t="s">
        <v>72</v>
      </c>
      <c r="AW405" s="167" t="s">
        <v>5</v>
      </c>
      <c r="AX405" s="167" t="s">
        <v>66</v>
      </c>
      <c r="AY405" s="168" t="s">
        <v>123</v>
      </c>
    </row>
    <row r="406" spans="2:51" s="167" customFormat="1" ht="12">
      <c r="B406" s="166"/>
      <c r="D406" s="96" t="s">
        <v>132</v>
      </c>
      <c r="E406" s="168" t="s">
        <v>1</v>
      </c>
      <c r="F406" s="169" t="s">
        <v>436</v>
      </c>
      <c r="H406" s="168" t="s">
        <v>1</v>
      </c>
      <c r="L406" s="166"/>
      <c r="M406" s="170"/>
      <c r="N406" s="171"/>
      <c r="O406" s="171"/>
      <c r="P406" s="171"/>
      <c r="Q406" s="171"/>
      <c r="R406" s="171"/>
      <c r="S406" s="171"/>
      <c r="T406" s="172"/>
      <c r="AT406" s="168" t="s">
        <v>132</v>
      </c>
      <c r="AU406" s="168" t="s">
        <v>74</v>
      </c>
      <c r="AV406" s="167" t="s">
        <v>72</v>
      </c>
      <c r="AW406" s="167" t="s">
        <v>5</v>
      </c>
      <c r="AX406" s="167" t="s">
        <v>66</v>
      </c>
      <c r="AY406" s="168" t="s">
        <v>123</v>
      </c>
    </row>
    <row r="407" spans="2:51" s="95" customFormat="1" ht="12">
      <c r="B407" s="94"/>
      <c r="D407" s="96" t="s">
        <v>132</v>
      </c>
      <c r="E407" s="97" t="s">
        <v>1</v>
      </c>
      <c r="F407" s="98" t="s">
        <v>508</v>
      </c>
      <c r="H407" s="99">
        <v>7.08</v>
      </c>
      <c r="L407" s="94"/>
      <c r="M407" s="100"/>
      <c r="N407" s="101"/>
      <c r="O407" s="101"/>
      <c r="P407" s="101"/>
      <c r="Q407" s="101"/>
      <c r="R407" s="101"/>
      <c r="S407" s="101"/>
      <c r="T407" s="102"/>
      <c r="AT407" s="97" t="s">
        <v>132</v>
      </c>
      <c r="AU407" s="97" t="s">
        <v>74</v>
      </c>
      <c r="AV407" s="95" t="s">
        <v>74</v>
      </c>
      <c r="AW407" s="95" t="s">
        <v>5</v>
      </c>
      <c r="AX407" s="95" t="s">
        <v>66</v>
      </c>
      <c r="AY407" s="97" t="s">
        <v>123</v>
      </c>
    </row>
    <row r="408" spans="2:51" s="174" customFormat="1" ht="12">
      <c r="B408" s="173"/>
      <c r="D408" s="96" t="s">
        <v>132</v>
      </c>
      <c r="E408" s="175" t="s">
        <v>1</v>
      </c>
      <c r="F408" s="176" t="s">
        <v>412</v>
      </c>
      <c r="H408" s="177">
        <v>284.41999999999996</v>
      </c>
      <c r="L408" s="173"/>
      <c r="M408" s="178"/>
      <c r="N408" s="179"/>
      <c r="O408" s="179"/>
      <c r="P408" s="179"/>
      <c r="Q408" s="179"/>
      <c r="R408" s="179"/>
      <c r="S408" s="179"/>
      <c r="T408" s="180"/>
      <c r="AT408" s="175" t="s">
        <v>132</v>
      </c>
      <c r="AU408" s="175" t="s">
        <v>74</v>
      </c>
      <c r="AV408" s="174" t="s">
        <v>137</v>
      </c>
      <c r="AW408" s="174" t="s">
        <v>5</v>
      </c>
      <c r="AX408" s="174" t="s">
        <v>66</v>
      </c>
      <c r="AY408" s="175" t="s">
        <v>123</v>
      </c>
    </row>
    <row r="409" spans="2:51" s="182" customFormat="1" ht="12">
      <c r="B409" s="181"/>
      <c r="D409" s="96" t="s">
        <v>132</v>
      </c>
      <c r="E409" s="183" t="s">
        <v>1</v>
      </c>
      <c r="F409" s="184" t="s">
        <v>470</v>
      </c>
      <c r="H409" s="185">
        <v>1233.8819999999998</v>
      </c>
      <c r="L409" s="181"/>
      <c r="M409" s="186"/>
      <c r="N409" s="187"/>
      <c r="O409" s="187"/>
      <c r="P409" s="187"/>
      <c r="Q409" s="187"/>
      <c r="R409" s="187"/>
      <c r="S409" s="187"/>
      <c r="T409" s="188"/>
      <c r="AT409" s="183" t="s">
        <v>132</v>
      </c>
      <c r="AU409" s="183" t="s">
        <v>74</v>
      </c>
      <c r="AV409" s="182" t="s">
        <v>130</v>
      </c>
      <c r="AW409" s="182" t="s">
        <v>5</v>
      </c>
      <c r="AX409" s="182" t="s">
        <v>72</v>
      </c>
      <c r="AY409" s="183" t="s">
        <v>123</v>
      </c>
    </row>
    <row r="410" spans="2:65" s="117" customFormat="1" ht="16.5" customHeight="1">
      <c r="B410" s="8"/>
      <c r="C410" s="84" t="s">
        <v>146</v>
      </c>
      <c r="D410" s="84" t="s">
        <v>125</v>
      </c>
      <c r="E410" s="85" t="s">
        <v>509</v>
      </c>
      <c r="F410" s="86" t="s">
        <v>510</v>
      </c>
      <c r="G410" s="87" t="s">
        <v>128</v>
      </c>
      <c r="H410" s="88">
        <v>184.02</v>
      </c>
      <c r="I410" s="142"/>
      <c r="J410" s="89">
        <f>ROUND(I410*H410,2)</f>
        <v>0</v>
      </c>
      <c r="K410" s="86" t="s">
        <v>397</v>
      </c>
      <c r="L410" s="8"/>
      <c r="M410" s="115" t="s">
        <v>1</v>
      </c>
      <c r="N410" s="90" t="s">
        <v>35</v>
      </c>
      <c r="O410" s="92">
        <v>0.085</v>
      </c>
      <c r="P410" s="92">
        <f>O410*H410</f>
        <v>15.641700000000002</v>
      </c>
      <c r="Q410" s="92">
        <v>0</v>
      </c>
      <c r="R410" s="92">
        <f>Q410*H410</f>
        <v>0</v>
      </c>
      <c r="S410" s="92">
        <v>0</v>
      </c>
      <c r="T410" s="164">
        <f>S410*H410</f>
        <v>0</v>
      </c>
      <c r="AR410" s="120" t="s">
        <v>130</v>
      </c>
      <c r="AT410" s="120" t="s">
        <v>125</v>
      </c>
      <c r="AU410" s="120" t="s">
        <v>74</v>
      </c>
      <c r="AY410" s="120" t="s">
        <v>123</v>
      </c>
      <c r="BE410" s="156">
        <f>IF(N410="základní",J410,0)</f>
        <v>0</v>
      </c>
      <c r="BF410" s="156">
        <f>IF(N410="snížená",J410,0)</f>
        <v>0</v>
      </c>
      <c r="BG410" s="156">
        <f>IF(N410="zákl. přenesená",J410,0)</f>
        <v>0</v>
      </c>
      <c r="BH410" s="156">
        <f>IF(N410="sníž. přenesená",J410,0)</f>
        <v>0</v>
      </c>
      <c r="BI410" s="156">
        <f>IF(N410="nulová",J410,0)</f>
        <v>0</v>
      </c>
      <c r="BJ410" s="120" t="s">
        <v>72</v>
      </c>
      <c r="BK410" s="156">
        <f>ROUND(I410*H410,2)</f>
        <v>0</v>
      </c>
      <c r="BL410" s="120" t="s">
        <v>130</v>
      </c>
      <c r="BM410" s="120" t="s">
        <v>511</v>
      </c>
    </row>
    <row r="411" spans="2:47" s="117" customFormat="1" ht="12">
      <c r="B411" s="8"/>
      <c r="D411" s="96" t="s">
        <v>399</v>
      </c>
      <c r="F411" s="165" t="s">
        <v>512</v>
      </c>
      <c r="L411" s="8"/>
      <c r="M411" s="114"/>
      <c r="N411" s="21"/>
      <c r="O411" s="21"/>
      <c r="P411" s="21"/>
      <c r="Q411" s="21"/>
      <c r="R411" s="21"/>
      <c r="S411" s="21"/>
      <c r="T411" s="22"/>
      <c r="AT411" s="120" t="s">
        <v>399</v>
      </c>
      <c r="AU411" s="120" t="s">
        <v>74</v>
      </c>
    </row>
    <row r="412" spans="2:51" s="167" customFormat="1" ht="12">
      <c r="B412" s="166"/>
      <c r="D412" s="96" t="s">
        <v>132</v>
      </c>
      <c r="E412" s="168" t="s">
        <v>1</v>
      </c>
      <c r="F412" s="169" t="s">
        <v>401</v>
      </c>
      <c r="H412" s="168" t="s">
        <v>1</v>
      </c>
      <c r="L412" s="166"/>
      <c r="M412" s="170"/>
      <c r="N412" s="171"/>
      <c r="O412" s="171"/>
      <c r="P412" s="171"/>
      <c r="Q412" s="171"/>
      <c r="R412" s="171"/>
      <c r="S412" s="171"/>
      <c r="T412" s="172"/>
      <c r="AT412" s="168" t="s">
        <v>132</v>
      </c>
      <c r="AU412" s="168" t="s">
        <v>74</v>
      </c>
      <c r="AV412" s="167" t="s">
        <v>72</v>
      </c>
      <c r="AW412" s="167" t="s">
        <v>5</v>
      </c>
      <c r="AX412" s="167" t="s">
        <v>66</v>
      </c>
      <c r="AY412" s="168" t="s">
        <v>123</v>
      </c>
    </row>
    <row r="413" spans="2:51" s="167" customFormat="1" ht="12">
      <c r="B413" s="166"/>
      <c r="D413" s="96" t="s">
        <v>132</v>
      </c>
      <c r="E413" s="168" t="s">
        <v>1</v>
      </c>
      <c r="F413" s="169" t="s">
        <v>402</v>
      </c>
      <c r="H413" s="168" t="s">
        <v>1</v>
      </c>
      <c r="L413" s="166"/>
      <c r="M413" s="170"/>
      <c r="N413" s="171"/>
      <c r="O413" s="171"/>
      <c r="P413" s="171"/>
      <c r="Q413" s="171"/>
      <c r="R413" s="171"/>
      <c r="S413" s="171"/>
      <c r="T413" s="172"/>
      <c r="AT413" s="168" t="s">
        <v>132</v>
      </c>
      <c r="AU413" s="168" t="s">
        <v>74</v>
      </c>
      <c r="AV413" s="167" t="s">
        <v>72</v>
      </c>
      <c r="AW413" s="167" t="s">
        <v>5</v>
      </c>
      <c r="AX413" s="167" t="s">
        <v>66</v>
      </c>
      <c r="AY413" s="168" t="s">
        <v>123</v>
      </c>
    </row>
    <row r="414" spans="2:51" s="167" customFormat="1" ht="12">
      <c r="B414" s="166"/>
      <c r="D414" s="96" t="s">
        <v>132</v>
      </c>
      <c r="E414" s="168" t="s">
        <v>1</v>
      </c>
      <c r="F414" s="169" t="s">
        <v>403</v>
      </c>
      <c r="H414" s="168" t="s">
        <v>1</v>
      </c>
      <c r="L414" s="166"/>
      <c r="M414" s="170"/>
      <c r="N414" s="171"/>
      <c r="O414" s="171"/>
      <c r="P414" s="171"/>
      <c r="Q414" s="171"/>
      <c r="R414" s="171"/>
      <c r="S414" s="171"/>
      <c r="T414" s="172"/>
      <c r="AT414" s="168" t="s">
        <v>132</v>
      </c>
      <c r="AU414" s="168" t="s">
        <v>74</v>
      </c>
      <c r="AV414" s="167" t="s">
        <v>72</v>
      </c>
      <c r="AW414" s="167" t="s">
        <v>5</v>
      </c>
      <c r="AX414" s="167" t="s">
        <v>66</v>
      </c>
      <c r="AY414" s="168" t="s">
        <v>123</v>
      </c>
    </row>
    <row r="415" spans="2:51" s="167" customFormat="1" ht="12">
      <c r="B415" s="166"/>
      <c r="D415" s="96" t="s">
        <v>132</v>
      </c>
      <c r="E415" s="168" t="s">
        <v>1</v>
      </c>
      <c r="F415" s="169" t="s">
        <v>404</v>
      </c>
      <c r="H415" s="168" t="s">
        <v>1</v>
      </c>
      <c r="L415" s="166"/>
      <c r="M415" s="170"/>
      <c r="N415" s="171"/>
      <c r="O415" s="171"/>
      <c r="P415" s="171"/>
      <c r="Q415" s="171"/>
      <c r="R415" s="171"/>
      <c r="S415" s="171"/>
      <c r="T415" s="172"/>
      <c r="AT415" s="168" t="s">
        <v>132</v>
      </c>
      <c r="AU415" s="168" t="s">
        <v>74</v>
      </c>
      <c r="AV415" s="167" t="s">
        <v>72</v>
      </c>
      <c r="AW415" s="167" t="s">
        <v>5</v>
      </c>
      <c r="AX415" s="167" t="s">
        <v>66</v>
      </c>
      <c r="AY415" s="168" t="s">
        <v>123</v>
      </c>
    </row>
    <row r="416" spans="2:51" s="167" customFormat="1" ht="12">
      <c r="B416" s="166"/>
      <c r="D416" s="96" t="s">
        <v>132</v>
      </c>
      <c r="E416" s="168" t="s">
        <v>1</v>
      </c>
      <c r="F416" s="169" t="s">
        <v>438</v>
      </c>
      <c r="H416" s="168" t="s">
        <v>1</v>
      </c>
      <c r="L416" s="166"/>
      <c r="M416" s="170"/>
      <c r="N416" s="171"/>
      <c r="O416" s="171"/>
      <c r="P416" s="171"/>
      <c r="Q416" s="171"/>
      <c r="R416" s="171"/>
      <c r="S416" s="171"/>
      <c r="T416" s="172"/>
      <c r="AT416" s="168" t="s">
        <v>132</v>
      </c>
      <c r="AU416" s="168" t="s">
        <v>74</v>
      </c>
      <c r="AV416" s="167" t="s">
        <v>72</v>
      </c>
      <c r="AW416" s="167" t="s">
        <v>5</v>
      </c>
      <c r="AX416" s="167" t="s">
        <v>66</v>
      </c>
      <c r="AY416" s="168" t="s">
        <v>123</v>
      </c>
    </row>
    <row r="417" spans="2:51" s="167" customFormat="1" ht="12">
      <c r="B417" s="166"/>
      <c r="D417" s="96" t="s">
        <v>132</v>
      </c>
      <c r="E417" s="168" t="s">
        <v>1</v>
      </c>
      <c r="F417" s="169" t="s">
        <v>439</v>
      </c>
      <c r="H417" s="168" t="s">
        <v>1</v>
      </c>
      <c r="L417" s="166"/>
      <c r="M417" s="170"/>
      <c r="N417" s="171"/>
      <c r="O417" s="171"/>
      <c r="P417" s="171"/>
      <c r="Q417" s="171"/>
      <c r="R417" s="171"/>
      <c r="S417" s="171"/>
      <c r="T417" s="172"/>
      <c r="AT417" s="168" t="s">
        <v>132</v>
      </c>
      <c r="AU417" s="168" t="s">
        <v>74</v>
      </c>
      <c r="AV417" s="167" t="s">
        <v>72</v>
      </c>
      <c r="AW417" s="167" t="s">
        <v>5</v>
      </c>
      <c r="AX417" s="167" t="s">
        <v>66</v>
      </c>
      <c r="AY417" s="168" t="s">
        <v>123</v>
      </c>
    </row>
    <row r="418" spans="2:51" s="167" customFormat="1" ht="12">
      <c r="B418" s="166"/>
      <c r="D418" s="96" t="s">
        <v>132</v>
      </c>
      <c r="E418" s="168" t="s">
        <v>1</v>
      </c>
      <c r="F418" s="169" t="s">
        <v>440</v>
      </c>
      <c r="H418" s="168" t="s">
        <v>1</v>
      </c>
      <c r="L418" s="166"/>
      <c r="M418" s="170"/>
      <c r="N418" s="171"/>
      <c r="O418" s="171"/>
      <c r="P418" s="171"/>
      <c r="Q418" s="171"/>
      <c r="R418" s="171"/>
      <c r="S418" s="171"/>
      <c r="T418" s="172"/>
      <c r="AT418" s="168" t="s">
        <v>132</v>
      </c>
      <c r="AU418" s="168" t="s">
        <v>74</v>
      </c>
      <c r="AV418" s="167" t="s">
        <v>72</v>
      </c>
      <c r="AW418" s="167" t="s">
        <v>5</v>
      </c>
      <c r="AX418" s="167" t="s">
        <v>66</v>
      </c>
      <c r="AY418" s="168" t="s">
        <v>123</v>
      </c>
    </row>
    <row r="419" spans="2:51" s="95" customFormat="1" ht="12">
      <c r="B419" s="94"/>
      <c r="D419" s="96" t="s">
        <v>132</v>
      </c>
      <c r="E419" s="97" t="s">
        <v>1</v>
      </c>
      <c r="F419" s="98" t="s">
        <v>481</v>
      </c>
      <c r="H419" s="99">
        <v>33.6</v>
      </c>
      <c r="L419" s="94"/>
      <c r="M419" s="100"/>
      <c r="N419" s="101"/>
      <c r="O419" s="101"/>
      <c r="P419" s="101"/>
      <c r="Q419" s="101"/>
      <c r="R419" s="101"/>
      <c r="S419" s="101"/>
      <c r="T419" s="102"/>
      <c r="AT419" s="97" t="s">
        <v>132</v>
      </c>
      <c r="AU419" s="97" t="s">
        <v>74</v>
      </c>
      <c r="AV419" s="95" t="s">
        <v>74</v>
      </c>
      <c r="AW419" s="95" t="s">
        <v>5</v>
      </c>
      <c r="AX419" s="95" t="s">
        <v>66</v>
      </c>
      <c r="AY419" s="97" t="s">
        <v>123</v>
      </c>
    </row>
    <row r="420" spans="2:51" s="167" customFormat="1" ht="12">
      <c r="B420" s="166"/>
      <c r="D420" s="96" t="s">
        <v>132</v>
      </c>
      <c r="E420" s="168" t="s">
        <v>1</v>
      </c>
      <c r="F420" s="169" t="s">
        <v>442</v>
      </c>
      <c r="H420" s="168" t="s">
        <v>1</v>
      </c>
      <c r="L420" s="166"/>
      <c r="M420" s="170"/>
      <c r="N420" s="171"/>
      <c r="O420" s="171"/>
      <c r="P420" s="171"/>
      <c r="Q420" s="171"/>
      <c r="R420" s="171"/>
      <c r="S420" s="171"/>
      <c r="T420" s="172"/>
      <c r="AT420" s="168" t="s">
        <v>132</v>
      </c>
      <c r="AU420" s="168" t="s">
        <v>74</v>
      </c>
      <c r="AV420" s="167" t="s">
        <v>72</v>
      </c>
      <c r="AW420" s="167" t="s">
        <v>5</v>
      </c>
      <c r="AX420" s="167" t="s">
        <v>66</v>
      </c>
      <c r="AY420" s="168" t="s">
        <v>123</v>
      </c>
    </row>
    <row r="421" spans="2:51" s="167" customFormat="1" ht="12">
      <c r="B421" s="166"/>
      <c r="D421" s="96" t="s">
        <v>132</v>
      </c>
      <c r="E421" s="168" t="s">
        <v>1</v>
      </c>
      <c r="F421" s="169" t="s">
        <v>443</v>
      </c>
      <c r="H421" s="168" t="s">
        <v>1</v>
      </c>
      <c r="L421" s="166"/>
      <c r="M421" s="170"/>
      <c r="N421" s="171"/>
      <c r="O421" s="171"/>
      <c r="P421" s="171"/>
      <c r="Q421" s="171"/>
      <c r="R421" s="171"/>
      <c r="S421" s="171"/>
      <c r="T421" s="172"/>
      <c r="AT421" s="168" t="s">
        <v>132</v>
      </c>
      <c r="AU421" s="168" t="s">
        <v>74</v>
      </c>
      <c r="AV421" s="167" t="s">
        <v>72</v>
      </c>
      <c r="AW421" s="167" t="s">
        <v>5</v>
      </c>
      <c r="AX421" s="167" t="s">
        <v>66</v>
      </c>
      <c r="AY421" s="168" t="s">
        <v>123</v>
      </c>
    </row>
    <row r="422" spans="2:51" s="95" customFormat="1" ht="12">
      <c r="B422" s="94"/>
      <c r="D422" s="96" t="s">
        <v>132</v>
      </c>
      <c r="E422" s="97" t="s">
        <v>1</v>
      </c>
      <c r="F422" s="98" t="s">
        <v>482</v>
      </c>
      <c r="H422" s="99">
        <v>4.2</v>
      </c>
      <c r="L422" s="94"/>
      <c r="M422" s="100"/>
      <c r="N422" s="101"/>
      <c r="O422" s="101"/>
      <c r="P422" s="101"/>
      <c r="Q422" s="101"/>
      <c r="R422" s="101"/>
      <c r="S422" s="101"/>
      <c r="T422" s="102"/>
      <c r="AT422" s="97" t="s">
        <v>132</v>
      </c>
      <c r="AU422" s="97" t="s">
        <v>74</v>
      </c>
      <c r="AV422" s="95" t="s">
        <v>74</v>
      </c>
      <c r="AW422" s="95" t="s">
        <v>5</v>
      </c>
      <c r="AX422" s="95" t="s">
        <v>66</v>
      </c>
      <c r="AY422" s="97" t="s">
        <v>123</v>
      </c>
    </row>
    <row r="423" spans="2:51" s="174" customFormat="1" ht="12">
      <c r="B423" s="173"/>
      <c r="D423" s="96" t="s">
        <v>132</v>
      </c>
      <c r="E423" s="175" t="s">
        <v>1</v>
      </c>
      <c r="F423" s="176" t="s">
        <v>412</v>
      </c>
      <c r="H423" s="177">
        <v>37.800000000000004</v>
      </c>
      <c r="L423" s="173"/>
      <c r="M423" s="178"/>
      <c r="N423" s="179"/>
      <c r="O423" s="179"/>
      <c r="P423" s="179"/>
      <c r="Q423" s="179"/>
      <c r="R423" s="179"/>
      <c r="S423" s="179"/>
      <c r="T423" s="180"/>
      <c r="AT423" s="175" t="s">
        <v>132</v>
      </c>
      <c r="AU423" s="175" t="s">
        <v>74</v>
      </c>
      <c r="AV423" s="174" t="s">
        <v>137</v>
      </c>
      <c r="AW423" s="174" t="s">
        <v>5</v>
      </c>
      <c r="AX423" s="174" t="s">
        <v>66</v>
      </c>
      <c r="AY423" s="175" t="s">
        <v>123</v>
      </c>
    </row>
    <row r="424" spans="2:51" s="167" customFormat="1" ht="12">
      <c r="B424" s="166"/>
      <c r="D424" s="96" t="s">
        <v>132</v>
      </c>
      <c r="E424" s="168" t="s">
        <v>1</v>
      </c>
      <c r="F424" s="169" t="s">
        <v>445</v>
      </c>
      <c r="H424" s="168" t="s">
        <v>1</v>
      </c>
      <c r="L424" s="166"/>
      <c r="M424" s="170"/>
      <c r="N424" s="171"/>
      <c r="O424" s="171"/>
      <c r="P424" s="171"/>
      <c r="Q424" s="171"/>
      <c r="R424" s="171"/>
      <c r="S424" s="171"/>
      <c r="T424" s="172"/>
      <c r="AT424" s="168" t="s">
        <v>132</v>
      </c>
      <c r="AU424" s="168" t="s">
        <v>74</v>
      </c>
      <c r="AV424" s="167" t="s">
        <v>72</v>
      </c>
      <c r="AW424" s="167" t="s">
        <v>5</v>
      </c>
      <c r="AX424" s="167" t="s">
        <v>66</v>
      </c>
      <c r="AY424" s="168" t="s">
        <v>123</v>
      </c>
    </row>
    <row r="425" spans="2:51" s="167" customFormat="1" ht="12">
      <c r="B425" s="166"/>
      <c r="D425" s="96" t="s">
        <v>132</v>
      </c>
      <c r="E425" s="168" t="s">
        <v>1</v>
      </c>
      <c r="F425" s="169" t="s">
        <v>439</v>
      </c>
      <c r="H425" s="168" t="s">
        <v>1</v>
      </c>
      <c r="L425" s="166"/>
      <c r="M425" s="170"/>
      <c r="N425" s="171"/>
      <c r="O425" s="171"/>
      <c r="P425" s="171"/>
      <c r="Q425" s="171"/>
      <c r="R425" s="171"/>
      <c r="S425" s="171"/>
      <c r="T425" s="172"/>
      <c r="AT425" s="168" t="s">
        <v>132</v>
      </c>
      <c r="AU425" s="168" t="s">
        <v>74</v>
      </c>
      <c r="AV425" s="167" t="s">
        <v>72</v>
      </c>
      <c r="AW425" s="167" t="s">
        <v>5</v>
      </c>
      <c r="AX425" s="167" t="s">
        <v>66</v>
      </c>
      <c r="AY425" s="168" t="s">
        <v>123</v>
      </c>
    </row>
    <row r="426" spans="2:51" s="167" customFormat="1" ht="12">
      <c r="B426" s="166"/>
      <c r="D426" s="96" t="s">
        <v>132</v>
      </c>
      <c r="E426" s="168" t="s">
        <v>1</v>
      </c>
      <c r="F426" s="169" t="s">
        <v>446</v>
      </c>
      <c r="H426" s="168" t="s">
        <v>1</v>
      </c>
      <c r="L426" s="166"/>
      <c r="M426" s="170"/>
      <c r="N426" s="171"/>
      <c r="O426" s="171"/>
      <c r="P426" s="171"/>
      <c r="Q426" s="171"/>
      <c r="R426" s="171"/>
      <c r="S426" s="171"/>
      <c r="T426" s="172"/>
      <c r="AT426" s="168" t="s">
        <v>132</v>
      </c>
      <c r="AU426" s="168" t="s">
        <v>74</v>
      </c>
      <c r="AV426" s="167" t="s">
        <v>72</v>
      </c>
      <c r="AW426" s="167" t="s">
        <v>5</v>
      </c>
      <c r="AX426" s="167" t="s">
        <v>66</v>
      </c>
      <c r="AY426" s="168" t="s">
        <v>123</v>
      </c>
    </row>
    <row r="427" spans="2:51" s="95" customFormat="1" ht="12">
      <c r="B427" s="94"/>
      <c r="D427" s="96" t="s">
        <v>132</v>
      </c>
      <c r="E427" s="97" t="s">
        <v>1</v>
      </c>
      <c r="F427" s="98" t="s">
        <v>483</v>
      </c>
      <c r="H427" s="99">
        <v>27.37</v>
      </c>
      <c r="L427" s="94"/>
      <c r="M427" s="100"/>
      <c r="N427" s="101"/>
      <c r="O427" s="101"/>
      <c r="P427" s="101"/>
      <c r="Q427" s="101"/>
      <c r="R427" s="101"/>
      <c r="S427" s="101"/>
      <c r="T427" s="102"/>
      <c r="AT427" s="97" t="s">
        <v>132</v>
      </c>
      <c r="AU427" s="97" t="s">
        <v>74</v>
      </c>
      <c r="AV427" s="95" t="s">
        <v>74</v>
      </c>
      <c r="AW427" s="95" t="s">
        <v>5</v>
      </c>
      <c r="AX427" s="95" t="s">
        <v>66</v>
      </c>
      <c r="AY427" s="97" t="s">
        <v>123</v>
      </c>
    </row>
    <row r="428" spans="2:51" s="167" customFormat="1" ht="12">
      <c r="B428" s="166"/>
      <c r="D428" s="96" t="s">
        <v>132</v>
      </c>
      <c r="E428" s="168" t="s">
        <v>1</v>
      </c>
      <c r="F428" s="169" t="s">
        <v>442</v>
      </c>
      <c r="H428" s="168" t="s">
        <v>1</v>
      </c>
      <c r="L428" s="166"/>
      <c r="M428" s="170"/>
      <c r="N428" s="171"/>
      <c r="O428" s="171"/>
      <c r="P428" s="171"/>
      <c r="Q428" s="171"/>
      <c r="R428" s="171"/>
      <c r="S428" s="171"/>
      <c r="T428" s="172"/>
      <c r="AT428" s="168" t="s">
        <v>132</v>
      </c>
      <c r="AU428" s="168" t="s">
        <v>74</v>
      </c>
      <c r="AV428" s="167" t="s">
        <v>72</v>
      </c>
      <c r="AW428" s="167" t="s">
        <v>5</v>
      </c>
      <c r="AX428" s="167" t="s">
        <v>66</v>
      </c>
      <c r="AY428" s="168" t="s">
        <v>123</v>
      </c>
    </row>
    <row r="429" spans="2:51" s="167" customFormat="1" ht="12">
      <c r="B429" s="166"/>
      <c r="D429" s="96" t="s">
        <v>132</v>
      </c>
      <c r="E429" s="168" t="s">
        <v>1</v>
      </c>
      <c r="F429" s="169" t="s">
        <v>448</v>
      </c>
      <c r="H429" s="168" t="s">
        <v>1</v>
      </c>
      <c r="L429" s="166"/>
      <c r="M429" s="170"/>
      <c r="N429" s="171"/>
      <c r="O429" s="171"/>
      <c r="P429" s="171"/>
      <c r="Q429" s="171"/>
      <c r="R429" s="171"/>
      <c r="S429" s="171"/>
      <c r="T429" s="172"/>
      <c r="AT429" s="168" t="s">
        <v>132</v>
      </c>
      <c r="AU429" s="168" t="s">
        <v>74</v>
      </c>
      <c r="AV429" s="167" t="s">
        <v>72</v>
      </c>
      <c r="AW429" s="167" t="s">
        <v>5</v>
      </c>
      <c r="AX429" s="167" t="s">
        <v>66</v>
      </c>
      <c r="AY429" s="168" t="s">
        <v>123</v>
      </c>
    </row>
    <row r="430" spans="2:51" s="95" customFormat="1" ht="12">
      <c r="B430" s="94"/>
      <c r="D430" s="96" t="s">
        <v>132</v>
      </c>
      <c r="E430" s="97" t="s">
        <v>1</v>
      </c>
      <c r="F430" s="98" t="s">
        <v>484</v>
      </c>
      <c r="H430" s="99">
        <v>2.72</v>
      </c>
      <c r="L430" s="94"/>
      <c r="M430" s="100"/>
      <c r="N430" s="101"/>
      <c r="O430" s="101"/>
      <c r="P430" s="101"/>
      <c r="Q430" s="101"/>
      <c r="R430" s="101"/>
      <c r="S430" s="101"/>
      <c r="T430" s="102"/>
      <c r="AT430" s="97" t="s">
        <v>132</v>
      </c>
      <c r="AU430" s="97" t="s">
        <v>74</v>
      </c>
      <c r="AV430" s="95" t="s">
        <v>74</v>
      </c>
      <c r="AW430" s="95" t="s">
        <v>5</v>
      </c>
      <c r="AX430" s="95" t="s">
        <v>66</v>
      </c>
      <c r="AY430" s="97" t="s">
        <v>123</v>
      </c>
    </row>
    <row r="431" spans="2:51" s="174" customFormat="1" ht="12">
      <c r="B431" s="173"/>
      <c r="D431" s="96" t="s">
        <v>132</v>
      </c>
      <c r="E431" s="175" t="s">
        <v>1</v>
      </c>
      <c r="F431" s="176" t="s">
        <v>412</v>
      </c>
      <c r="H431" s="177">
        <v>30.09</v>
      </c>
      <c r="L431" s="173"/>
      <c r="M431" s="178"/>
      <c r="N431" s="179"/>
      <c r="O431" s="179"/>
      <c r="P431" s="179"/>
      <c r="Q431" s="179"/>
      <c r="R431" s="179"/>
      <c r="S431" s="179"/>
      <c r="T431" s="180"/>
      <c r="AT431" s="175" t="s">
        <v>132</v>
      </c>
      <c r="AU431" s="175" t="s">
        <v>74</v>
      </c>
      <c r="AV431" s="174" t="s">
        <v>137</v>
      </c>
      <c r="AW431" s="174" t="s">
        <v>5</v>
      </c>
      <c r="AX431" s="174" t="s">
        <v>66</v>
      </c>
      <c r="AY431" s="175" t="s">
        <v>123</v>
      </c>
    </row>
    <row r="432" spans="2:51" s="167" customFormat="1" ht="12">
      <c r="B432" s="166"/>
      <c r="D432" s="96" t="s">
        <v>132</v>
      </c>
      <c r="E432" s="168" t="s">
        <v>1</v>
      </c>
      <c r="F432" s="169" t="s">
        <v>450</v>
      </c>
      <c r="H432" s="168" t="s">
        <v>1</v>
      </c>
      <c r="L432" s="166"/>
      <c r="M432" s="170"/>
      <c r="N432" s="171"/>
      <c r="O432" s="171"/>
      <c r="P432" s="171"/>
      <c r="Q432" s="171"/>
      <c r="R432" s="171"/>
      <c r="S432" s="171"/>
      <c r="T432" s="172"/>
      <c r="AT432" s="168" t="s">
        <v>132</v>
      </c>
      <c r="AU432" s="168" t="s">
        <v>74</v>
      </c>
      <c r="AV432" s="167" t="s">
        <v>72</v>
      </c>
      <c r="AW432" s="167" t="s">
        <v>5</v>
      </c>
      <c r="AX432" s="167" t="s">
        <v>66</v>
      </c>
      <c r="AY432" s="168" t="s">
        <v>123</v>
      </c>
    </row>
    <row r="433" spans="2:51" s="167" customFormat="1" ht="12">
      <c r="B433" s="166"/>
      <c r="D433" s="96" t="s">
        <v>132</v>
      </c>
      <c r="E433" s="168" t="s">
        <v>1</v>
      </c>
      <c r="F433" s="169" t="s">
        <v>439</v>
      </c>
      <c r="H433" s="168" t="s">
        <v>1</v>
      </c>
      <c r="L433" s="166"/>
      <c r="M433" s="170"/>
      <c r="N433" s="171"/>
      <c r="O433" s="171"/>
      <c r="P433" s="171"/>
      <c r="Q433" s="171"/>
      <c r="R433" s="171"/>
      <c r="S433" s="171"/>
      <c r="T433" s="172"/>
      <c r="AT433" s="168" t="s">
        <v>132</v>
      </c>
      <c r="AU433" s="168" t="s">
        <v>74</v>
      </c>
      <c r="AV433" s="167" t="s">
        <v>72</v>
      </c>
      <c r="AW433" s="167" t="s">
        <v>5</v>
      </c>
      <c r="AX433" s="167" t="s">
        <v>66</v>
      </c>
      <c r="AY433" s="168" t="s">
        <v>123</v>
      </c>
    </row>
    <row r="434" spans="2:51" s="167" customFormat="1" ht="12">
      <c r="B434" s="166"/>
      <c r="D434" s="96" t="s">
        <v>132</v>
      </c>
      <c r="E434" s="168" t="s">
        <v>1</v>
      </c>
      <c r="F434" s="169" t="s">
        <v>451</v>
      </c>
      <c r="H434" s="168" t="s">
        <v>1</v>
      </c>
      <c r="L434" s="166"/>
      <c r="M434" s="170"/>
      <c r="N434" s="171"/>
      <c r="O434" s="171"/>
      <c r="P434" s="171"/>
      <c r="Q434" s="171"/>
      <c r="R434" s="171"/>
      <c r="S434" s="171"/>
      <c r="T434" s="172"/>
      <c r="AT434" s="168" t="s">
        <v>132</v>
      </c>
      <c r="AU434" s="168" t="s">
        <v>74</v>
      </c>
      <c r="AV434" s="167" t="s">
        <v>72</v>
      </c>
      <c r="AW434" s="167" t="s">
        <v>5</v>
      </c>
      <c r="AX434" s="167" t="s">
        <v>66</v>
      </c>
      <c r="AY434" s="168" t="s">
        <v>123</v>
      </c>
    </row>
    <row r="435" spans="2:51" s="95" customFormat="1" ht="12">
      <c r="B435" s="94"/>
      <c r="D435" s="96" t="s">
        <v>132</v>
      </c>
      <c r="E435" s="97" t="s">
        <v>1</v>
      </c>
      <c r="F435" s="98" t="s">
        <v>485</v>
      </c>
      <c r="H435" s="99">
        <v>25.55</v>
      </c>
      <c r="L435" s="94"/>
      <c r="M435" s="100"/>
      <c r="N435" s="101"/>
      <c r="O435" s="101"/>
      <c r="P435" s="101"/>
      <c r="Q435" s="101"/>
      <c r="R435" s="101"/>
      <c r="S435" s="101"/>
      <c r="T435" s="102"/>
      <c r="AT435" s="97" t="s">
        <v>132</v>
      </c>
      <c r="AU435" s="97" t="s">
        <v>74</v>
      </c>
      <c r="AV435" s="95" t="s">
        <v>74</v>
      </c>
      <c r="AW435" s="95" t="s">
        <v>5</v>
      </c>
      <c r="AX435" s="95" t="s">
        <v>66</v>
      </c>
      <c r="AY435" s="97" t="s">
        <v>123</v>
      </c>
    </row>
    <row r="436" spans="2:51" s="167" customFormat="1" ht="12">
      <c r="B436" s="166"/>
      <c r="D436" s="96" t="s">
        <v>132</v>
      </c>
      <c r="E436" s="168" t="s">
        <v>1</v>
      </c>
      <c r="F436" s="169" t="s">
        <v>442</v>
      </c>
      <c r="H436" s="168" t="s">
        <v>1</v>
      </c>
      <c r="L436" s="166"/>
      <c r="M436" s="170"/>
      <c r="N436" s="171"/>
      <c r="O436" s="171"/>
      <c r="P436" s="171"/>
      <c r="Q436" s="171"/>
      <c r="R436" s="171"/>
      <c r="S436" s="171"/>
      <c r="T436" s="172"/>
      <c r="AT436" s="168" t="s">
        <v>132</v>
      </c>
      <c r="AU436" s="168" t="s">
        <v>74</v>
      </c>
      <c r="AV436" s="167" t="s">
        <v>72</v>
      </c>
      <c r="AW436" s="167" t="s">
        <v>5</v>
      </c>
      <c r="AX436" s="167" t="s">
        <v>66</v>
      </c>
      <c r="AY436" s="168" t="s">
        <v>123</v>
      </c>
    </row>
    <row r="437" spans="2:51" s="167" customFormat="1" ht="12">
      <c r="B437" s="166"/>
      <c r="D437" s="96" t="s">
        <v>132</v>
      </c>
      <c r="E437" s="168" t="s">
        <v>1</v>
      </c>
      <c r="F437" s="169" t="s">
        <v>453</v>
      </c>
      <c r="H437" s="168" t="s">
        <v>1</v>
      </c>
      <c r="L437" s="166"/>
      <c r="M437" s="170"/>
      <c r="N437" s="171"/>
      <c r="O437" s="171"/>
      <c r="P437" s="171"/>
      <c r="Q437" s="171"/>
      <c r="R437" s="171"/>
      <c r="S437" s="171"/>
      <c r="T437" s="172"/>
      <c r="AT437" s="168" t="s">
        <v>132</v>
      </c>
      <c r="AU437" s="168" t="s">
        <v>74</v>
      </c>
      <c r="AV437" s="167" t="s">
        <v>72</v>
      </c>
      <c r="AW437" s="167" t="s">
        <v>5</v>
      </c>
      <c r="AX437" s="167" t="s">
        <v>66</v>
      </c>
      <c r="AY437" s="168" t="s">
        <v>123</v>
      </c>
    </row>
    <row r="438" spans="2:51" s="95" customFormat="1" ht="12">
      <c r="B438" s="94"/>
      <c r="D438" s="96" t="s">
        <v>132</v>
      </c>
      <c r="E438" s="97" t="s">
        <v>1</v>
      </c>
      <c r="F438" s="98" t="s">
        <v>486</v>
      </c>
      <c r="H438" s="99">
        <v>1.4</v>
      </c>
      <c r="L438" s="94"/>
      <c r="M438" s="100"/>
      <c r="N438" s="101"/>
      <c r="O438" s="101"/>
      <c r="P438" s="101"/>
      <c r="Q438" s="101"/>
      <c r="R438" s="101"/>
      <c r="S438" s="101"/>
      <c r="T438" s="102"/>
      <c r="AT438" s="97" t="s">
        <v>132</v>
      </c>
      <c r="AU438" s="97" t="s">
        <v>74</v>
      </c>
      <c r="AV438" s="95" t="s">
        <v>74</v>
      </c>
      <c r="AW438" s="95" t="s">
        <v>5</v>
      </c>
      <c r="AX438" s="95" t="s">
        <v>66</v>
      </c>
      <c r="AY438" s="97" t="s">
        <v>123</v>
      </c>
    </row>
    <row r="439" spans="2:51" s="174" customFormat="1" ht="12">
      <c r="B439" s="173"/>
      <c r="D439" s="96" t="s">
        <v>132</v>
      </c>
      <c r="E439" s="175" t="s">
        <v>1</v>
      </c>
      <c r="F439" s="176" t="s">
        <v>412</v>
      </c>
      <c r="H439" s="177">
        <v>26.95</v>
      </c>
      <c r="L439" s="173"/>
      <c r="M439" s="178"/>
      <c r="N439" s="179"/>
      <c r="O439" s="179"/>
      <c r="P439" s="179"/>
      <c r="Q439" s="179"/>
      <c r="R439" s="179"/>
      <c r="S439" s="179"/>
      <c r="T439" s="180"/>
      <c r="AT439" s="175" t="s">
        <v>132</v>
      </c>
      <c r="AU439" s="175" t="s">
        <v>74</v>
      </c>
      <c r="AV439" s="174" t="s">
        <v>137</v>
      </c>
      <c r="AW439" s="174" t="s">
        <v>5</v>
      </c>
      <c r="AX439" s="174" t="s">
        <v>66</v>
      </c>
      <c r="AY439" s="175" t="s">
        <v>123</v>
      </c>
    </row>
    <row r="440" spans="2:51" s="167" customFormat="1" ht="12">
      <c r="B440" s="166"/>
      <c r="D440" s="96" t="s">
        <v>132</v>
      </c>
      <c r="E440" s="168" t="s">
        <v>1</v>
      </c>
      <c r="F440" s="169" t="s">
        <v>455</v>
      </c>
      <c r="H440" s="168" t="s">
        <v>1</v>
      </c>
      <c r="L440" s="166"/>
      <c r="M440" s="170"/>
      <c r="N440" s="171"/>
      <c r="O440" s="171"/>
      <c r="P440" s="171"/>
      <c r="Q440" s="171"/>
      <c r="R440" s="171"/>
      <c r="S440" s="171"/>
      <c r="T440" s="172"/>
      <c r="AT440" s="168" t="s">
        <v>132</v>
      </c>
      <c r="AU440" s="168" t="s">
        <v>74</v>
      </c>
      <c r="AV440" s="167" t="s">
        <v>72</v>
      </c>
      <c r="AW440" s="167" t="s">
        <v>5</v>
      </c>
      <c r="AX440" s="167" t="s">
        <v>66</v>
      </c>
      <c r="AY440" s="168" t="s">
        <v>123</v>
      </c>
    </row>
    <row r="441" spans="2:51" s="167" customFormat="1" ht="12">
      <c r="B441" s="166"/>
      <c r="D441" s="96" t="s">
        <v>132</v>
      </c>
      <c r="E441" s="168" t="s">
        <v>1</v>
      </c>
      <c r="F441" s="169" t="s">
        <v>439</v>
      </c>
      <c r="H441" s="168" t="s">
        <v>1</v>
      </c>
      <c r="L441" s="166"/>
      <c r="M441" s="170"/>
      <c r="N441" s="171"/>
      <c r="O441" s="171"/>
      <c r="P441" s="171"/>
      <c r="Q441" s="171"/>
      <c r="R441" s="171"/>
      <c r="S441" s="171"/>
      <c r="T441" s="172"/>
      <c r="AT441" s="168" t="s">
        <v>132</v>
      </c>
      <c r="AU441" s="168" t="s">
        <v>74</v>
      </c>
      <c r="AV441" s="167" t="s">
        <v>72</v>
      </c>
      <c r="AW441" s="167" t="s">
        <v>5</v>
      </c>
      <c r="AX441" s="167" t="s">
        <v>66</v>
      </c>
      <c r="AY441" s="168" t="s">
        <v>123</v>
      </c>
    </row>
    <row r="442" spans="2:51" s="167" customFormat="1" ht="12">
      <c r="B442" s="166"/>
      <c r="D442" s="96" t="s">
        <v>132</v>
      </c>
      <c r="E442" s="168" t="s">
        <v>1</v>
      </c>
      <c r="F442" s="169" t="s">
        <v>456</v>
      </c>
      <c r="H442" s="168" t="s">
        <v>1</v>
      </c>
      <c r="L442" s="166"/>
      <c r="M442" s="170"/>
      <c r="N442" s="171"/>
      <c r="O442" s="171"/>
      <c r="P442" s="171"/>
      <c r="Q442" s="171"/>
      <c r="R442" s="171"/>
      <c r="S442" s="171"/>
      <c r="T442" s="172"/>
      <c r="AT442" s="168" t="s">
        <v>132</v>
      </c>
      <c r="AU442" s="168" t="s">
        <v>74</v>
      </c>
      <c r="AV442" s="167" t="s">
        <v>72</v>
      </c>
      <c r="AW442" s="167" t="s">
        <v>5</v>
      </c>
      <c r="AX442" s="167" t="s">
        <v>66</v>
      </c>
      <c r="AY442" s="168" t="s">
        <v>123</v>
      </c>
    </row>
    <row r="443" spans="2:51" s="95" customFormat="1" ht="12">
      <c r="B443" s="94"/>
      <c r="D443" s="96" t="s">
        <v>132</v>
      </c>
      <c r="E443" s="97" t="s">
        <v>1</v>
      </c>
      <c r="F443" s="98" t="s">
        <v>487</v>
      </c>
      <c r="H443" s="99">
        <v>2.55</v>
      </c>
      <c r="L443" s="94"/>
      <c r="M443" s="100"/>
      <c r="N443" s="101"/>
      <c r="O443" s="101"/>
      <c r="P443" s="101"/>
      <c r="Q443" s="101"/>
      <c r="R443" s="101"/>
      <c r="S443" s="101"/>
      <c r="T443" s="102"/>
      <c r="AT443" s="97" t="s">
        <v>132</v>
      </c>
      <c r="AU443" s="97" t="s">
        <v>74</v>
      </c>
      <c r="AV443" s="95" t="s">
        <v>74</v>
      </c>
      <c r="AW443" s="95" t="s">
        <v>5</v>
      </c>
      <c r="AX443" s="95" t="s">
        <v>66</v>
      </c>
      <c r="AY443" s="97" t="s">
        <v>123</v>
      </c>
    </row>
    <row r="444" spans="2:51" s="167" customFormat="1" ht="12">
      <c r="B444" s="166"/>
      <c r="D444" s="96" t="s">
        <v>132</v>
      </c>
      <c r="E444" s="168" t="s">
        <v>1</v>
      </c>
      <c r="F444" s="169" t="s">
        <v>442</v>
      </c>
      <c r="H444" s="168" t="s">
        <v>1</v>
      </c>
      <c r="L444" s="166"/>
      <c r="M444" s="170"/>
      <c r="N444" s="171"/>
      <c r="O444" s="171"/>
      <c r="P444" s="171"/>
      <c r="Q444" s="171"/>
      <c r="R444" s="171"/>
      <c r="S444" s="171"/>
      <c r="T444" s="172"/>
      <c r="AT444" s="168" t="s">
        <v>132</v>
      </c>
      <c r="AU444" s="168" t="s">
        <v>74</v>
      </c>
      <c r="AV444" s="167" t="s">
        <v>72</v>
      </c>
      <c r="AW444" s="167" t="s">
        <v>5</v>
      </c>
      <c r="AX444" s="167" t="s">
        <v>66</v>
      </c>
      <c r="AY444" s="168" t="s">
        <v>123</v>
      </c>
    </row>
    <row r="445" spans="2:51" s="167" customFormat="1" ht="12">
      <c r="B445" s="166"/>
      <c r="D445" s="96" t="s">
        <v>132</v>
      </c>
      <c r="E445" s="168" t="s">
        <v>1</v>
      </c>
      <c r="F445" s="169" t="s">
        <v>458</v>
      </c>
      <c r="H445" s="168" t="s">
        <v>1</v>
      </c>
      <c r="L445" s="166"/>
      <c r="M445" s="170"/>
      <c r="N445" s="171"/>
      <c r="O445" s="171"/>
      <c r="P445" s="171"/>
      <c r="Q445" s="171"/>
      <c r="R445" s="171"/>
      <c r="S445" s="171"/>
      <c r="T445" s="172"/>
      <c r="AT445" s="168" t="s">
        <v>132</v>
      </c>
      <c r="AU445" s="168" t="s">
        <v>74</v>
      </c>
      <c r="AV445" s="167" t="s">
        <v>72</v>
      </c>
      <c r="AW445" s="167" t="s">
        <v>5</v>
      </c>
      <c r="AX445" s="167" t="s">
        <v>66</v>
      </c>
      <c r="AY445" s="168" t="s">
        <v>123</v>
      </c>
    </row>
    <row r="446" spans="2:51" s="95" customFormat="1" ht="12">
      <c r="B446" s="94"/>
      <c r="D446" s="96" t="s">
        <v>132</v>
      </c>
      <c r="E446" s="97" t="s">
        <v>1</v>
      </c>
      <c r="F446" s="98" t="s">
        <v>488</v>
      </c>
      <c r="H446" s="99">
        <v>1.36</v>
      </c>
      <c r="L446" s="94"/>
      <c r="M446" s="100"/>
      <c r="N446" s="101"/>
      <c r="O446" s="101"/>
      <c r="P446" s="101"/>
      <c r="Q446" s="101"/>
      <c r="R446" s="101"/>
      <c r="S446" s="101"/>
      <c r="T446" s="102"/>
      <c r="AT446" s="97" t="s">
        <v>132</v>
      </c>
      <c r="AU446" s="97" t="s">
        <v>74</v>
      </c>
      <c r="AV446" s="95" t="s">
        <v>74</v>
      </c>
      <c r="AW446" s="95" t="s">
        <v>5</v>
      </c>
      <c r="AX446" s="95" t="s">
        <v>66</v>
      </c>
      <c r="AY446" s="97" t="s">
        <v>123</v>
      </c>
    </row>
    <row r="447" spans="2:51" s="174" customFormat="1" ht="12">
      <c r="B447" s="173"/>
      <c r="D447" s="96" t="s">
        <v>132</v>
      </c>
      <c r="E447" s="175" t="s">
        <v>1</v>
      </c>
      <c r="F447" s="176" t="s">
        <v>412</v>
      </c>
      <c r="H447" s="177">
        <v>3.91</v>
      </c>
      <c r="L447" s="173"/>
      <c r="M447" s="178"/>
      <c r="N447" s="179"/>
      <c r="O447" s="179"/>
      <c r="P447" s="179"/>
      <c r="Q447" s="179"/>
      <c r="R447" s="179"/>
      <c r="S447" s="179"/>
      <c r="T447" s="180"/>
      <c r="AT447" s="175" t="s">
        <v>132</v>
      </c>
      <c r="AU447" s="175" t="s">
        <v>74</v>
      </c>
      <c r="AV447" s="174" t="s">
        <v>137</v>
      </c>
      <c r="AW447" s="174" t="s">
        <v>5</v>
      </c>
      <c r="AX447" s="174" t="s">
        <v>66</v>
      </c>
      <c r="AY447" s="175" t="s">
        <v>123</v>
      </c>
    </row>
    <row r="448" spans="2:51" s="167" customFormat="1" ht="12">
      <c r="B448" s="166"/>
      <c r="D448" s="96" t="s">
        <v>132</v>
      </c>
      <c r="E448" s="168" t="s">
        <v>1</v>
      </c>
      <c r="F448" s="169" t="s">
        <v>460</v>
      </c>
      <c r="H448" s="168" t="s">
        <v>1</v>
      </c>
      <c r="L448" s="166"/>
      <c r="M448" s="170"/>
      <c r="N448" s="171"/>
      <c r="O448" s="171"/>
      <c r="P448" s="171"/>
      <c r="Q448" s="171"/>
      <c r="R448" s="171"/>
      <c r="S448" s="171"/>
      <c r="T448" s="172"/>
      <c r="AT448" s="168" t="s">
        <v>132</v>
      </c>
      <c r="AU448" s="168" t="s">
        <v>74</v>
      </c>
      <c r="AV448" s="167" t="s">
        <v>72</v>
      </c>
      <c r="AW448" s="167" t="s">
        <v>5</v>
      </c>
      <c r="AX448" s="167" t="s">
        <v>66</v>
      </c>
      <c r="AY448" s="168" t="s">
        <v>123</v>
      </c>
    </row>
    <row r="449" spans="2:51" s="167" customFormat="1" ht="12">
      <c r="B449" s="166"/>
      <c r="D449" s="96" t="s">
        <v>132</v>
      </c>
      <c r="E449" s="168" t="s">
        <v>1</v>
      </c>
      <c r="F449" s="169" t="s">
        <v>439</v>
      </c>
      <c r="H449" s="168" t="s">
        <v>1</v>
      </c>
      <c r="L449" s="166"/>
      <c r="M449" s="170"/>
      <c r="N449" s="171"/>
      <c r="O449" s="171"/>
      <c r="P449" s="171"/>
      <c r="Q449" s="171"/>
      <c r="R449" s="171"/>
      <c r="S449" s="171"/>
      <c r="T449" s="172"/>
      <c r="AT449" s="168" t="s">
        <v>132</v>
      </c>
      <c r="AU449" s="168" t="s">
        <v>74</v>
      </c>
      <c r="AV449" s="167" t="s">
        <v>72</v>
      </c>
      <c r="AW449" s="167" t="s">
        <v>5</v>
      </c>
      <c r="AX449" s="167" t="s">
        <v>66</v>
      </c>
      <c r="AY449" s="168" t="s">
        <v>123</v>
      </c>
    </row>
    <row r="450" spans="2:51" s="167" customFormat="1" ht="12">
      <c r="B450" s="166"/>
      <c r="D450" s="96" t="s">
        <v>132</v>
      </c>
      <c r="E450" s="168" t="s">
        <v>1</v>
      </c>
      <c r="F450" s="169" t="s">
        <v>461</v>
      </c>
      <c r="H450" s="168" t="s">
        <v>1</v>
      </c>
      <c r="L450" s="166"/>
      <c r="M450" s="170"/>
      <c r="N450" s="171"/>
      <c r="O450" s="171"/>
      <c r="P450" s="171"/>
      <c r="Q450" s="171"/>
      <c r="R450" s="171"/>
      <c r="S450" s="171"/>
      <c r="T450" s="172"/>
      <c r="AT450" s="168" t="s">
        <v>132</v>
      </c>
      <c r="AU450" s="168" t="s">
        <v>74</v>
      </c>
      <c r="AV450" s="167" t="s">
        <v>72</v>
      </c>
      <c r="AW450" s="167" t="s">
        <v>5</v>
      </c>
      <c r="AX450" s="167" t="s">
        <v>66</v>
      </c>
      <c r="AY450" s="168" t="s">
        <v>123</v>
      </c>
    </row>
    <row r="451" spans="2:51" s="95" customFormat="1" ht="12">
      <c r="B451" s="94"/>
      <c r="D451" s="96" t="s">
        <v>132</v>
      </c>
      <c r="E451" s="97" t="s">
        <v>1</v>
      </c>
      <c r="F451" s="98" t="s">
        <v>489</v>
      </c>
      <c r="H451" s="99">
        <v>50.08</v>
      </c>
      <c r="L451" s="94"/>
      <c r="M451" s="100"/>
      <c r="N451" s="101"/>
      <c r="O451" s="101"/>
      <c r="P451" s="101"/>
      <c r="Q451" s="101"/>
      <c r="R451" s="101"/>
      <c r="S451" s="101"/>
      <c r="T451" s="102"/>
      <c r="AT451" s="97" t="s">
        <v>132</v>
      </c>
      <c r="AU451" s="97" t="s">
        <v>74</v>
      </c>
      <c r="AV451" s="95" t="s">
        <v>74</v>
      </c>
      <c r="AW451" s="95" t="s">
        <v>5</v>
      </c>
      <c r="AX451" s="95" t="s">
        <v>66</v>
      </c>
      <c r="AY451" s="97" t="s">
        <v>123</v>
      </c>
    </row>
    <row r="452" spans="2:51" s="167" customFormat="1" ht="12">
      <c r="B452" s="166"/>
      <c r="D452" s="96" t="s">
        <v>132</v>
      </c>
      <c r="E452" s="168" t="s">
        <v>1</v>
      </c>
      <c r="F452" s="169" t="s">
        <v>442</v>
      </c>
      <c r="H452" s="168" t="s">
        <v>1</v>
      </c>
      <c r="L452" s="166"/>
      <c r="M452" s="170"/>
      <c r="N452" s="171"/>
      <c r="O452" s="171"/>
      <c r="P452" s="171"/>
      <c r="Q452" s="171"/>
      <c r="R452" s="171"/>
      <c r="S452" s="171"/>
      <c r="T452" s="172"/>
      <c r="AT452" s="168" t="s">
        <v>132</v>
      </c>
      <c r="AU452" s="168" t="s">
        <v>74</v>
      </c>
      <c r="AV452" s="167" t="s">
        <v>72</v>
      </c>
      <c r="AW452" s="167" t="s">
        <v>5</v>
      </c>
      <c r="AX452" s="167" t="s">
        <v>66</v>
      </c>
      <c r="AY452" s="168" t="s">
        <v>123</v>
      </c>
    </row>
    <row r="453" spans="2:51" s="167" customFormat="1" ht="12">
      <c r="B453" s="166"/>
      <c r="D453" s="96" t="s">
        <v>132</v>
      </c>
      <c r="E453" s="168" t="s">
        <v>1</v>
      </c>
      <c r="F453" s="169" t="s">
        <v>463</v>
      </c>
      <c r="H453" s="168" t="s">
        <v>1</v>
      </c>
      <c r="L453" s="166"/>
      <c r="M453" s="170"/>
      <c r="N453" s="171"/>
      <c r="O453" s="171"/>
      <c r="P453" s="171"/>
      <c r="Q453" s="171"/>
      <c r="R453" s="171"/>
      <c r="S453" s="171"/>
      <c r="T453" s="172"/>
      <c r="AT453" s="168" t="s">
        <v>132</v>
      </c>
      <c r="AU453" s="168" t="s">
        <v>74</v>
      </c>
      <c r="AV453" s="167" t="s">
        <v>72</v>
      </c>
      <c r="AW453" s="167" t="s">
        <v>5</v>
      </c>
      <c r="AX453" s="167" t="s">
        <v>66</v>
      </c>
      <c r="AY453" s="168" t="s">
        <v>123</v>
      </c>
    </row>
    <row r="454" spans="2:51" s="95" customFormat="1" ht="12">
      <c r="B454" s="94"/>
      <c r="D454" s="96" t="s">
        <v>132</v>
      </c>
      <c r="E454" s="97" t="s">
        <v>1</v>
      </c>
      <c r="F454" s="98" t="s">
        <v>490</v>
      </c>
      <c r="H454" s="99">
        <v>3.84</v>
      </c>
      <c r="L454" s="94"/>
      <c r="M454" s="100"/>
      <c r="N454" s="101"/>
      <c r="O454" s="101"/>
      <c r="P454" s="101"/>
      <c r="Q454" s="101"/>
      <c r="R454" s="101"/>
      <c r="S454" s="101"/>
      <c r="T454" s="102"/>
      <c r="AT454" s="97" t="s">
        <v>132</v>
      </c>
      <c r="AU454" s="97" t="s">
        <v>74</v>
      </c>
      <c r="AV454" s="95" t="s">
        <v>74</v>
      </c>
      <c r="AW454" s="95" t="s">
        <v>5</v>
      </c>
      <c r="AX454" s="95" t="s">
        <v>66</v>
      </c>
      <c r="AY454" s="97" t="s">
        <v>123</v>
      </c>
    </row>
    <row r="455" spans="2:51" s="174" customFormat="1" ht="12">
      <c r="B455" s="173"/>
      <c r="D455" s="96" t="s">
        <v>132</v>
      </c>
      <c r="E455" s="175" t="s">
        <v>1</v>
      </c>
      <c r="F455" s="176" t="s">
        <v>412</v>
      </c>
      <c r="H455" s="177">
        <v>53.92</v>
      </c>
      <c r="L455" s="173"/>
      <c r="M455" s="178"/>
      <c r="N455" s="179"/>
      <c r="O455" s="179"/>
      <c r="P455" s="179"/>
      <c r="Q455" s="179"/>
      <c r="R455" s="179"/>
      <c r="S455" s="179"/>
      <c r="T455" s="180"/>
      <c r="AT455" s="175" t="s">
        <v>132</v>
      </c>
      <c r="AU455" s="175" t="s">
        <v>74</v>
      </c>
      <c r="AV455" s="174" t="s">
        <v>137</v>
      </c>
      <c r="AW455" s="174" t="s">
        <v>5</v>
      </c>
      <c r="AX455" s="174" t="s">
        <v>66</v>
      </c>
      <c r="AY455" s="175" t="s">
        <v>123</v>
      </c>
    </row>
    <row r="456" spans="2:51" s="167" customFormat="1" ht="12">
      <c r="B456" s="166"/>
      <c r="D456" s="96" t="s">
        <v>132</v>
      </c>
      <c r="E456" s="168" t="s">
        <v>1</v>
      </c>
      <c r="F456" s="169" t="s">
        <v>465</v>
      </c>
      <c r="H456" s="168" t="s">
        <v>1</v>
      </c>
      <c r="L456" s="166"/>
      <c r="M456" s="170"/>
      <c r="N456" s="171"/>
      <c r="O456" s="171"/>
      <c r="P456" s="171"/>
      <c r="Q456" s="171"/>
      <c r="R456" s="171"/>
      <c r="S456" s="171"/>
      <c r="T456" s="172"/>
      <c r="AT456" s="168" t="s">
        <v>132</v>
      </c>
      <c r="AU456" s="168" t="s">
        <v>74</v>
      </c>
      <c r="AV456" s="167" t="s">
        <v>72</v>
      </c>
      <c r="AW456" s="167" t="s">
        <v>5</v>
      </c>
      <c r="AX456" s="167" t="s">
        <v>66</v>
      </c>
      <c r="AY456" s="168" t="s">
        <v>123</v>
      </c>
    </row>
    <row r="457" spans="2:51" s="167" customFormat="1" ht="12">
      <c r="B457" s="166"/>
      <c r="D457" s="96" t="s">
        <v>132</v>
      </c>
      <c r="E457" s="168" t="s">
        <v>1</v>
      </c>
      <c r="F457" s="169" t="s">
        <v>439</v>
      </c>
      <c r="H457" s="168" t="s">
        <v>1</v>
      </c>
      <c r="L457" s="166"/>
      <c r="M457" s="170"/>
      <c r="N457" s="171"/>
      <c r="O457" s="171"/>
      <c r="P457" s="171"/>
      <c r="Q457" s="171"/>
      <c r="R457" s="171"/>
      <c r="S457" s="171"/>
      <c r="T457" s="172"/>
      <c r="AT457" s="168" t="s">
        <v>132</v>
      </c>
      <c r="AU457" s="168" t="s">
        <v>74</v>
      </c>
      <c r="AV457" s="167" t="s">
        <v>72</v>
      </c>
      <c r="AW457" s="167" t="s">
        <v>5</v>
      </c>
      <c r="AX457" s="167" t="s">
        <v>66</v>
      </c>
      <c r="AY457" s="168" t="s">
        <v>123</v>
      </c>
    </row>
    <row r="458" spans="2:51" s="167" customFormat="1" ht="12">
      <c r="B458" s="166"/>
      <c r="D458" s="96" t="s">
        <v>132</v>
      </c>
      <c r="E458" s="168" t="s">
        <v>1</v>
      </c>
      <c r="F458" s="169" t="s">
        <v>466</v>
      </c>
      <c r="H458" s="168" t="s">
        <v>1</v>
      </c>
      <c r="L458" s="166"/>
      <c r="M458" s="170"/>
      <c r="N458" s="171"/>
      <c r="O458" s="171"/>
      <c r="P458" s="171"/>
      <c r="Q458" s="171"/>
      <c r="R458" s="171"/>
      <c r="S458" s="171"/>
      <c r="T458" s="172"/>
      <c r="AT458" s="168" t="s">
        <v>132</v>
      </c>
      <c r="AU458" s="168" t="s">
        <v>74</v>
      </c>
      <c r="AV458" s="167" t="s">
        <v>72</v>
      </c>
      <c r="AW458" s="167" t="s">
        <v>5</v>
      </c>
      <c r="AX458" s="167" t="s">
        <v>66</v>
      </c>
      <c r="AY458" s="168" t="s">
        <v>123</v>
      </c>
    </row>
    <row r="459" spans="2:51" s="95" customFormat="1" ht="12">
      <c r="B459" s="94"/>
      <c r="D459" s="96" t="s">
        <v>132</v>
      </c>
      <c r="E459" s="97" t="s">
        <v>1</v>
      </c>
      <c r="F459" s="98" t="s">
        <v>491</v>
      </c>
      <c r="H459" s="99">
        <v>28.71</v>
      </c>
      <c r="L459" s="94"/>
      <c r="M459" s="100"/>
      <c r="N459" s="101"/>
      <c r="O459" s="101"/>
      <c r="P459" s="101"/>
      <c r="Q459" s="101"/>
      <c r="R459" s="101"/>
      <c r="S459" s="101"/>
      <c r="T459" s="102"/>
      <c r="AT459" s="97" t="s">
        <v>132</v>
      </c>
      <c r="AU459" s="97" t="s">
        <v>74</v>
      </c>
      <c r="AV459" s="95" t="s">
        <v>74</v>
      </c>
      <c r="AW459" s="95" t="s">
        <v>5</v>
      </c>
      <c r="AX459" s="95" t="s">
        <v>66</v>
      </c>
      <c r="AY459" s="97" t="s">
        <v>123</v>
      </c>
    </row>
    <row r="460" spans="2:51" s="167" customFormat="1" ht="12">
      <c r="B460" s="166"/>
      <c r="D460" s="96" t="s">
        <v>132</v>
      </c>
      <c r="E460" s="168" t="s">
        <v>1</v>
      </c>
      <c r="F460" s="169" t="s">
        <v>442</v>
      </c>
      <c r="H460" s="168" t="s">
        <v>1</v>
      </c>
      <c r="L460" s="166"/>
      <c r="M460" s="170"/>
      <c r="N460" s="171"/>
      <c r="O460" s="171"/>
      <c r="P460" s="171"/>
      <c r="Q460" s="171"/>
      <c r="R460" s="171"/>
      <c r="S460" s="171"/>
      <c r="T460" s="172"/>
      <c r="AT460" s="168" t="s">
        <v>132</v>
      </c>
      <c r="AU460" s="168" t="s">
        <v>74</v>
      </c>
      <c r="AV460" s="167" t="s">
        <v>72</v>
      </c>
      <c r="AW460" s="167" t="s">
        <v>5</v>
      </c>
      <c r="AX460" s="167" t="s">
        <v>66</v>
      </c>
      <c r="AY460" s="168" t="s">
        <v>123</v>
      </c>
    </row>
    <row r="461" spans="2:51" s="167" customFormat="1" ht="12">
      <c r="B461" s="166"/>
      <c r="D461" s="96" t="s">
        <v>132</v>
      </c>
      <c r="E461" s="168" t="s">
        <v>1</v>
      </c>
      <c r="F461" s="169" t="s">
        <v>468</v>
      </c>
      <c r="H461" s="168" t="s">
        <v>1</v>
      </c>
      <c r="L461" s="166"/>
      <c r="M461" s="170"/>
      <c r="N461" s="171"/>
      <c r="O461" s="171"/>
      <c r="P461" s="171"/>
      <c r="Q461" s="171"/>
      <c r="R461" s="171"/>
      <c r="S461" s="171"/>
      <c r="T461" s="172"/>
      <c r="AT461" s="168" t="s">
        <v>132</v>
      </c>
      <c r="AU461" s="168" t="s">
        <v>74</v>
      </c>
      <c r="AV461" s="167" t="s">
        <v>72</v>
      </c>
      <c r="AW461" s="167" t="s">
        <v>5</v>
      </c>
      <c r="AX461" s="167" t="s">
        <v>66</v>
      </c>
      <c r="AY461" s="168" t="s">
        <v>123</v>
      </c>
    </row>
    <row r="462" spans="2:51" s="95" customFormat="1" ht="12">
      <c r="B462" s="94"/>
      <c r="D462" s="96" t="s">
        <v>132</v>
      </c>
      <c r="E462" s="97" t="s">
        <v>1</v>
      </c>
      <c r="F462" s="98" t="s">
        <v>492</v>
      </c>
      <c r="H462" s="99">
        <v>2.64</v>
      </c>
      <c r="L462" s="94"/>
      <c r="M462" s="100"/>
      <c r="N462" s="101"/>
      <c r="O462" s="101"/>
      <c r="P462" s="101"/>
      <c r="Q462" s="101"/>
      <c r="R462" s="101"/>
      <c r="S462" s="101"/>
      <c r="T462" s="102"/>
      <c r="AT462" s="97" t="s">
        <v>132</v>
      </c>
      <c r="AU462" s="97" t="s">
        <v>74</v>
      </c>
      <c r="AV462" s="95" t="s">
        <v>74</v>
      </c>
      <c r="AW462" s="95" t="s">
        <v>5</v>
      </c>
      <c r="AX462" s="95" t="s">
        <v>66</v>
      </c>
      <c r="AY462" s="97" t="s">
        <v>123</v>
      </c>
    </row>
    <row r="463" spans="2:51" s="174" customFormat="1" ht="12">
      <c r="B463" s="173"/>
      <c r="D463" s="96" t="s">
        <v>132</v>
      </c>
      <c r="E463" s="175" t="s">
        <v>1</v>
      </c>
      <c r="F463" s="176" t="s">
        <v>412</v>
      </c>
      <c r="H463" s="177">
        <v>31.35</v>
      </c>
      <c r="L463" s="173"/>
      <c r="M463" s="178"/>
      <c r="N463" s="179"/>
      <c r="O463" s="179"/>
      <c r="P463" s="179"/>
      <c r="Q463" s="179"/>
      <c r="R463" s="179"/>
      <c r="S463" s="179"/>
      <c r="T463" s="180"/>
      <c r="AT463" s="175" t="s">
        <v>132</v>
      </c>
      <c r="AU463" s="175" t="s">
        <v>74</v>
      </c>
      <c r="AV463" s="174" t="s">
        <v>137</v>
      </c>
      <c r="AW463" s="174" t="s">
        <v>5</v>
      </c>
      <c r="AX463" s="174" t="s">
        <v>66</v>
      </c>
      <c r="AY463" s="175" t="s">
        <v>123</v>
      </c>
    </row>
    <row r="464" spans="2:51" s="182" customFormat="1" ht="12">
      <c r="B464" s="181"/>
      <c r="D464" s="96" t="s">
        <v>132</v>
      </c>
      <c r="E464" s="183" t="s">
        <v>1</v>
      </c>
      <c r="F464" s="184" t="s">
        <v>470</v>
      </c>
      <c r="H464" s="185">
        <v>184.01999999999998</v>
      </c>
      <c r="L464" s="181"/>
      <c r="M464" s="186"/>
      <c r="N464" s="187"/>
      <c r="O464" s="187"/>
      <c r="P464" s="187"/>
      <c r="Q464" s="187"/>
      <c r="R464" s="187"/>
      <c r="S464" s="187"/>
      <c r="T464" s="188"/>
      <c r="AT464" s="183" t="s">
        <v>132</v>
      </c>
      <c r="AU464" s="183" t="s">
        <v>74</v>
      </c>
      <c r="AV464" s="182" t="s">
        <v>130</v>
      </c>
      <c r="AW464" s="182" t="s">
        <v>5</v>
      </c>
      <c r="AX464" s="182" t="s">
        <v>72</v>
      </c>
      <c r="AY464" s="183" t="s">
        <v>123</v>
      </c>
    </row>
    <row r="465" spans="2:65" s="117" customFormat="1" ht="16.5" customHeight="1">
      <c r="B465" s="8"/>
      <c r="C465" s="84" t="s">
        <v>151</v>
      </c>
      <c r="D465" s="84" t="s">
        <v>125</v>
      </c>
      <c r="E465" s="85" t="s">
        <v>513</v>
      </c>
      <c r="F465" s="86" t="s">
        <v>514</v>
      </c>
      <c r="G465" s="87" t="s">
        <v>128</v>
      </c>
      <c r="H465" s="88">
        <v>1233.882</v>
      </c>
      <c r="I465" s="142"/>
      <c r="J465" s="89">
        <f>ROUND(I465*H465,2)</f>
        <v>0</v>
      </c>
      <c r="K465" s="86" t="s">
        <v>397</v>
      </c>
      <c r="L465" s="8"/>
      <c r="M465" s="115" t="s">
        <v>1</v>
      </c>
      <c r="N465" s="90" t="s">
        <v>35</v>
      </c>
      <c r="O465" s="92">
        <v>0.106</v>
      </c>
      <c r="P465" s="92">
        <f>O465*H465</f>
        <v>130.791492</v>
      </c>
      <c r="Q465" s="92">
        <v>0</v>
      </c>
      <c r="R465" s="92">
        <f>Q465*H465</f>
        <v>0</v>
      </c>
      <c r="S465" s="92">
        <v>0</v>
      </c>
      <c r="T465" s="164">
        <f>S465*H465</f>
        <v>0</v>
      </c>
      <c r="AR465" s="120" t="s">
        <v>130</v>
      </c>
      <c r="AT465" s="120" t="s">
        <v>125</v>
      </c>
      <c r="AU465" s="120" t="s">
        <v>74</v>
      </c>
      <c r="AY465" s="120" t="s">
        <v>123</v>
      </c>
      <c r="BE465" s="156">
        <f>IF(N465="základní",J465,0)</f>
        <v>0</v>
      </c>
      <c r="BF465" s="156">
        <f>IF(N465="snížená",J465,0)</f>
        <v>0</v>
      </c>
      <c r="BG465" s="156">
        <f>IF(N465="zákl. přenesená",J465,0)</f>
        <v>0</v>
      </c>
      <c r="BH465" s="156">
        <f>IF(N465="sníž. přenesená",J465,0)</f>
        <v>0</v>
      </c>
      <c r="BI465" s="156">
        <f>IF(N465="nulová",J465,0)</f>
        <v>0</v>
      </c>
      <c r="BJ465" s="120" t="s">
        <v>72</v>
      </c>
      <c r="BK465" s="156">
        <f>ROUND(I465*H465,2)</f>
        <v>0</v>
      </c>
      <c r="BL465" s="120" t="s">
        <v>130</v>
      </c>
      <c r="BM465" s="120" t="s">
        <v>515</v>
      </c>
    </row>
    <row r="466" spans="2:47" s="117" customFormat="1" ht="12">
      <c r="B466" s="8"/>
      <c r="D466" s="96" t="s">
        <v>399</v>
      </c>
      <c r="F466" s="165" t="s">
        <v>516</v>
      </c>
      <c r="L466" s="8"/>
      <c r="M466" s="114"/>
      <c r="N466" s="21"/>
      <c r="O466" s="21"/>
      <c r="P466" s="21"/>
      <c r="Q466" s="21"/>
      <c r="R466" s="21"/>
      <c r="S466" s="21"/>
      <c r="T466" s="22"/>
      <c r="AT466" s="120" t="s">
        <v>399</v>
      </c>
      <c r="AU466" s="120" t="s">
        <v>74</v>
      </c>
    </row>
    <row r="467" spans="2:51" s="167" customFormat="1" ht="12">
      <c r="B467" s="166"/>
      <c r="D467" s="96" t="s">
        <v>132</v>
      </c>
      <c r="E467" s="168" t="s">
        <v>1</v>
      </c>
      <c r="F467" s="169" t="s">
        <v>401</v>
      </c>
      <c r="H467" s="168" t="s">
        <v>1</v>
      </c>
      <c r="L467" s="166"/>
      <c r="M467" s="170"/>
      <c r="N467" s="171"/>
      <c r="O467" s="171"/>
      <c r="P467" s="171"/>
      <c r="Q467" s="171"/>
      <c r="R467" s="171"/>
      <c r="S467" s="171"/>
      <c r="T467" s="172"/>
      <c r="AT467" s="168" t="s">
        <v>132</v>
      </c>
      <c r="AU467" s="168" t="s">
        <v>74</v>
      </c>
      <c r="AV467" s="167" t="s">
        <v>72</v>
      </c>
      <c r="AW467" s="167" t="s">
        <v>5</v>
      </c>
      <c r="AX467" s="167" t="s">
        <v>66</v>
      </c>
      <c r="AY467" s="168" t="s">
        <v>123</v>
      </c>
    </row>
    <row r="468" spans="2:51" s="167" customFormat="1" ht="12">
      <c r="B468" s="166"/>
      <c r="D468" s="96" t="s">
        <v>132</v>
      </c>
      <c r="E468" s="168" t="s">
        <v>1</v>
      </c>
      <c r="F468" s="169" t="s">
        <v>402</v>
      </c>
      <c r="H468" s="168" t="s">
        <v>1</v>
      </c>
      <c r="L468" s="166"/>
      <c r="M468" s="170"/>
      <c r="N468" s="171"/>
      <c r="O468" s="171"/>
      <c r="P468" s="171"/>
      <c r="Q468" s="171"/>
      <c r="R468" s="171"/>
      <c r="S468" s="171"/>
      <c r="T468" s="172"/>
      <c r="AT468" s="168" t="s">
        <v>132</v>
      </c>
      <c r="AU468" s="168" t="s">
        <v>74</v>
      </c>
      <c r="AV468" s="167" t="s">
        <v>72</v>
      </c>
      <c r="AW468" s="167" t="s">
        <v>5</v>
      </c>
      <c r="AX468" s="167" t="s">
        <v>66</v>
      </c>
      <c r="AY468" s="168" t="s">
        <v>123</v>
      </c>
    </row>
    <row r="469" spans="2:51" s="167" customFormat="1" ht="12">
      <c r="B469" s="166"/>
      <c r="D469" s="96" t="s">
        <v>132</v>
      </c>
      <c r="E469" s="168" t="s">
        <v>1</v>
      </c>
      <c r="F469" s="169" t="s">
        <v>403</v>
      </c>
      <c r="H469" s="168" t="s">
        <v>1</v>
      </c>
      <c r="L469" s="166"/>
      <c r="M469" s="170"/>
      <c r="N469" s="171"/>
      <c r="O469" s="171"/>
      <c r="P469" s="171"/>
      <c r="Q469" s="171"/>
      <c r="R469" s="171"/>
      <c r="S469" s="171"/>
      <c r="T469" s="172"/>
      <c r="AT469" s="168" t="s">
        <v>132</v>
      </c>
      <c r="AU469" s="168" t="s">
        <v>74</v>
      </c>
      <c r="AV469" s="167" t="s">
        <v>72</v>
      </c>
      <c r="AW469" s="167" t="s">
        <v>5</v>
      </c>
      <c r="AX469" s="167" t="s">
        <v>66</v>
      </c>
      <c r="AY469" s="168" t="s">
        <v>123</v>
      </c>
    </row>
    <row r="470" spans="2:51" s="167" customFormat="1" ht="12">
      <c r="B470" s="166"/>
      <c r="D470" s="96" t="s">
        <v>132</v>
      </c>
      <c r="E470" s="168" t="s">
        <v>1</v>
      </c>
      <c r="F470" s="169" t="s">
        <v>404</v>
      </c>
      <c r="H470" s="168" t="s">
        <v>1</v>
      </c>
      <c r="L470" s="166"/>
      <c r="M470" s="170"/>
      <c r="N470" s="171"/>
      <c r="O470" s="171"/>
      <c r="P470" s="171"/>
      <c r="Q470" s="171"/>
      <c r="R470" s="171"/>
      <c r="S470" s="171"/>
      <c r="T470" s="172"/>
      <c r="AT470" s="168" t="s">
        <v>132</v>
      </c>
      <c r="AU470" s="168" t="s">
        <v>74</v>
      </c>
      <c r="AV470" s="167" t="s">
        <v>72</v>
      </c>
      <c r="AW470" s="167" t="s">
        <v>5</v>
      </c>
      <c r="AX470" s="167" t="s">
        <v>66</v>
      </c>
      <c r="AY470" s="168" t="s">
        <v>123</v>
      </c>
    </row>
    <row r="471" spans="2:51" s="167" customFormat="1" ht="12">
      <c r="B471" s="166"/>
      <c r="D471" s="96" t="s">
        <v>132</v>
      </c>
      <c r="E471" s="168" t="s">
        <v>1</v>
      </c>
      <c r="F471" s="169" t="s">
        <v>405</v>
      </c>
      <c r="H471" s="168" t="s">
        <v>1</v>
      </c>
      <c r="L471" s="166"/>
      <c r="M471" s="170"/>
      <c r="N471" s="171"/>
      <c r="O471" s="171"/>
      <c r="P471" s="171"/>
      <c r="Q471" s="171"/>
      <c r="R471" s="171"/>
      <c r="S471" s="171"/>
      <c r="T471" s="172"/>
      <c r="AT471" s="168" t="s">
        <v>132</v>
      </c>
      <c r="AU471" s="168" t="s">
        <v>74</v>
      </c>
      <c r="AV471" s="167" t="s">
        <v>72</v>
      </c>
      <c r="AW471" s="167" t="s">
        <v>5</v>
      </c>
      <c r="AX471" s="167" t="s">
        <v>66</v>
      </c>
      <c r="AY471" s="168" t="s">
        <v>123</v>
      </c>
    </row>
    <row r="472" spans="2:51" s="167" customFormat="1" ht="12">
      <c r="B472" s="166"/>
      <c r="D472" s="96" t="s">
        <v>132</v>
      </c>
      <c r="E472" s="168" t="s">
        <v>1</v>
      </c>
      <c r="F472" s="169" t="s">
        <v>406</v>
      </c>
      <c r="H472" s="168" t="s">
        <v>1</v>
      </c>
      <c r="L472" s="166"/>
      <c r="M472" s="170"/>
      <c r="N472" s="171"/>
      <c r="O472" s="171"/>
      <c r="P472" s="171"/>
      <c r="Q472" s="171"/>
      <c r="R472" s="171"/>
      <c r="S472" s="171"/>
      <c r="T472" s="172"/>
      <c r="AT472" s="168" t="s">
        <v>132</v>
      </c>
      <c r="AU472" s="168" t="s">
        <v>74</v>
      </c>
      <c r="AV472" s="167" t="s">
        <v>72</v>
      </c>
      <c r="AW472" s="167" t="s">
        <v>5</v>
      </c>
      <c r="AX472" s="167" t="s">
        <v>66</v>
      </c>
      <c r="AY472" s="168" t="s">
        <v>123</v>
      </c>
    </row>
    <row r="473" spans="2:51" s="167" customFormat="1" ht="12">
      <c r="B473" s="166"/>
      <c r="D473" s="96" t="s">
        <v>132</v>
      </c>
      <c r="E473" s="168" t="s">
        <v>1</v>
      </c>
      <c r="F473" s="169" t="s">
        <v>407</v>
      </c>
      <c r="H473" s="168" t="s">
        <v>1</v>
      </c>
      <c r="L473" s="166"/>
      <c r="M473" s="170"/>
      <c r="N473" s="171"/>
      <c r="O473" s="171"/>
      <c r="P473" s="171"/>
      <c r="Q473" s="171"/>
      <c r="R473" s="171"/>
      <c r="S473" s="171"/>
      <c r="T473" s="172"/>
      <c r="AT473" s="168" t="s">
        <v>132</v>
      </c>
      <c r="AU473" s="168" t="s">
        <v>74</v>
      </c>
      <c r="AV473" s="167" t="s">
        <v>72</v>
      </c>
      <c r="AW473" s="167" t="s">
        <v>5</v>
      </c>
      <c r="AX473" s="167" t="s">
        <v>66</v>
      </c>
      <c r="AY473" s="168" t="s">
        <v>123</v>
      </c>
    </row>
    <row r="474" spans="2:51" s="95" customFormat="1" ht="12">
      <c r="B474" s="94"/>
      <c r="D474" s="96" t="s">
        <v>132</v>
      </c>
      <c r="E474" s="97" t="s">
        <v>1</v>
      </c>
      <c r="F474" s="98" t="s">
        <v>497</v>
      </c>
      <c r="H474" s="99">
        <v>200.6</v>
      </c>
      <c r="L474" s="94"/>
      <c r="M474" s="100"/>
      <c r="N474" s="101"/>
      <c r="O474" s="101"/>
      <c r="P474" s="101"/>
      <c r="Q474" s="101"/>
      <c r="R474" s="101"/>
      <c r="S474" s="101"/>
      <c r="T474" s="102"/>
      <c r="AT474" s="97" t="s">
        <v>132</v>
      </c>
      <c r="AU474" s="97" t="s">
        <v>74</v>
      </c>
      <c r="AV474" s="95" t="s">
        <v>74</v>
      </c>
      <c r="AW474" s="95" t="s">
        <v>5</v>
      </c>
      <c r="AX474" s="95" t="s">
        <v>66</v>
      </c>
      <c r="AY474" s="97" t="s">
        <v>123</v>
      </c>
    </row>
    <row r="475" spans="2:51" s="167" customFormat="1" ht="12">
      <c r="B475" s="166"/>
      <c r="D475" s="96" t="s">
        <v>132</v>
      </c>
      <c r="E475" s="168" t="s">
        <v>1</v>
      </c>
      <c r="F475" s="169" t="s">
        <v>409</v>
      </c>
      <c r="H475" s="168" t="s">
        <v>1</v>
      </c>
      <c r="L475" s="166"/>
      <c r="M475" s="170"/>
      <c r="N475" s="171"/>
      <c r="O475" s="171"/>
      <c r="P475" s="171"/>
      <c r="Q475" s="171"/>
      <c r="R475" s="171"/>
      <c r="S475" s="171"/>
      <c r="T475" s="172"/>
      <c r="AT475" s="168" t="s">
        <v>132</v>
      </c>
      <c r="AU475" s="168" t="s">
        <v>74</v>
      </c>
      <c r="AV475" s="167" t="s">
        <v>72</v>
      </c>
      <c r="AW475" s="167" t="s">
        <v>5</v>
      </c>
      <c r="AX475" s="167" t="s">
        <v>66</v>
      </c>
      <c r="AY475" s="168" t="s">
        <v>123</v>
      </c>
    </row>
    <row r="476" spans="2:51" s="167" customFormat="1" ht="12">
      <c r="B476" s="166"/>
      <c r="D476" s="96" t="s">
        <v>132</v>
      </c>
      <c r="E476" s="168" t="s">
        <v>1</v>
      </c>
      <c r="F476" s="169" t="s">
        <v>410</v>
      </c>
      <c r="H476" s="168" t="s">
        <v>1</v>
      </c>
      <c r="L476" s="166"/>
      <c r="M476" s="170"/>
      <c r="N476" s="171"/>
      <c r="O476" s="171"/>
      <c r="P476" s="171"/>
      <c r="Q476" s="171"/>
      <c r="R476" s="171"/>
      <c r="S476" s="171"/>
      <c r="T476" s="172"/>
      <c r="AT476" s="168" t="s">
        <v>132</v>
      </c>
      <c r="AU476" s="168" t="s">
        <v>74</v>
      </c>
      <c r="AV476" s="167" t="s">
        <v>72</v>
      </c>
      <c r="AW476" s="167" t="s">
        <v>5</v>
      </c>
      <c r="AX476" s="167" t="s">
        <v>66</v>
      </c>
      <c r="AY476" s="168" t="s">
        <v>123</v>
      </c>
    </row>
    <row r="477" spans="2:51" s="95" customFormat="1" ht="12">
      <c r="B477" s="94"/>
      <c r="D477" s="96" t="s">
        <v>132</v>
      </c>
      <c r="E477" s="97" t="s">
        <v>1</v>
      </c>
      <c r="F477" s="98" t="s">
        <v>498</v>
      </c>
      <c r="H477" s="99">
        <v>13.728</v>
      </c>
      <c r="L477" s="94"/>
      <c r="M477" s="100"/>
      <c r="N477" s="101"/>
      <c r="O477" s="101"/>
      <c r="P477" s="101"/>
      <c r="Q477" s="101"/>
      <c r="R477" s="101"/>
      <c r="S477" s="101"/>
      <c r="T477" s="102"/>
      <c r="AT477" s="97" t="s">
        <v>132</v>
      </c>
      <c r="AU477" s="97" t="s">
        <v>74</v>
      </c>
      <c r="AV477" s="95" t="s">
        <v>74</v>
      </c>
      <c r="AW477" s="95" t="s">
        <v>5</v>
      </c>
      <c r="AX477" s="95" t="s">
        <v>66</v>
      </c>
      <c r="AY477" s="97" t="s">
        <v>123</v>
      </c>
    </row>
    <row r="478" spans="2:51" s="174" customFormat="1" ht="12">
      <c r="B478" s="173"/>
      <c r="D478" s="96" t="s">
        <v>132</v>
      </c>
      <c r="E478" s="175" t="s">
        <v>1</v>
      </c>
      <c r="F478" s="176" t="s">
        <v>412</v>
      </c>
      <c r="H478" s="177">
        <v>214.328</v>
      </c>
      <c r="L478" s="173"/>
      <c r="M478" s="178"/>
      <c r="N478" s="179"/>
      <c r="O478" s="179"/>
      <c r="P478" s="179"/>
      <c r="Q478" s="179"/>
      <c r="R478" s="179"/>
      <c r="S478" s="179"/>
      <c r="T478" s="180"/>
      <c r="AT478" s="175" t="s">
        <v>132</v>
      </c>
      <c r="AU478" s="175" t="s">
        <v>74</v>
      </c>
      <c r="AV478" s="174" t="s">
        <v>137</v>
      </c>
      <c r="AW478" s="174" t="s">
        <v>5</v>
      </c>
      <c r="AX478" s="174" t="s">
        <v>66</v>
      </c>
      <c r="AY478" s="175" t="s">
        <v>123</v>
      </c>
    </row>
    <row r="479" spans="2:51" s="167" customFormat="1" ht="12">
      <c r="B479" s="166"/>
      <c r="D479" s="96" t="s">
        <v>132</v>
      </c>
      <c r="E479" s="168" t="s">
        <v>1</v>
      </c>
      <c r="F479" s="169" t="s">
        <v>413</v>
      </c>
      <c r="H479" s="168" t="s">
        <v>1</v>
      </c>
      <c r="L479" s="166"/>
      <c r="M479" s="170"/>
      <c r="N479" s="171"/>
      <c r="O479" s="171"/>
      <c r="P479" s="171"/>
      <c r="Q479" s="171"/>
      <c r="R479" s="171"/>
      <c r="S479" s="171"/>
      <c r="T479" s="172"/>
      <c r="AT479" s="168" t="s">
        <v>132</v>
      </c>
      <c r="AU479" s="168" t="s">
        <v>74</v>
      </c>
      <c r="AV479" s="167" t="s">
        <v>72</v>
      </c>
      <c r="AW479" s="167" t="s">
        <v>5</v>
      </c>
      <c r="AX479" s="167" t="s">
        <v>66</v>
      </c>
      <c r="AY479" s="168" t="s">
        <v>123</v>
      </c>
    </row>
    <row r="480" spans="2:51" s="167" customFormat="1" ht="12">
      <c r="B480" s="166"/>
      <c r="D480" s="96" t="s">
        <v>132</v>
      </c>
      <c r="E480" s="168" t="s">
        <v>1</v>
      </c>
      <c r="F480" s="169" t="s">
        <v>406</v>
      </c>
      <c r="H480" s="168" t="s">
        <v>1</v>
      </c>
      <c r="L480" s="166"/>
      <c r="M480" s="170"/>
      <c r="N480" s="171"/>
      <c r="O480" s="171"/>
      <c r="P480" s="171"/>
      <c r="Q480" s="171"/>
      <c r="R480" s="171"/>
      <c r="S480" s="171"/>
      <c r="T480" s="172"/>
      <c r="AT480" s="168" t="s">
        <v>132</v>
      </c>
      <c r="AU480" s="168" t="s">
        <v>74</v>
      </c>
      <c r="AV480" s="167" t="s">
        <v>72</v>
      </c>
      <c r="AW480" s="167" t="s">
        <v>5</v>
      </c>
      <c r="AX480" s="167" t="s">
        <v>66</v>
      </c>
      <c r="AY480" s="168" t="s">
        <v>123</v>
      </c>
    </row>
    <row r="481" spans="2:51" s="167" customFormat="1" ht="12">
      <c r="B481" s="166"/>
      <c r="D481" s="96" t="s">
        <v>132</v>
      </c>
      <c r="E481" s="168" t="s">
        <v>1</v>
      </c>
      <c r="F481" s="169" t="s">
        <v>414</v>
      </c>
      <c r="H481" s="168" t="s">
        <v>1</v>
      </c>
      <c r="L481" s="166"/>
      <c r="M481" s="170"/>
      <c r="N481" s="171"/>
      <c r="O481" s="171"/>
      <c r="P481" s="171"/>
      <c r="Q481" s="171"/>
      <c r="R481" s="171"/>
      <c r="S481" s="171"/>
      <c r="T481" s="172"/>
      <c r="AT481" s="168" t="s">
        <v>132</v>
      </c>
      <c r="AU481" s="168" t="s">
        <v>74</v>
      </c>
      <c r="AV481" s="167" t="s">
        <v>72</v>
      </c>
      <c r="AW481" s="167" t="s">
        <v>5</v>
      </c>
      <c r="AX481" s="167" t="s">
        <v>66</v>
      </c>
      <c r="AY481" s="168" t="s">
        <v>123</v>
      </c>
    </row>
    <row r="482" spans="2:51" s="95" customFormat="1" ht="12">
      <c r="B482" s="94"/>
      <c r="D482" s="96" t="s">
        <v>132</v>
      </c>
      <c r="E482" s="97" t="s">
        <v>1</v>
      </c>
      <c r="F482" s="98" t="s">
        <v>499</v>
      </c>
      <c r="H482" s="99">
        <v>221.792</v>
      </c>
      <c r="L482" s="94"/>
      <c r="M482" s="100"/>
      <c r="N482" s="101"/>
      <c r="O482" s="101"/>
      <c r="P482" s="101"/>
      <c r="Q482" s="101"/>
      <c r="R482" s="101"/>
      <c r="S482" s="101"/>
      <c r="T482" s="102"/>
      <c r="AT482" s="97" t="s">
        <v>132</v>
      </c>
      <c r="AU482" s="97" t="s">
        <v>74</v>
      </c>
      <c r="AV482" s="95" t="s">
        <v>74</v>
      </c>
      <c r="AW482" s="95" t="s">
        <v>5</v>
      </c>
      <c r="AX482" s="95" t="s">
        <v>66</v>
      </c>
      <c r="AY482" s="97" t="s">
        <v>123</v>
      </c>
    </row>
    <row r="483" spans="2:51" s="167" customFormat="1" ht="12">
      <c r="B483" s="166"/>
      <c r="D483" s="96" t="s">
        <v>132</v>
      </c>
      <c r="E483" s="168" t="s">
        <v>1</v>
      </c>
      <c r="F483" s="169" t="s">
        <v>409</v>
      </c>
      <c r="H483" s="168" t="s">
        <v>1</v>
      </c>
      <c r="L483" s="166"/>
      <c r="M483" s="170"/>
      <c r="N483" s="171"/>
      <c r="O483" s="171"/>
      <c r="P483" s="171"/>
      <c r="Q483" s="171"/>
      <c r="R483" s="171"/>
      <c r="S483" s="171"/>
      <c r="T483" s="172"/>
      <c r="AT483" s="168" t="s">
        <v>132</v>
      </c>
      <c r="AU483" s="168" t="s">
        <v>74</v>
      </c>
      <c r="AV483" s="167" t="s">
        <v>72</v>
      </c>
      <c r="AW483" s="167" t="s">
        <v>5</v>
      </c>
      <c r="AX483" s="167" t="s">
        <v>66</v>
      </c>
      <c r="AY483" s="168" t="s">
        <v>123</v>
      </c>
    </row>
    <row r="484" spans="2:51" s="167" customFormat="1" ht="12">
      <c r="B484" s="166"/>
      <c r="D484" s="96" t="s">
        <v>132</v>
      </c>
      <c r="E484" s="168" t="s">
        <v>1</v>
      </c>
      <c r="F484" s="169" t="s">
        <v>416</v>
      </c>
      <c r="H484" s="168" t="s">
        <v>1</v>
      </c>
      <c r="L484" s="166"/>
      <c r="M484" s="170"/>
      <c r="N484" s="171"/>
      <c r="O484" s="171"/>
      <c r="P484" s="171"/>
      <c r="Q484" s="171"/>
      <c r="R484" s="171"/>
      <c r="S484" s="171"/>
      <c r="T484" s="172"/>
      <c r="AT484" s="168" t="s">
        <v>132</v>
      </c>
      <c r="AU484" s="168" t="s">
        <v>74</v>
      </c>
      <c r="AV484" s="167" t="s">
        <v>72</v>
      </c>
      <c r="AW484" s="167" t="s">
        <v>5</v>
      </c>
      <c r="AX484" s="167" t="s">
        <v>66</v>
      </c>
      <c r="AY484" s="168" t="s">
        <v>123</v>
      </c>
    </row>
    <row r="485" spans="2:51" s="95" customFormat="1" ht="12">
      <c r="B485" s="94"/>
      <c r="D485" s="96" t="s">
        <v>132</v>
      </c>
      <c r="E485" s="97" t="s">
        <v>1</v>
      </c>
      <c r="F485" s="98" t="s">
        <v>500</v>
      </c>
      <c r="H485" s="99">
        <v>6.768</v>
      </c>
      <c r="L485" s="94"/>
      <c r="M485" s="100"/>
      <c r="N485" s="101"/>
      <c r="O485" s="101"/>
      <c r="P485" s="101"/>
      <c r="Q485" s="101"/>
      <c r="R485" s="101"/>
      <c r="S485" s="101"/>
      <c r="T485" s="102"/>
      <c r="AT485" s="97" t="s">
        <v>132</v>
      </c>
      <c r="AU485" s="97" t="s">
        <v>74</v>
      </c>
      <c r="AV485" s="95" t="s">
        <v>74</v>
      </c>
      <c r="AW485" s="95" t="s">
        <v>5</v>
      </c>
      <c r="AX485" s="95" t="s">
        <v>66</v>
      </c>
      <c r="AY485" s="97" t="s">
        <v>123</v>
      </c>
    </row>
    <row r="486" spans="2:51" s="174" customFormat="1" ht="12">
      <c r="B486" s="173"/>
      <c r="D486" s="96" t="s">
        <v>132</v>
      </c>
      <c r="E486" s="175" t="s">
        <v>1</v>
      </c>
      <c r="F486" s="176" t="s">
        <v>412</v>
      </c>
      <c r="H486" s="177">
        <v>228.56</v>
      </c>
      <c r="L486" s="173"/>
      <c r="M486" s="178"/>
      <c r="N486" s="179"/>
      <c r="O486" s="179"/>
      <c r="P486" s="179"/>
      <c r="Q486" s="179"/>
      <c r="R486" s="179"/>
      <c r="S486" s="179"/>
      <c r="T486" s="180"/>
      <c r="AT486" s="175" t="s">
        <v>132</v>
      </c>
      <c r="AU486" s="175" t="s">
        <v>74</v>
      </c>
      <c r="AV486" s="174" t="s">
        <v>137</v>
      </c>
      <c r="AW486" s="174" t="s">
        <v>5</v>
      </c>
      <c r="AX486" s="174" t="s">
        <v>66</v>
      </c>
      <c r="AY486" s="175" t="s">
        <v>123</v>
      </c>
    </row>
    <row r="487" spans="2:51" s="167" customFormat="1" ht="12">
      <c r="B487" s="166"/>
      <c r="D487" s="96" t="s">
        <v>132</v>
      </c>
      <c r="E487" s="168" t="s">
        <v>1</v>
      </c>
      <c r="F487" s="169" t="s">
        <v>418</v>
      </c>
      <c r="H487" s="168" t="s">
        <v>1</v>
      </c>
      <c r="L487" s="166"/>
      <c r="M487" s="170"/>
      <c r="N487" s="171"/>
      <c r="O487" s="171"/>
      <c r="P487" s="171"/>
      <c r="Q487" s="171"/>
      <c r="R487" s="171"/>
      <c r="S487" s="171"/>
      <c r="T487" s="172"/>
      <c r="AT487" s="168" t="s">
        <v>132</v>
      </c>
      <c r="AU487" s="168" t="s">
        <v>74</v>
      </c>
      <c r="AV487" s="167" t="s">
        <v>72</v>
      </c>
      <c r="AW487" s="167" t="s">
        <v>5</v>
      </c>
      <c r="AX487" s="167" t="s">
        <v>66</v>
      </c>
      <c r="AY487" s="168" t="s">
        <v>123</v>
      </c>
    </row>
    <row r="488" spans="2:51" s="167" customFormat="1" ht="12">
      <c r="B488" s="166"/>
      <c r="D488" s="96" t="s">
        <v>132</v>
      </c>
      <c r="E488" s="168" t="s">
        <v>1</v>
      </c>
      <c r="F488" s="169" t="s">
        <v>406</v>
      </c>
      <c r="H488" s="168" t="s">
        <v>1</v>
      </c>
      <c r="L488" s="166"/>
      <c r="M488" s="170"/>
      <c r="N488" s="171"/>
      <c r="O488" s="171"/>
      <c r="P488" s="171"/>
      <c r="Q488" s="171"/>
      <c r="R488" s="171"/>
      <c r="S488" s="171"/>
      <c r="T488" s="172"/>
      <c r="AT488" s="168" t="s">
        <v>132</v>
      </c>
      <c r="AU488" s="168" t="s">
        <v>74</v>
      </c>
      <c r="AV488" s="167" t="s">
        <v>72</v>
      </c>
      <c r="AW488" s="167" t="s">
        <v>5</v>
      </c>
      <c r="AX488" s="167" t="s">
        <v>66</v>
      </c>
      <c r="AY488" s="168" t="s">
        <v>123</v>
      </c>
    </row>
    <row r="489" spans="2:51" s="167" customFormat="1" ht="12">
      <c r="B489" s="166"/>
      <c r="D489" s="96" t="s">
        <v>132</v>
      </c>
      <c r="E489" s="168" t="s">
        <v>1</v>
      </c>
      <c r="F489" s="169" t="s">
        <v>419</v>
      </c>
      <c r="H489" s="168" t="s">
        <v>1</v>
      </c>
      <c r="L489" s="166"/>
      <c r="M489" s="170"/>
      <c r="N489" s="171"/>
      <c r="O489" s="171"/>
      <c r="P489" s="171"/>
      <c r="Q489" s="171"/>
      <c r="R489" s="171"/>
      <c r="S489" s="171"/>
      <c r="T489" s="172"/>
      <c r="AT489" s="168" t="s">
        <v>132</v>
      </c>
      <c r="AU489" s="168" t="s">
        <v>74</v>
      </c>
      <c r="AV489" s="167" t="s">
        <v>72</v>
      </c>
      <c r="AW489" s="167" t="s">
        <v>5</v>
      </c>
      <c r="AX489" s="167" t="s">
        <v>66</v>
      </c>
      <c r="AY489" s="168" t="s">
        <v>123</v>
      </c>
    </row>
    <row r="490" spans="2:51" s="95" customFormat="1" ht="12">
      <c r="B490" s="94"/>
      <c r="D490" s="96" t="s">
        <v>132</v>
      </c>
      <c r="E490" s="97" t="s">
        <v>1</v>
      </c>
      <c r="F490" s="98" t="s">
        <v>501</v>
      </c>
      <c r="H490" s="99">
        <v>72.6</v>
      </c>
      <c r="L490" s="94"/>
      <c r="M490" s="100"/>
      <c r="N490" s="101"/>
      <c r="O490" s="101"/>
      <c r="P490" s="101"/>
      <c r="Q490" s="101"/>
      <c r="R490" s="101"/>
      <c r="S490" s="101"/>
      <c r="T490" s="102"/>
      <c r="AT490" s="97" t="s">
        <v>132</v>
      </c>
      <c r="AU490" s="97" t="s">
        <v>74</v>
      </c>
      <c r="AV490" s="95" t="s">
        <v>74</v>
      </c>
      <c r="AW490" s="95" t="s">
        <v>5</v>
      </c>
      <c r="AX490" s="95" t="s">
        <v>66</v>
      </c>
      <c r="AY490" s="97" t="s">
        <v>123</v>
      </c>
    </row>
    <row r="491" spans="2:51" s="167" customFormat="1" ht="12">
      <c r="B491" s="166"/>
      <c r="D491" s="96" t="s">
        <v>132</v>
      </c>
      <c r="E491" s="168" t="s">
        <v>1</v>
      </c>
      <c r="F491" s="169" t="s">
        <v>409</v>
      </c>
      <c r="H491" s="168" t="s">
        <v>1</v>
      </c>
      <c r="L491" s="166"/>
      <c r="M491" s="170"/>
      <c r="N491" s="171"/>
      <c r="O491" s="171"/>
      <c r="P491" s="171"/>
      <c r="Q491" s="171"/>
      <c r="R491" s="171"/>
      <c r="S491" s="171"/>
      <c r="T491" s="172"/>
      <c r="AT491" s="168" t="s">
        <v>132</v>
      </c>
      <c r="AU491" s="168" t="s">
        <v>74</v>
      </c>
      <c r="AV491" s="167" t="s">
        <v>72</v>
      </c>
      <c r="AW491" s="167" t="s">
        <v>5</v>
      </c>
      <c r="AX491" s="167" t="s">
        <v>66</v>
      </c>
      <c r="AY491" s="168" t="s">
        <v>123</v>
      </c>
    </row>
    <row r="492" spans="2:51" s="167" customFormat="1" ht="12">
      <c r="B492" s="166"/>
      <c r="D492" s="96" t="s">
        <v>132</v>
      </c>
      <c r="E492" s="168" t="s">
        <v>1</v>
      </c>
      <c r="F492" s="169" t="s">
        <v>421</v>
      </c>
      <c r="H492" s="168" t="s">
        <v>1</v>
      </c>
      <c r="L492" s="166"/>
      <c r="M492" s="170"/>
      <c r="N492" s="171"/>
      <c r="O492" s="171"/>
      <c r="P492" s="171"/>
      <c r="Q492" s="171"/>
      <c r="R492" s="171"/>
      <c r="S492" s="171"/>
      <c r="T492" s="172"/>
      <c r="AT492" s="168" t="s">
        <v>132</v>
      </c>
      <c r="AU492" s="168" t="s">
        <v>74</v>
      </c>
      <c r="AV492" s="167" t="s">
        <v>72</v>
      </c>
      <c r="AW492" s="167" t="s">
        <v>5</v>
      </c>
      <c r="AX492" s="167" t="s">
        <v>66</v>
      </c>
      <c r="AY492" s="168" t="s">
        <v>123</v>
      </c>
    </row>
    <row r="493" spans="2:51" s="95" customFormat="1" ht="12">
      <c r="B493" s="94"/>
      <c r="D493" s="96" t="s">
        <v>132</v>
      </c>
      <c r="E493" s="97" t="s">
        <v>1</v>
      </c>
      <c r="F493" s="98" t="s">
        <v>502</v>
      </c>
      <c r="H493" s="99">
        <v>14.016</v>
      </c>
      <c r="L493" s="94"/>
      <c r="M493" s="100"/>
      <c r="N493" s="101"/>
      <c r="O493" s="101"/>
      <c r="P493" s="101"/>
      <c r="Q493" s="101"/>
      <c r="R493" s="101"/>
      <c r="S493" s="101"/>
      <c r="T493" s="102"/>
      <c r="AT493" s="97" t="s">
        <v>132</v>
      </c>
      <c r="AU493" s="97" t="s">
        <v>74</v>
      </c>
      <c r="AV493" s="95" t="s">
        <v>74</v>
      </c>
      <c r="AW493" s="95" t="s">
        <v>5</v>
      </c>
      <c r="AX493" s="95" t="s">
        <v>66</v>
      </c>
      <c r="AY493" s="97" t="s">
        <v>123</v>
      </c>
    </row>
    <row r="494" spans="2:51" s="174" customFormat="1" ht="12">
      <c r="B494" s="173"/>
      <c r="D494" s="96" t="s">
        <v>132</v>
      </c>
      <c r="E494" s="175" t="s">
        <v>1</v>
      </c>
      <c r="F494" s="176" t="s">
        <v>412</v>
      </c>
      <c r="H494" s="177">
        <v>86.616</v>
      </c>
      <c r="L494" s="173"/>
      <c r="M494" s="178"/>
      <c r="N494" s="179"/>
      <c r="O494" s="179"/>
      <c r="P494" s="179"/>
      <c r="Q494" s="179"/>
      <c r="R494" s="179"/>
      <c r="S494" s="179"/>
      <c r="T494" s="180"/>
      <c r="AT494" s="175" t="s">
        <v>132</v>
      </c>
      <c r="AU494" s="175" t="s">
        <v>74</v>
      </c>
      <c r="AV494" s="174" t="s">
        <v>137</v>
      </c>
      <c r="AW494" s="174" t="s">
        <v>5</v>
      </c>
      <c r="AX494" s="174" t="s">
        <v>66</v>
      </c>
      <c r="AY494" s="175" t="s">
        <v>123</v>
      </c>
    </row>
    <row r="495" spans="2:51" s="167" customFormat="1" ht="12">
      <c r="B495" s="166"/>
      <c r="D495" s="96" t="s">
        <v>132</v>
      </c>
      <c r="E495" s="168" t="s">
        <v>1</v>
      </c>
      <c r="F495" s="169" t="s">
        <v>423</v>
      </c>
      <c r="H495" s="168" t="s">
        <v>1</v>
      </c>
      <c r="L495" s="166"/>
      <c r="M495" s="170"/>
      <c r="N495" s="171"/>
      <c r="O495" s="171"/>
      <c r="P495" s="171"/>
      <c r="Q495" s="171"/>
      <c r="R495" s="171"/>
      <c r="S495" s="171"/>
      <c r="T495" s="172"/>
      <c r="AT495" s="168" t="s">
        <v>132</v>
      </c>
      <c r="AU495" s="168" t="s">
        <v>74</v>
      </c>
      <c r="AV495" s="167" t="s">
        <v>72</v>
      </c>
      <c r="AW495" s="167" t="s">
        <v>5</v>
      </c>
      <c r="AX495" s="167" t="s">
        <v>66</v>
      </c>
      <c r="AY495" s="168" t="s">
        <v>123</v>
      </c>
    </row>
    <row r="496" spans="2:51" s="167" customFormat="1" ht="12">
      <c r="B496" s="166"/>
      <c r="D496" s="96" t="s">
        <v>132</v>
      </c>
      <c r="E496" s="168" t="s">
        <v>1</v>
      </c>
      <c r="F496" s="169" t="s">
        <v>406</v>
      </c>
      <c r="H496" s="168" t="s">
        <v>1</v>
      </c>
      <c r="L496" s="166"/>
      <c r="M496" s="170"/>
      <c r="N496" s="171"/>
      <c r="O496" s="171"/>
      <c r="P496" s="171"/>
      <c r="Q496" s="171"/>
      <c r="R496" s="171"/>
      <c r="S496" s="171"/>
      <c r="T496" s="172"/>
      <c r="AT496" s="168" t="s">
        <v>132</v>
      </c>
      <c r="AU496" s="168" t="s">
        <v>74</v>
      </c>
      <c r="AV496" s="167" t="s">
        <v>72</v>
      </c>
      <c r="AW496" s="167" t="s">
        <v>5</v>
      </c>
      <c r="AX496" s="167" t="s">
        <v>66</v>
      </c>
      <c r="AY496" s="168" t="s">
        <v>123</v>
      </c>
    </row>
    <row r="497" spans="2:51" s="167" customFormat="1" ht="12">
      <c r="B497" s="166"/>
      <c r="D497" s="96" t="s">
        <v>132</v>
      </c>
      <c r="E497" s="168" t="s">
        <v>1</v>
      </c>
      <c r="F497" s="169" t="s">
        <v>424</v>
      </c>
      <c r="H497" s="168" t="s">
        <v>1</v>
      </c>
      <c r="L497" s="166"/>
      <c r="M497" s="170"/>
      <c r="N497" s="171"/>
      <c r="O497" s="171"/>
      <c r="P497" s="171"/>
      <c r="Q497" s="171"/>
      <c r="R497" s="171"/>
      <c r="S497" s="171"/>
      <c r="T497" s="172"/>
      <c r="AT497" s="168" t="s">
        <v>132</v>
      </c>
      <c r="AU497" s="168" t="s">
        <v>74</v>
      </c>
      <c r="AV497" s="167" t="s">
        <v>72</v>
      </c>
      <c r="AW497" s="167" t="s">
        <v>5</v>
      </c>
      <c r="AX497" s="167" t="s">
        <v>66</v>
      </c>
      <c r="AY497" s="168" t="s">
        <v>123</v>
      </c>
    </row>
    <row r="498" spans="2:51" s="95" customFormat="1" ht="12">
      <c r="B498" s="94"/>
      <c r="D498" s="96" t="s">
        <v>132</v>
      </c>
      <c r="E498" s="97" t="s">
        <v>1</v>
      </c>
      <c r="F498" s="98" t="s">
        <v>503</v>
      </c>
      <c r="H498" s="99">
        <v>158.984</v>
      </c>
      <c r="L498" s="94"/>
      <c r="M498" s="100"/>
      <c r="N498" s="101"/>
      <c r="O498" s="101"/>
      <c r="P498" s="101"/>
      <c r="Q498" s="101"/>
      <c r="R498" s="101"/>
      <c r="S498" s="101"/>
      <c r="T498" s="102"/>
      <c r="AT498" s="97" t="s">
        <v>132</v>
      </c>
      <c r="AU498" s="97" t="s">
        <v>74</v>
      </c>
      <c r="AV498" s="95" t="s">
        <v>74</v>
      </c>
      <c r="AW498" s="95" t="s">
        <v>5</v>
      </c>
      <c r="AX498" s="95" t="s">
        <v>66</v>
      </c>
      <c r="AY498" s="97" t="s">
        <v>123</v>
      </c>
    </row>
    <row r="499" spans="2:51" s="167" customFormat="1" ht="12">
      <c r="B499" s="166"/>
      <c r="D499" s="96" t="s">
        <v>132</v>
      </c>
      <c r="E499" s="168" t="s">
        <v>1</v>
      </c>
      <c r="F499" s="169" t="s">
        <v>409</v>
      </c>
      <c r="H499" s="168" t="s">
        <v>1</v>
      </c>
      <c r="L499" s="166"/>
      <c r="M499" s="170"/>
      <c r="N499" s="171"/>
      <c r="O499" s="171"/>
      <c r="P499" s="171"/>
      <c r="Q499" s="171"/>
      <c r="R499" s="171"/>
      <c r="S499" s="171"/>
      <c r="T499" s="172"/>
      <c r="AT499" s="168" t="s">
        <v>132</v>
      </c>
      <c r="AU499" s="168" t="s">
        <v>74</v>
      </c>
      <c r="AV499" s="167" t="s">
        <v>72</v>
      </c>
      <c r="AW499" s="167" t="s">
        <v>5</v>
      </c>
      <c r="AX499" s="167" t="s">
        <v>66</v>
      </c>
      <c r="AY499" s="168" t="s">
        <v>123</v>
      </c>
    </row>
    <row r="500" spans="2:51" s="167" customFormat="1" ht="12">
      <c r="B500" s="166"/>
      <c r="D500" s="96" t="s">
        <v>132</v>
      </c>
      <c r="E500" s="168" t="s">
        <v>1</v>
      </c>
      <c r="F500" s="169" t="s">
        <v>426</v>
      </c>
      <c r="H500" s="168" t="s">
        <v>1</v>
      </c>
      <c r="L500" s="166"/>
      <c r="M500" s="170"/>
      <c r="N500" s="171"/>
      <c r="O500" s="171"/>
      <c r="P500" s="171"/>
      <c r="Q500" s="171"/>
      <c r="R500" s="171"/>
      <c r="S500" s="171"/>
      <c r="T500" s="172"/>
      <c r="AT500" s="168" t="s">
        <v>132</v>
      </c>
      <c r="AU500" s="168" t="s">
        <v>74</v>
      </c>
      <c r="AV500" s="167" t="s">
        <v>72</v>
      </c>
      <c r="AW500" s="167" t="s">
        <v>5</v>
      </c>
      <c r="AX500" s="167" t="s">
        <v>66</v>
      </c>
      <c r="AY500" s="168" t="s">
        <v>123</v>
      </c>
    </row>
    <row r="501" spans="2:51" s="95" customFormat="1" ht="12">
      <c r="B501" s="94"/>
      <c r="D501" s="96" t="s">
        <v>132</v>
      </c>
      <c r="E501" s="97" t="s">
        <v>1</v>
      </c>
      <c r="F501" s="98" t="s">
        <v>504</v>
      </c>
      <c r="H501" s="99">
        <v>6.912</v>
      </c>
      <c r="L501" s="94"/>
      <c r="M501" s="100"/>
      <c r="N501" s="101"/>
      <c r="O501" s="101"/>
      <c r="P501" s="101"/>
      <c r="Q501" s="101"/>
      <c r="R501" s="101"/>
      <c r="S501" s="101"/>
      <c r="T501" s="102"/>
      <c r="AT501" s="97" t="s">
        <v>132</v>
      </c>
      <c r="AU501" s="97" t="s">
        <v>74</v>
      </c>
      <c r="AV501" s="95" t="s">
        <v>74</v>
      </c>
      <c r="AW501" s="95" t="s">
        <v>5</v>
      </c>
      <c r="AX501" s="95" t="s">
        <v>66</v>
      </c>
      <c r="AY501" s="97" t="s">
        <v>123</v>
      </c>
    </row>
    <row r="502" spans="2:51" s="174" customFormat="1" ht="12">
      <c r="B502" s="173"/>
      <c r="D502" s="96" t="s">
        <v>132</v>
      </c>
      <c r="E502" s="175" t="s">
        <v>1</v>
      </c>
      <c r="F502" s="176" t="s">
        <v>412</v>
      </c>
      <c r="H502" s="177">
        <v>165.89600000000002</v>
      </c>
      <c r="L502" s="173"/>
      <c r="M502" s="178"/>
      <c r="N502" s="179"/>
      <c r="O502" s="179"/>
      <c r="P502" s="179"/>
      <c r="Q502" s="179"/>
      <c r="R502" s="179"/>
      <c r="S502" s="179"/>
      <c r="T502" s="180"/>
      <c r="AT502" s="175" t="s">
        <v>132</v>
      </c>
      <c r="AU502" s="175" t="s">
        <v>74</v>
      </c>
      <c r="AV502" s="174" t="s">
        <v>137</v>
      </c>
      <c r="AW502" s="174" t="s">
        <v>5</v>
      </c>
      <c r="AX502" s="174" t="s">
        <v>66</v>
      </c>
      <c r="AY502" s="175" t="s">
        <v>123</v>
      </c>
    </row>
    <row r="503" spans="2:51" s="167" customFormat="1" ht="12">
      <c r="B503" s="166"/>
      <c r="D503" s="96" t="s">
        <v>132</v>
      </c>
      <c r="E503" s="168" t="s">
        <v>1</v>
      </c>
      <c r="F503" s="169" t="s">
        <v>428</v>
      </c>
      <c r="H503" s="168" t="s">
        <v>1</v>
      </c>
      <c r="L503" s="166"/>
      <c r="M503" s="170"/>
      <c r="N503" s="171"/>
      <c r="O503" s="171"/>
      <c r="P503" s="171"/>
      <c r="Q503" s="171"/>
      <c r="R503" s="171"/>
      <c r="S503" s="171"/>
      <c r="T503" s="172"/>
      <c r="AT503" s="168" t="s">
        <v>132</v>
      </c>
      <c r="AU503" s="168" t="s">
        <v>74</v>
      </c>
      <c r="AV503" s="167" t="s">
        <v>72</v>
      </c>
      <c r="AW503" s="167" t="s">
        <v>5</v>
      </c>
      <c r="AX503" s="167" t="s">
        <v>66</v>
      </c>
      <c r="AY503" s="168" t="s">
        <v>123</v>
      </c>
    </row>
    <row r="504" spans="2:51" s="167" customFormat="1" ht="12">
      <c r="B504" s="166"/>
      <c r="D504" s="96" t="s">
        <v>132</v>
      </c>
      <c r="E504" s="168" t="s">
        <v>1</v>
      </c>
      <c r="F504" s="169" t="s">
        <v>406</v>
      </c>
      <c r="H504" s="168" t="s">
        <v>1</v>
      </c>
      <c r="L504" s="166"/>
      <c r="M504" s="170"/>
      <c r="N504" s="171"/>
      <c r="O504" s="171"/>
      <c r="P504" s="171"/>
      <c r="Q504" s="171"/>
      <c r="R504" s="171"/>
      <c r="S504" s="171"/>
      <c r="T504" s="172"/>
      <c r="AT504" s="168" t="s">
        <v>132</v>
      </c>
      <c r="AU504" s="168" t="s">
        <v>74</v>
      </c>
      <c r="AV504" s="167" t="s">
        <v>72</v>
      </c>
      <c r="AW504" s="167" t="s">
        <v>5</v>
      </c>
      <c r="AX504" s="167" t="s">
        <v>66</v>
      </c>
      <c r="AY504" s="168" t="s">
        <v>123</v>
      </c>
    </row>
    <row r="505" spans="2:51" s="167" customFormat="1" ht="12">
      <c r="B505" s="166"/>
      <c r="D505" s="96" t="s">
        <v>132</v>
      </c>
      <c r="E505" s="168" t="s">
        <v>1</v>
      </c>
      <c r="F505" s="169" t="s">
        <v>429</v>
      </c>
      <c r="H505" s="168" t="s">
        <v>1</v>
      </c>
      <c r="L505" s="166"/>
      <c r="M505" s="170"/>
      <c r="N505" s="171"/>
      <c r="O505" s="171"/>
      <c r="P505" s="171"/>
      <c r="Q505" s="171"/>
      <c r="R505" s="171"/>
      <c r="S505" s="171"/>
      <c r="T505" s="172"/>
      <c r="AT505" s="168" t="s">
        <v>132</v>
      </c>
      <c r="AU505" s="168" t="s">
        <v>74</v>
      </c>
      <c r="AV505" s="167" t="s">
        <v>72</v>
      </c>
      <c r="AW505" s="167" t="s">
        <v>5</v>
      </c>
      <c r="AX505" s="167" t="s">
        <v>66</v>
      </c>
      <c r="AY505" s="168" t="s">
        <v>123</v>
      </c>
    </row>
    <row r="506" spans="2:51" s="95" customFormat="1" ht="12">
      <c r="B506" s="94"/>
      <c r="D506" s="96" t="s">
        <v>132</v>
      </c>
      <c r="E506" s="97" t="s">
        <v>1</v>
      </c>
      <c r="F506" s="98" t="s">
        <v>505</v>
      </c>
      <c r="H506" s="99">
        <v>247.126</v>
      </c>
      <c r="L506" s="94"/>
      <c r="M506" s="100"/>
      <c r="N506" s="101"/>
      <c r="O506" s="101"/>
      <c r="P506" s="101"/>
      <c r="Q506" s="101"/>
      <c r="R506" s="101"/>
      <c r="S506" s="101"/>
      <c r="T506" s="102"/>
      <c r="AT506" s="97" t="s">
        <v>132</v>
      </c>
      <c r="AU506" s="97" t="s">
        <v>74</v>
      </c>
      <c r="AV506" s="95" t="s">
        <v>74</v>
      </c>
      <c r="AW506" s="95" t="s">
        <v>5</v>
      </c>
      <c r="AX506" s="95" t="s">
        <v>66</v>
      </c>
      <c r="AY506" s="97" t="s">
        <v>123</v>
      </c>
    </row>
    <row r="507" spans="2:51" s="167" customFormat="1" ht="12">
      <c r="B507" s="166"/>
      <c r="D507" s="96" t="s">
        <v>132</v>
      </c>
      <c r="E507" s="168" t="s">
        <v>1</v>
      </c>
      <c r="F507" s="169" t="s">
        <v>409</v>
      </c>
      <c r="H507" s="168" t="s">
        <v>1</v>
      </c>
      <c r="L507" s="166"/>
      <c r="M507" s="170"/>
      <c r="N507" s="171"/>
      <c r="O507" s="171"/>
      <c r="P507" s="171"/>
      <c r="Q507" s="171"/>
      <c r="R507" s="171"/>
      <c r="S507" s="171"/>
      <c r="T507" s="172"/>
      <c r="AT507" s="168" t="s">
        <v>132</v>
      </c>
      <c r="AU507" s="168" t="s">
        <v>74</v>
      </c>
      <c r="AV507" s="167" t="s">
        <v>72</v>
      </c>
      <c r="AW507" s="167" t="s">
        <v>5</v>
      </c>
      <c r="AX507" s="167" t="s">
        <v>66</v>
      </c>
      <c r="AY507" s="168" t="s">
        <v>123</v>
      </c>
    </row>
    <row r="508" spans="2:51" s="167" customFormat="1" ht="12">
      <c r="B508" s="166"/>
      <c r="D508" s="96" t="s">
        <v>132</v>
      </c>
      <c r="E508" s="168" t="s">
        <v>1</v>
      </c>
      <c r="F508" s="169" t="s">
        <v>431</v>
      </c>
      <c r="H508" s="168" t="s">
        <v>1</v>
      </c>
      <c r="L508" s="166"/>
      <c r="M508" s="170"/>
      <c r="N508" s="171"/>
      <c r="O508" s="171"/>
      <c r="P508" s="171"/>
      <c r="Q508" s="171"/>
      <c r="R508" s="171"/>
      <c r="S508" s="171"/>
      <c r="T508" s="172"/>
      <c r="AT508" s="168" t="s">
        <v>132</v>
      </c>
      <c r="AU508" s="168" t="s">
        <v>74</v>
      </c>
      <c r="AV508" s="167" t="s">
        <v>72</v>
      </c>
      <c r="AW508" s="167" t="s">
        <v>5</v>
      </c>
      <c r="AX508" s="167" t="s">
        <v>66</v>
      </c>
      <c r="AY508" s="168" t="s">
        <v>123</v>
      </c>
    </row>
    <row r="509" spans="2:51" s="95" customFormat="1" ht="12">
      <c r="B509" s="94"/>
      <c r="D509" s="96" t="s">
        <v>132</v>
      </c>
      <c r="E509" s="97" t="s">
        <v>1</v>
      </c>
      <c r="F509" s="98" t="s">
        <v>506</v>
      </c>
      <c r="H509" s="99">
        <v>6.936</v>
      </c>
      <c r="L509" s="94"/>
      <c r="M509" s="100"/>
      <c r="N509" s="101"/>
      <c r="O509" s="101"/>
      <c r="P509" s="101"/>
      <c r="Q509" s="101"/>
      <c r="R509" s="101"/>
      <c r="S509" s="101"/>
      <c r="T509" s="102"/>
      <c r="AT509" s="97" t="s">
        <v>132</v>
      </c>
      <c r="AU509" s="97" t="s">
        <v>74</v>
      </c>
      <c r="AV509" s="95" t="s">
        <v>74</v>
      </c>
      <c r="AW509" s="95" t="s">
        <v>5</v>
      </c>
      <c r="AX509" s="95" t="s">
        <v>66</v>
      </c>
      <c r="AY509" s="97" t="s">
        <v>123</v>
      </c>
    </row>
    <row r="510" spans="2:51" s="174" customFormat="1" ht="12">
      <c r="B510" s="173"/>
      <c r="D510" s="96" t="s">
        <v>132</v>
      </c>
      <c r="E510" s="175" t="s">
        <v>1</v>
      </c>
      <c r="F510" s="176" t="s">
        <v>412</v>
      </c>
      <c r="H510" s="177">
        <v>254.062</v>
      </c>
      <c r="L510" s="173"/>
      <c r="M510" s="178"/>
      <c r="N510" s="179"/>
      <c r="O510" s="179"/>
      <c r="P510" s="179"/>
      <c r="Q510" s="179"/>
      <c r="R510" s="179"/>
      <c r="S510" s="179"/>
      <c r="T510" s="180"/>
      <c r="AT510" s="175" t="s">
        <v>132</v>
      </c>
      <c r="AU510" s="175" t="s">
        <v>74</v>
      </c>
      <c r="AV510" s="174" t="s">
        <v>137</v>
      </c>
      <c r="AW510" s="174" t="s">
        <v>5</v>
      </c>
      <c r="AX510" s="174" t="s">
        <v>66</v>
      </c>
      <c r="AY510" s="175" t="s">
        <v>123</v>
      </c>
    </row>
    <row r="511" spans="2:51" s="167" customFormat="1" ht="12">
      <c r="B511" s="166"/>
      <c r="D511" s="96" t="s">
        <v>132</v>
      </c>
      <c r="E511" s="168" t="s">
        <v>1</v>
      </c>
      <c r="F511" s="169" t="s">
        <v>433</v>
      </c>
      <c r="H511" s="168" t="s">
        <v>1</v>
      </c>
      <c r="L511" s="166"/>
      <c r="M511" s="170"/>
      <c r="N511" s="171"/>
      <c r="O511" s="171"/>
      <c r="P511" s="171"/>
      <c r="Q511" s="171"/>
      <c r="R511" s="171"/>
      <c r="S511" s="171"/>
      <c r="T511" s="172"/>
      <c r="AT511" s="168" t="s">
        <v>132</v>
      </c>
      <c r="AU511" s="168" t="s">
        <v>74</v>
      </c>
      <c r="AV511" s="167" t="s">
        <v>72</v>
      </c>
      <c r="AW511" s="167" t="s">
        <v>5</v>
      </c>
      <c r="AX511" s="167" t="s">
        <v>66</v>
      </c>
      <c r="AY511" s="168" t="s">
        <v>123</v>
      </c>
    </row>
    <row r="512" spans="2:51" s="167" customFormat="1" ht="12">
      <c r="B512" s="166"/>
      <c r="D512" s="96" t="s">
        <v>132</v>
      </c>
      <c r="E512" s="168" t="s">
        <v>1</v>
      </c>
      <c r="F512" s="169" t="s">
        <v>406</v>
      </c>
      <c r="H512" s="168" t="s">
        <v>1</v>
      </c>
      <c r="L512" s="166"/>
      <c r="M512" s="170"/>
      <c r="N512" s="171"/>
      <c r="O512" s="171"/>
      <c r="P512" s="171"/>
      <c r="Q512" s="171"/>
      <c r="R512" s="171"/>
      <c r="S512" s="171"/>
      <c r="T512" s="172"/>
      <c r="AT512" s="168" t="s">
        <v>132</v>
      </c>
      <c r="AU512" s="168" t="s">
        <v>74</v>
      </c>
      <c r="AV512" s="167" t="s">
        <v>72</v>
      </c>
      <c r="AW512" s="167" t="s">
        <v>5</v>
      </c>
      <c r="AX512" s="167" t="s">
        <v>66</v>
      </c>
      <c r="AY512" s="168" t="s">
        <v>123</v>
      </c>
    </row>
    <row r="513" spans="2:51" s="167" customFormat="1" ht="12">
      <c r="B513" s="166"/>
      <c r="D513" s="96" t="s">
        <v>132</v>
      </c>
      <c r="E513" s="168" t="s">
        <v>1</v>
      </c>
      <c r="F513" s="169" t="s">
        <v>434</v>
      </c>
      <c r="H513" s="168" t="s">
        <v>1</v>
      </c>
      <c r="L513" s="166"/>
      <c r="M513" s="170"/>
      <c r="N513" s="171"/>
      <c r="O513" s="171"/>
      <c r="P513" s="171"/>
      <c r="Q513" s="171"/>
      <c r="R513" s="171"/>
      <c r="S513" s="171"/>
      <c r="T513" s="172"/>
      <c r="AT513" s="168" t="s">
        <v>132</v>
      </c>
      <c r="AU513" s="168" t="s">
        <v>74</v>
      </c>
      <c r="AV513" s="167" t="s">
        <v>72</v>
      </c>
      <c r="AW513" s="167" t="s">
        <v>5</v>
      </c>
      <c r="AX513" s="167" t="s">
        <v>66</v>
      </c>
      <c r="AY513" s="168" t="s">
        <v>123</v>
      </c>
    </row>
    <row r="514" spans="2:51" s="95" customFormat="1" ht="12">
      <c r="B514" s="94"/>
      <c r="D514" s="96" t="s">
        <v>132</v>
      </c>
      <c r="E514" s="97" t="s">
        <v>1</v>
      </c>
      <c r="F514" s="98" t="s">
        <v>507</v>
      </c>
      <c r="H514" s="99">
        <v>277.34</v>
      </c>
      <c r="L514" s="94"/>
      <c r="M514" s="100"/>
      <c r="N514" s="101"/>
      <c r="O514" s="101"/>
      <c r="P514" s="101"/>
      <c r="Q514" s="101"/>
      <c r="R514" s="101"/>
      <c r="S514" s="101"/>
      <c r="T514" s="102"/>
      <c r="AT514" s="97" t="s">
        <v>132</v>
      </c>
      <c r="AU514" s="97" t="s">
        <v>74</v>
      </c>
      <c r="AV514" s="95" t="s">
        <v>74</v>
      </c>
      <c r="AW514" s="95" t="s">
        <v>5</v>
      </c>
      <c r="AX514" s="95" t="s">
        <v>66</v>
      </c>
      <c r="AY514" s="97" t="s">
        <v>123</v>
      </c>
    </row>
    <row r="515" spans="2:51" s="167" customFormat="1" ht="12">
      <c r="B515" s="166"/>
      <c r="D515" s="96" t="s">
        <v>132</v>
      </c>
      <c r="E515" s="168" t="s">
        <v>1</v>
      </c>
      <c r="F515" s="169" t="s">
        <v>409</v>
      </c>
      <c r="H515" s="168" t="s">
        <v>1</v>
      </c>
      <c r="L515" s="166"/>
      <c r="M515" s="170"/>
      <c r="N515" s="171"/>
      <c r="O515" s="171"/>
      <c r="P515" s="171"/>
      <c r="Q515" s="171"/>
      <c r="R515" s="171"/>
      <c r="S515" s="171"/>
      <c r="T515" s="172"/>
      <c r="AT515" s="168" t="s">
        <v>132</v>
      </c>
      <c r="AU515" s="168" t="s">
        <v>74</v>
      </c>
      <c r="AV515" s="167" t="s">
        <v>72</v>
      </c>
      <c r="AW515" s="167" t="s">
        <v>5</v>
      </c>
      <c r="AX515" s="167" t="s">
        <v>66</v>
      </c>
      <c r="AY515" s="168" t="s">
        <v>123</v>
      </c>
    </row>
    <row r="516" spans="2:51" s="167" customFormat="1" ht="12">
      <c r="B516" s="166"/>
      <c r="D516" s="96" t="s">
        <v>132</v>
      </c>
      <c r="E516" s="168" t="s">
        <v>1</v>
      </c>
      <c r="F516" s="169" t="s">
        <v>436</v>
      </c>
      <c r="H516" s="168" t="s">
        <v>1</v>
      </c>
      <c r="L516" s="166"/>
      <c r="M516" s="170"/>
      <c r="N516" s="171"/>
      <c r="O516" s="171"/>
      <c r="P516" s="171"/>
      <c r="Q516" s="171"/>
      <c r="R516" s="171"/>
      <c r="S516" s="171"/>
      <c r="T516" s="172"/>
      <c r="AT516" s="168" t="s">
        <v>132</v>
      </c>
      <c r="AU516" s="168" t="s">
        <v>74</v>
      </c>
      <c r="AV516" s="167" t="s">
        <v>72</v>
      </c>
      <c r="AW516" s="167" t="s">
        <v>5</v>
      </c>
      <c r="AX516" s="167" t="s">
        <v>66</v>
      </c>
      <c r="AY516" s="168" t="s">
        <v>123</v>
      </c>
    </row>
    <row r="517" spans="2:51" s="95" customFormat="1" ht="12">
      <c r="B517" s="94"/>
      <c r="D517" s="96" t="s">
        <v>132</v>
      </c>
      <c r="E517" s="97" t="s">
        <v>1</v>
      </c>
      <c r="F517" s="98" t="s">
        <v>508</v>
      </c>
      <c r="H517" s="99">
        <v>7.08</v>
      </c>
      <c r="L517" s="94"/>
      <c r="M517" s="100"/>
      <c r="N517" s="101"/>
      <c r="O517" s="101"/>
      <c r="P517" s="101"/>
      <c r="Q517" s="101"/>
      <c r="R517" s="101"/>
      <c r="S517" s="101"/>
      <c r="T517" s="102"/>
      <c r="AT517" s="97" t="s">
        <v>132</v>
      </c>
      <c r="AU517" s="97" t="s">
        <v>74</v>
      </c>
      <c r="AV517" s="95" t="s">
        <v>74</v>
      </c>
      <c r="AW517" s="95" t="s">
        <v>5</v>
      </c>
      <c r="AX517" s="95" t="s">
        <v>66</v>
      </c>
      <c r="AY517" s="97" t="s">
        <v>123</v>
      </c>
    </row>
    <row r="518" spans="2:51" s="174" customFormat="1" ht="12">
      <c r="B518" s="173"/>
      <c r="D518" s="96" t="s">
        <v>132</v>
      </c>
      <c r="E518" s="175" t="s">
        <v>1</v>
      </c>
      <c r="F518" s="176" t="s">
        <v>412</v>
      </c>
      <c r="H518" s="177">
        <v>284.41999999999996</v>
      </c>
      <c r="L518" s="173"/>
      <c r="M518" s="178"/>
      <c r="N518" s="179"/>
      <c r="O518" s="179"/>
      <c r="P518" s="179"/>
      <c r="Q518" s="179"/>
      <c r="R518" s="179"/>
      <c r="S518" s="179"/>
      <c r="T518" s="180"/>
      <c r="AT518" s="175" t="s">
        <v>132</v>
      </c>
      <c r="AU518" s="175" t="s">
        <v>74</v>
      </c>
      <c r="AV518" s="174" t="s">
        <v>137</v>
      </c>
      <c r="AW518" s="174" t="s">
        <v>5</v>
      </c>
      <c r="AX518" s="174" t="s">
        <v>66</v>
      </c>
      <c r="AY518" s="175" t="s">
        <v>123</v>
      </c>
    </row>
    <row r="519" spans="2:51" s="182" customFormat="1" ht="12">
      <c r="B519" s="181"/>
      <c r="D519" s="96" t="s">
        <v>132</v>
      </c>
      <c r="E519" s="183" t="s">
        <v>1</v>
      </c>
      <c r="F519" s="184" t="s">
        <v>470</v>
      </c>
      <c r="H519" s="185">
        <v>1233.8819999999998</v>
      </c>
      <c r="I519" s="195"/>
      <c r="L519" s="181"/>
      <c r="M519" s="186"/>
      <c r="N519" s="187"/>
      <c r="O519" s="187"/>
      <c r="P519" s="187"/>
      <c r="Q519" s="187"/>
      <c r="R519" s="187"/>
      <c r="S519" s="187"/>
      <c r="T519" s="188"/>
      <c r="AT519" s="183" t="s">
        <v>132</v>
      </c>
      <c r="AU519" s="183" t="s">
        <v>74</v>
      </c>
      <c r="AV519" s="182" t="s">
        <v>130</v>
      </c>
      <c r="AW519" s="182" t="s">
        <v>5</v>
      </c>
      <c r="AX519" s="182" t="s">
        <v>72</v>
      </c>
      <c r="AY519" s="183" t="s">
        <v>123</v>
      </c>
    </row>
    <row r="520" spans="2:65" s="117" customFormat="1" ht="16.5" customHeight="1">
      <c r="B520" s="8"/>
      <c r="C520" s="84" t="s">
        <v>155</v>
      </c>
      <c r="D520" s="84" t="s">
        <v>125</v>
      </c>
      <c r="E520" s="85" t="s">
        <v>517</v>
      </c>
      <c r="F520" s="86" t="s">
        <v>518</v>
      </c>
      <c r="G520" s="87" t="s">
        <v>396</v>
      </c>
      <c r="H520" s="88">
        <v>930.138</v>
      </c>
      <c r="I520" s="142"/>
      <c r="J520" s="89">
        <f>ROUND(I520*H520,2)</f>
        <v>0</v>
      </c>
      <c r="K520" s="86" t="s">
        <v>397</v>
      </c>
      <c r="L520" s="8"/>
      <c r="M520" s="115" t="s">
        <v>1</v>
      </c>
      <c r="N520" s="90" t="s">
        <v>35</v>
      </c>
      <c r="O520" s="92">
        <v>0.345</v>
      </c>
      <c r="P520" s="92">
        <f>O520*H520</f>
        <v>320.89761</v>
      </c>
      <c r="Q520" s="92">
        <v>0</v>
      </c>
      <c r="R520" s="92">
        <f>Q520*H520</f>
        <v>0</v>
      </c>
      <c r="S520" s="92">
        <v>0</v>
      </c>
      <c r="T520" s="164">
        <f>S520*H520</f>
        <v>0</v>
      </c>
      <c r="AR520" s="120" t="s">
        <v>130</v>
      </c>
      <c r="AT520" s="120" t="s">
        <v>125</v>
      </c>
      <c r="AU520" s="120" t="s">
        <v>74</v>
      </c>
      <c r="AY520" s="120" t="s">
        <v>123</v>
      </c>
      <c r="BE520" s="156">
        <f>IF(N520="základní",J520,0)</f>
        <v>0</v>
      </c>
      <c r="BF520" s="156">
        <f>IF(N520="snížená",J520,0)</f>
        <v>0</v>
      </c>
      <c r="BG520" s="156">
        <f>IF(N520="zákl. přenesená",J520,0)</f>
        <v>0</v>
      </c>
      <c r="BH520" s="156">
        <f>IF(N520="sníž. přenesená",J520,0)</f>
        <v>0</v>
      </c>
      <c r="BI520" s="156">
        <f>IF(N520="nulová",J520,0)</f>
        <v>0</v>
      </c>
      <c r="BJ520" s="120" t="s">
        <v>72</v>
      </c>
      <c r="BK520" s="156">
        <f>ROUND(I520*H520,2)</f>
        <v>0</v>
      </c>
      <c r="BL520" s="120" t="s">
        <v>130</v>
      </c>
      <c r="BM520" s="120" t="s">
        <v>519</v>
      </c>
    </row>
    <row r="521" spans="2:47" s="117" customFormat="1" ht="19.5">
      <c r="B521" s="8"/>
      <c r="D521" s="96" t="s">
        <v>399</v>
      </c>
      <c r="F521" s="165" t="s">
        <v>520</v>
      </c>
      <c r="L521" s="8"/>
      <c r="M521" s="114"/>
      <c r="N521" s="21"/>
      <c r="O521" s="21"/>
      <c r="P521" s="21"/>
      <c r="Q521" s="21"/>
      <c r="R521" s="21"/>
      <c r="S521" s="21"/>
      <c r="T521" s="22"/>
      <c r="AT521" s="120" t="s">
        <v>399</v>
      </c>
      <c r="AU521" s="120" t="s">
        <v>74</v>
      </c>
    </row>
    <row r="522" spans="2:51" s="167" customFormat="1" ht="12">
      <c r="B522" s="166"/>
      <c r="D522" s="96" t="s">
        <v>132</v>
      </c>
      <c r="E522" s="168" t="s">
        <v>1</v>
      </c>
      <c r="F522" s="169" t="s">
        <v>401</v>
      </c>
      <c r="H522" s="168" t="s">
        <v>1</v>
      </c>
      <c r="L522" s="166"/>
      <c r="M522" s="170"/>
      <c r="N522" s="171"/>
      <c r="O522" s="171"/>
      <c r="P522" s="171"/>
      <c r="Q522" s="171"/>
      <c r="R522" s="171"/>
      <c r="S522" s="171"/>
      <c r="T522" s="172"/>
      <c r="AT522" s="168" t="s">
        <v>132</v>
      </c>
      <c r="AU522" s="168" t="s">
        <v>74</v>
      </c>
      <c r="AV522" s="167" t="s">
        <v>72</v>
      </c>
      <c r="AW522" s="167" t="s">
        <v>5</v>
      </c>
      <c r="AX522" s="167" t="s">
        <v>66</v>
      </c>
      <c r="AY522" s="168" t="s">
        <v>123</v>
      </c>
    </row>
    <row r="523" spans="2:51" s="167" customFormat="1" ht="12">
      <c r="B523" s="166"/>
      <c r="D523" s="96" t="s">
        <v>132</v>
      </c>
      <c r="E523" s="168" t="s">
        <v>1</v>
      </c>
      <c r="F523" s="169" t="s">
        <v>402</v>
      </c>
      <c r="H523" s="168" t="s">
        <v>1</v>
      </c>
      <c r="L523" s="166"/>
      <c r="M523" s="170"/>
      <c r="N523" s="171"/>
      <c r="O523" s="171"/>
      <c r="P523" s="171"/>
      <c r="Q523" s="171"/>
      <c r="R523" s="171"/>
      <c r="S523" s="171"/>
      <c r="T523" s="172"/>
      <c r="AT523" s="168" t="s">
        <v>132</v>
      </c>
      <c r="AU523" s="168" t="s">
        <v>74</v>
      </c>
      <c r="AV523" s="167" t="s">
        <v>72</v>
      </c>
      <c r="AW523" s="167" t="s">
        <v>5</v>
      </c>
      <c r="AX523" s="167" t="s">
        <v>66</v>
      </c>
      <c r="AY523" s="168" t="s">
        <v>123</v>
      </c>
    </row>
    <row r="524" spans="2:51" s="167" customFormat="1" ht="12">
      <c r="B524" s="166"/>
      <c r="D524" s="96" t="s">
        <v>132</v>
      </c>
      <c r="E524" s="168" t="s">
        <v>1</v>
      </c>
      <c r="F524" s="169" t="s">
        <v>403</v>
      </c>
      <c r="H524" s="168" t="s">
        <v>1</v>
      </c>
      <c r="L524" s="166"/>
      <c r="M524" s="170"/>
      <c r="N524" s="171"/>
      <c r="O524" s="171"/>
      <c r="P524" s="171"/>
      <c r="Q524" s="171"/>
      <c r="R524" s="171"/>
      <c r="S524" s="171"/>
      <c r="T524" s="172"/>
      <c r="AT524" s="168" t="s">
        <v>132</v>
      </c>
      <c r="AU524" s="168" t="s">
        <v>74</v>
      </c>
      <c r="AV524" s="167" t="s">
        <v>72</v>
      </c>
      <c r="AW524" s="167" t="s">
        <v>5</v>
      </c>
      <c r="AX524" s="167" t="s">
        <v>66</v>
      </c>
      <c r="AY524" s="168" t="s">
        <v>123</v>
      </c>
    </row>
    <row r="525" spans="2:51" s="167" customFormat="1" ht="12">
      <c r="B525" s="166"/>
      <c r="D525" s="96" t="s">
        <v>132</v>
      </c>
      <c r="E525" s="168" t="s">
        <v>1</v>
      </c>
      <c r="F525" s="169" t="s">
        <v>404</v>
      </c>
      <c r="H525" s="168" t="s">
        <v>1</v>
      </c>
      <c r="L525" s="166"/>
      <c r="M525" s="170"/>
      <c r="N525" s="171"/>
      <c r="O525" s="171"/>
      <c r="P525" s="171"/>
      <c r="Q525" s="171"/>
      <c r="R525" s="171"/>
      <c r="S525" s="171"/>
      <c r="T525" s="172"/>
      <c r="AT525" s="168" t="s">
        <v>132</v>
      </c>
      <c r="AU525" s="168" t="s">
        <v>74</v>
      </c>
      <c r="AV525" s="167" t="s">
        <v>72</v>
      </c>
      <c r="AW525" s="167" t="s">
        <v>5</v>
      </c>
      <c r="AX525" s="167" t="s">
        <v>66</v>
      </c>
      <c r="AY525" s="168" t="s">
        <v>123</v>
      </c>
    </row>
    <row r="526" spans="2:51" s="167" customFormat="1" ht="12">
      <c r="B526" s="166"/>
      <c r="D526" s="96" t="s">
        <v>132</v>
      </c>
      <c r="E526" s="168" t="s">
        <v>1</v>
      </c>
      <c r="F526" s="169" t="s">
        <v>405</v>
      </c>
      <c r="H526" s="168" t="s">
        <v>1</v>
      </c>
      <c r="L526" s="166"/>
      <c r="M526" s="170"/>
      <c r="N526" s="171"/>
      <c r="O526" s="171"/>
      <c r="P526" s="171"/>
      <c r="Q526" s="171"/>
      <c r="R526" s="171"/>
      <c r="S526" s="171"/>
      <c r="T526" s="172"/>
      <c r="AT526" s="168" t="s">
        <v>132</v>
      </c>
      <c r="AU526" s="168" t="s">
        <v>74</v>
      </c>
      <c r="AV526" s="167" t="s">
        <v>72</v>
      </c>
      <c r="AW526" s="167" t="s">
        <v>5</v>
      </c>
      <c r="AX526" s="167" t="s">
        <v>66</v>
      </c>
      <c r="AY526" s="168" t="s">
        <v>123</v>
      </c>
    </row>
    <row r="527" spans="2:51" s="167" customFormat="1" ht="12">
      <c r="B527" s="166"/>
      <c r="D527" s="96" t="s">
        <v>132</v>
      </c>
      <c r="E527" s="168" t="s">
        <v>1</v>
      </c>
      <c r="F527" s="169" t="s">
        <v>406</v>
      </c>
      <c r="H527" s="168" t="s">
        <v>1</v>
      </c>
      <c r="L527" s="166"/>
      <c r="M527" s="170"/>
      <c r="N527" s="171"/>
      <c r="O527" s="171"/>
      <c r="P527" s="171"/>
      <c r="Q527" s="171"/>
      <c r="R527" s="171"/>
      <c r="S527" s="171"/>
      <c r="T527" s="172"/>
      <c r="AT527" s="168" t="s">
        <v>132</v>
      </c>
      <c r="AU527" s="168" t="s">
        <v>74</v>
      </c>
      <c r="AV527" s="167" t="s">
        <v>72</v>
      </c>
      <c r="AW527" s="167" t="s">
        <v>5</v>
      </c>
      <c r="AX527" s="167" t="s">
        <v>66</v>
      </c>
      <c r="AY527" s="168" t="s">
        <v>123</v>
      </c>
    </row>
    <row r="528" spans="2:51" s="167" customFormat="1" ht="12">
      <c r="B528" s="166"/>
      <c r="D528" s="96" t="s">
        <v>132</v>
      </c>
      <c r="E528" s="168" t="s">
        <v>1</v>
      </c>
      <c r="F528" s="169" t="s">
        <v>407</v>
      </c>
      <c r="H528" s="168" t="s">
        <v>1</v>
      </c>
      <c r="L528" s="166"/>
      <c r="M528" s="170"/>
      <c r="N528" s="171"/>
      <c r="O528" s="171"/>
      <c r="P528" s="171"/>
      <c r="Q528" s="171"/>
      <c r="R528" s="171"/>
      <c r="S528" s="171"/>
      <c r="T528" s="172"/>
      <c r="AT528" s="168" t="s">
        <v>132</v>
      </c>
      <c r="AU528" s="168" t="s">
        <v>74</v>
      </c>
      <c r="AV528" s="167" t="s">
        <v>72</v>
      </c>
      <c r="AW528" s="167" t="s">
        <v>5</v>
      </c>
      <c r="AX528" s="167" t="s">
        <v>66</v>
      </c>
      <c r="AY528" s="168" t="s">
        <v>123</v>
      </c>
    </row>
    <row r="529" spans="2:51" s="95" customFormat="1" ht="12">
      <c r="B529" s="94"/>
      <c r="D529" s="96" t="s">
        <v>132</v>
      </c>
      <c r="E529" s="97" t="s">
        <v>1</v>
      </c>
      <c r="F529" s="98" t="s">
        <v>408</v>
      </c>
      <c r="H529" s="99">
        <v>130.39</v>
      </c>
      <c r="L529" s="94"/>
      <c r="M529" s="100"/>
      <c r="N529" s="101"/>
      <c r="O529" s="101"/>
      <c r="P529" s="101"/>
      <c r="Q529" s="101"/>
      <c r="R529" s="101"/>
      <c r="S529" s="101"/>
      <c r="T529" s="102"/>
      <c r="AT529" s="97" t="s">
        <v>132</v>
      </c>
      <c r="AU529" s="97" t="s">
        <v>74</v>
      </c>
      <c r="AV529" s="95" t="s">
        <v>74</v>
      </c>
      <c r="AW529" s="95" t="s">
        <v>5</v>
      </c>
      <c r="AX529" s="95" t="s">
        <v>66</v>
      </c>
      <c r="AY529" s="97" t="s">
        <v>123</v>
      </c>
    </row>
    <row r="530" spans="2:51" s="167" customFormat="1" ht="12">
      <c r="B530" s="166"/>
      <c r="D530" s="96" t="s">
        <v>132</v>
      </c>
      <c r="E530" s="168" t="s">
        <v>1</v>
      </c>
      <c r="F530" s="169" t="s">
        <v>409</v>
      </c>
      <c r="H530" s="168" t="s">
        <v>1</v>
      </c>
      <c r="L530" s="166"/>
      <c r="M530" s="170"/>
      <c r="N530" s="171"/>
      <c r="O530" s="171"/>
      <c r="P530" s="171"/>
      <c r="Q530" s="171"/>
      <c r="R530" s="171"/>
      <c r="S530" s="171"/>
      <c r="T530" s="172"/>
      <c r="AT530" s="168" t="s">
        <v>132</v>
      </c>
      <c r="AU530" s="168" t="s">
        <v>74</v>
      </c>
      <c r="AV530" s="167" t="s">
        <v>72</v>
      </c>
      <c r="AW530" s="167" t="s">
        <v>5</v>
      </c>
      <c r="AX530" s="167" t="s">
        <v>66</v>
      </c>
      <c r="AY530" s="168" t="s">
        <v>123</v>
      </c>
    </row>
    <row r="531" spans="2:51" s="167" customFormat="1" ht="12">
      <c r="B531" s="166"/>
      <c r="D531" s="96" t="s">
        <v>132</v>
      </c>
      <c r="E531" s="168" t="s">
        <v>1</v>
      </c>
      <c r="F531" s="169" t="s">
        <v>410</v>
      </c>
      <c r="H531" s="168" t="s">
        <v>1</v>
      </c>
      <c r="L531" s="166"/>
      <c r="M531" s="170"/>
      <c r="N531" s="171"/>
      <c r="O531" s="171"/>
      <c r="P531" s="171"/>
      <c r="Q531" s="171"/>
      <c r="R531" s="171"/>
      <c r="S531" s="171"/>
      <c r="T531" s="172"/>
      <c r="AT531" s="168" t="s">
        <v>132</v>
      </c>
      <c r="AU531" s="168" t="s">
        <v>74</v>
      </c>
      <c r="AV531" s="167" t="s">
        <v>72</v>
      </c>
      <c r="AW531" s="167" t="s">
        <v>5</v>
      </c>
      <c r="AX531" s="167" t="s">
        <v>66</v>
      </c>
      <c r="AY531" s="168" t="s">
        <v>123</v>
      </c>
    </row>
    <row r="532" spans="2:51" s="95" customFormat="1" ht="12">
      <c r="B532" s="94"/>
      <c r="D532" s="96" t="s">
        <v>132</v>
      </c>
      <c r="E532" s="97" t="s">
        <v>1</v>
      </c>
      <c r="F532" s="98" t="s">
        <v>411</v>
      </c>
      <c r="H532" s="99">
        <v>15.06</v>
      </c>
      <c r="L532" s="94"/>
      <c r="M532" s="100"/>
      <c r="N532" s="101"/>
      <c r="O532" s="101"/>
      <c r="P532" s="101"/>
      <c r="Q532" s="101"/>
      <c r="R532" s="101"/>
      <c r="S532" s="101"/>
      <c r="T532" s="102"/>
      <c r="AT532" s="97" t="s">
        <v>132</v>
      </c>
      <c r="AU532" s="97" t="s">
        <v>74</v>
      </c>
      <c r="AV532" s="95" t="s">
        <v>74</v>
      </c>
      <c r="AW532" s="95" t="s">
        <v>5</v>
      </c>
      <c r="AX532" s="95" t="s">
        <v>66</v>
      </c>
      <c r="AY532" s="97" t="s">
        <v>123</v>
      </c>
    </row>
    <row r="533" spans="2:51" s="174" customFormat="1" ht="12">
      <c r="B533" s="173"/>
      <c r="D533" s="96" t="s">
        <v>132</v>
      </c>
      <c r="E533" s="175" t="s">
        <v>1</v>
      </c>
      <c r="F533" s="176" t="s">
        <v>412</v>
      </c>
      <c r="H533" s="177">
        <v>145.45</v>
      </c>
      <c r="L533" s="173"/>
      <c r="M533" s="178"/>
      <c r="N533" s="179"/>
      <c r="O533" s="179"/>
      <c r="P533" s="179"/>
      <c r="Q533" s="179"/>
      <c r="R533" s="179"/>
      <c r="S533" s="179"/>
      <c r="T533" s="180"/>
      <c r="AT533" s="175" t="s">
        <v>132</v>
      </c>
      <c r="AU533" s="175" t="s">
        <v>74</v>
      </c>
      <c r="AV533" s="174" t="s">
        <v>137</v>
      </c>
      <c r="AW533" s="174" t="s">
        <v>5</v>
      </c>
      <c r="AX533" s="174" t="s">
        <v>66</v>
      </c>
      <c r="AY533" s="175" t="s">
        <v>123</v>
      </c>
    </row>
    <row r="534" spans="2:51" s="167" customFormat="1" ht="12">
      <c r="B534" s="166"/>
      <c r="D534" s="96" t="s">
        <v>132</v>
      </c>
      <c r="E534" s="168" t="s">
        <v>1</v>
      </c>
      <c r="F534" s="169" t="s">
        <v>413</v>
      </c>
      <c r="H534" s="168" t="s">
        <v>1</v>
      </c>
      <c r="L534" s="166"/>
      <c r="M534" s="170"/>
      <c r="N534" s="171"/>
      <c r="O534" s="171"/>
      <c r="P534" s="171"/>
      <c r="Q534" s="171"/>
      <c r="R534" s="171"/>
      <c r="S534" s="171"/>
      <c r="T534" s="172"/>
      <c r="AT534" s="168" t="s">
        <v>132</v>
      </c>
      <c r="AU534" s="168" t="s">
        <v>74</v>
      </c>
      <c r="AV534" s="167" t="s">
        <v>72</v>
      </c>
      <c r="AW534" s="167" t="s">
        <v>5</v>
      </c>
      <c r="AX534" s="167" t="s">
        <v>66</v>
      </c>
      <c r="AY534" s="168" t="s">
        <v>123</v>
      </c>
    </row>
    <row r="535" spans="2:51" s="167" customFormat="1" ht="12">
      <c r="B535" s="166"/>
      <c r="D535" s="96" t="s">
        <v>132</v>
      </c>
      <c r="E535" s="168" t="s">
        <v>1</v>
      </c>
      <c r="F535" s="169" t="s">
        <v>406</v>
      </c>
      <c r="H535" s="168" t="s">
        <v>1</v>
      </c>
      <c r="L535" s="166"/>
      <c r="M535" s="170"/>
      <c r="N535" s="171"/>
      <c r="O535" s="171"/>
      <c r="P535" s="171"/>
      <c r="Q535" s="171"/>
      <c r="R535" s="171"/>
      <c r="S535" s="171"/>
      <c r="T535" s="172"/>
      <c r="AT535" s="168" t="s">
        <v>132</v>
      </c>
      <c r="AU535" s="168" t="s">
        <v>74</v>
      </c>
      <c r="AV535" s="167" t="s">
        <v>72</v>
      </c>
      <c r="AW535" s="167" t="s">
        <v>5</v>
      </c>
      <c r="AX535" s="167" t="s">
        <v>66</v>
      </c>
      <c r="AY535" s="168" t="s">
        <v>123</v>
      </c>
    </row>
    <row r="536" spans="2:51" s="167" customFormat="1" ht="12">
      <c r="B536" s="166"/>
      <c r="D536" s="96" t="s">
        <v>132</v>
      </c>
      <c r="E536" s="168" t="s">
        <v>1</v>
      </c>
      <c r="F536" s="169" t="s">
        <v>414</v>
      </c>
      <c r="H536" s="168" t="s">
        <v>1</v>
      </c>
      <c r="L536" s="166"/>
      <c r="M536" s="170"/>
      <c r="N536" s="171"/>
      <c r="O536" s="171"/>
      <c r="P536" s="171"/>
      <c r="Q536" s="171"/>
      <c r="R536" s="171"/>
      <c r="S536" s="171"/>
      <c r="T536" s="172"/>
      <c r="AT536" s="168" t="s">
        <v>132</v>
      </c>
      <c r="AU536" s="168" t="s">
        <v>74</v>
      </c>
      <c r="AV536" s="167" t="s">
        <v>72</v>
      </c>
      <c r="AW536" s="167" t="s">
        <v>5</v>
      </c>
      <c r="AX536" s="167" t="s">
        <v>66</v>
      </c>
      <c r="AY536" s="168" t="s">
        <v>123</v>
      </c>
    </row>
    <row r="537" spans="2:51" s="95" customFormat="1" ht="12">
      <c r="B537" s="94"/>
      <c r="D537" s="96" t="s">
        <v>132</v>
      </c>
      <c r="E537" s="97" t="s">
        <v>1</v>
      </c>
      <c r="F537" s="98" t="s">
        <v>415</v>
      </c>
      <c r="H537" s="99">
        <v>144.165</v>
      </c>
      <c r="L537" s="94"/>
      <c r="M537" s="100"/>
      <c r="N537" s="101"/>
      <c r="O537" s="101"/>
      <c r="P537" s="101"/>
      <c r="Q537" s="101"/>
      <c r="R537" s="101"/>
      <c r="S537" s="101"/>
      <c r="T537" s="102"/>
      <c r="AT537" s="97" t="s">
        <v>132</v>
      </c>
      <c r="AU537" s="97" t="s">
        <v>74</v>
      </c>
      <c r="AV537" s="95" t="s">
        <v>74</v>
      </c>
      <c r="AW537" s="95" t="s">
        <v>5</v>
      </c>
      <c r="AX537" s="95" t="s">
        <v>66</v>
      </c>
      <c r="AY537" s="97" t="s">
        <v>123</v>
      </c>
    </row>
    <row r="538" spans="2:51" s="167" customFormat="1" ht="12">
      <c r="B538" s="166"/>
      <c r="D538" s="96" t="s">
        <v>132</v>
      </c>
      <c r="E538" s="168" t="s">
        <v>1</v>
      </c>
      <c r="F538" s="169" t="s">
        <v>409</v>
      </c>
      <c r="H538" s="168" t="s">
        <v>1</v>
      </c>
      <c r="L538" s="166"/>
      <c r="M538" s="170"/>
      <c r="N538" s="171"/>
      <c r="O538" s="171"/>
      <c r="P538" s="171"/>
      <c r="Q538" s="171"/>
      <c r="R538" s="171"/>
      <c r="S538" s="171"/>
      <c r="T538" s="172"/>
      <c r="AT538" s="168" t="s">
        <v>132</v>
      </c>
      <c r="AU538" s="168" t="s">
        <v>74</v>
      </c>
      <c r="AV538" s="167" t="s">
        <v>72</v>
      </c>
      <c r="AW538" s="167" t="s">
        <v>5</v>
      </c>
      <c r="AX538" s="167" t="s">
        <v>66</v>
      </c>
      <c r="AY538" s="168" t="s">
        <v>123</v>
      </c>
    </row>
    <row r="539" spans="2:51" s="167" customFormat="1" ht="12">
      <c r="B539" s="166"/>
      <c r="D539" s="96" t="s">
        <v>132</v>
      </c>
      <c r="E539" s="168" t="s">
        <v>1</v>
      </c>
      <c r="F539" s="169" t="s">
        <v>416</v>
      </c>
      <c r="H539" s="168" t="s">
        <v>1</v>
      </c>
      <c r="L539" s="166"/>
      <c r="M539" s="170"/>
      <c r="N539" s="171"/>
      <c r="O539" s="171"/>
      <c r="P539" s="171"/>
      <c r="Q539" s="171"/>
      <c r="R539" s="171"/>
      <c r="S539" s="171"/>
      <c r="T539" s="172"/>
      <c r="AT539" s="168" t="s">
        <v>132</v>
      </c>
      <c r="AU539" s="168" t="s">
        <v>74</v>
      </c>
      <c r="AV539" s="167" t="s">
        <v>72</v>
      </c>
      <c r="AW539" s="167" t="s">
        <v>5</v>
      </c>
      <c r="AX539" s="167" t="s">
        <v>66</v>
      </c>
      <c r="AY539" s="168" t="s">
        <v>123</v>
      </c>
    </row>
    <row r="540" spans="2:51" s="95" customFormat="1" ht="12">
      <c r="B540" s="94"/>
      <c r="D540" s="96" t="s">
        <v>132</v>
      </c>
      <c r="E540" s="97" t="s">
        <v>1</v>
      </c>
      <c r="F540" s="98" t="s">
        <v>417</v>
      </c>
      <c r="H540" s="99">
        <v>7.41</v>
      </c>
      <c r="L540" s="94"/>
      <c r="M540" s="100"/>
      <c r="N540" s="101"/>
      <c r="O540" s="101"/>
      <c r="P540" s="101"/>
      <c r="Q540" s="101"/>
      <c r="R540" s="101"/>
      <c r="S540" s="101"/>
      <c r="T540" s="102"/>
      <c r="AT540" s="97" t="s">
        <v>132</v>
      </c>
      <c r="AU540" s="97" t="s">
        <v>74</v>
      </c>
      <c r="AV540" s="95" t="s">
        <v>74</v>
      </c>
      <c r="AW540" s="95" t="s">
        <v>5</v>
      </c>
      <c r="AX540" s="95" t="s">
        <v>66</v>
      </c>
      <c r="AY540" s="97" t="s">
        <v>123</v>
      </c>
    </row>
    <row r="541" spans="2:51" s="174" customFormat="1" ht="12">
      <c r="B541" s="173"/>
      <c r="D541" s="96" t="s">
        <v>132</v>
      </c>
      <c r="E541" s="175" t="s">
        <v>1</v>
      </c>
      <c r="F541" s="176" t="s">
        <v>412</v>
      </c>
      <c r="H541" s="177">
        <v>151.575</v>
      </c>
      <c r="L541" s="173"/>
      <c r="M541" s="178"/>
      <c r="N541" s="179"/>
      <c r="O541" s="179"/>
      <c r="P541" s="179"/>
      <c r="Q541" s="179"/>
      <c r="R541" s="179"/>
      <c r="S541" s="179"/>
      <c r="T541" s="180"/>
      <c r="AT541" s="175" t="s">
        <v>132</v>
      </c>
      <c r="AU541" s="175" t="s">
        <v>74</v>
      </c>
      <c r="AV541" s="174" t="s">
        <v>137</v>
      </c>
      <c r="AW541" s="174" t="s">
        <v>5</v>
      </c>
      <c r="AX541" s="174" t="s">
        <v>66</v>
      </c>
      <c r="AY541" s="175" t="s">
        <v>123</v>
      </c>
    </row>
    <row r="542" spans="2:51" s="167" customFormat="1" ht="12">
      <c r="B542" s="166"/>
      <c r="D542" s="96" t="s">
        <v>132</v>
      </c>
      <c r="E542" s="168" t="s">
        <v>1</v>
      </c>
      <c r="F542" s="169" t="s">
        <v>418</v>
      </c>
      <c r="H542" s="168" t="s">
        <v>1</v>
      </c>
      <c r="L542" s="166"/>
      <c r="M542" s="170"/>
      <c r="N542" s="171"/>
      <c r="O542" s="171"/>
      <c r="P542" s="171"/>
      <c r="Q542" s="171"/>
      <c r="R542" s="171"/>
      <c r="S542" s="171"/>
      <c r="T542" s="172"/>
      <c r="AT542" s="168" t="s">
        <v>132</v>
      </c>
      <c r="AU542" s="168" t="s">
        <v>74</v>
      </c>
      <c r="AV542" s="167" t="s">
        <v>72</v>
      </c>
      <c r="AW542" s="167" t="s">
        <v>5</v>
      </c>
      <c r="AX542" s="167" t="s">
        <v>66</v>
      </c>
      <c r="AY542" s="168" t="s">
        <v>123</v>
      </c>
    </row>
    <row r="543" spans="2:51" s="167" customFormat="1" ht="12">
      <c r="B543" s="166"/>
      <c r="D543" s="96" t="s">
        <v>132</v>
      </c>
      <c r="E543" s="168" t="s">
        <v>1</v>
      </c>
      <c r="F543" s="169" t="s">
        <v>406</v>
      </c>
      <c r="H543" s="168" t="s">
        <v>1</v>
      </c>
      <c r="L543" s="166"/>
      <c r="M543" s="170"/>
      <c r="N543" s="171"/>
      <c r="O543" s="171"/>
      <c r="P543" s="171"/>
      <c r="Q543" s="171"/>
      <c r="R543" s="171"/>
      <c r="S543" s="171"/>
      <c r="T543" s="172"/>
      <c r="AT543" s="168" t="s">
        <v>132</v>
      </c>
      <c r="AU543" s="168" t="s">
        <v>74</v>
      </c>
      <c r="AV543" s="167" t="s">
        <v>72</v>
      </c>
      <c r="AW543" s="167" t="s">
        <v>5</v>
      </c>
      <c r="AX543" s="167" t="s">
        <v>66</v>
      </c>
      <c r="AY543" s="168" t="s">
        <v>123</v>
      </c>
    </row>
    <row r="544" spans="2:51" s="167" customFormat="1" ht="12">
      <c r="B544" s="166"/>
      <c r="D544" s="96" t="s">
        <v>132</v>
      </c>
      <c r="E544" s="168" t="s">
        <v>1</v>
      </c>
      <c r="F544" s="169" t="s">
        <v>419</v>
      </c>
      <c r="H544" s="168" t="s">
        <v>1</v>
      </c>
      <c r="L544" s="166"/>
      <c r="M544" s="170"/>
      <c r="N544" s="171"/>
      <c r="O544" s="171"/>
      <c r="P544" s="171"/>
      <c r="Q544" s="171"/>
      <c r="R544" s="171"/>
      <c r="S544" s="171"/>
      <c r="T544" s="172"/>
      <c r="AT544" s="168" t="s">
        <v>132</v>
      </c>
      <c r="AU544" s="168" t="s">
        <v>74</v>
      </c>
      <c r="AV544" s="167" t="s">
        <v>72</v>
      </c>
      <c r="AW544" s="167" t="s">
        <v>5</v>
      </c>
      <c r="AX544" s="167" t="s">
        <v>66</v>
      </c>
      <c r="AY544" s="168" t="s">
        <v>123</v>
      </c>
    </row>
    <row r="545" spans="2:51" s="95" customFormat="1" ht="12">
      <c r="B545" s="94"/>
      <c r="D545" s="96" t="s">
        <v>132</v>
      </c>
      <c r="E545" s="97" t="s">
        <v>1</v>
      </c>
      <c r="F545" s="98" t="s">
        <v>420</v>
      </c>
      <c r="H545" s="99">
        <v>47.19</v>
      </c>
      <c r="L545" s="94"/>
      <c r="M545" s="100"/>
      <c r="N545" s="101"/>
      <c r="O545" s="101"/>
      <c r="P545" s="101"/>
      <c r="Q545" s="101"/>
      <c r="R545" s="101"/>
      <c r="S545" s="101"/>
      <c r="T545" s="102"/>
      <c r="AT545" s="97" t="s">
        <v>132</v>
      </c>
      <c r="AU545" s="97" t="s">
        <v>74</v>
      </c>
      <c r="AV545" s="95" t="s">
        <v>74</v>
      </c>
      <c r="AW545" s="95" t="s">
        <v>5</v>
      </c>
      <c r="AX545" s="95" t="s">
        <v>66</v>
      </c>
      <c r="AY545" s="97" t="s">
        <v>123</v>
      </c>
    </row>
    <row r="546" spans="2:51" s="167" customFormat="1" ht="12">
      <c r="B546" s="166"/>
      <c r="D546" s="96" t="s">
        <v>132</v>
      </c>
      <c r="E546" s="168" t="s">
        <v>1</v>
      </c>
      <c r="F546" s="169" t="s">
        <v>409</v>
      </c>
      <c r="H546" s="168" t="s">
        <v>1</v>
      </c>
      <c r="L546" s="166"/>
      <c r="M546" s="170"/>
      <c r="N546" s="171"/>
      <c r="O546" s="171"/>
      <c r="P546" s="171"/>
      <c r="Q546" s="171"/>
      <c r="R546" s="171"/>
      <c r="S546" s="171"/>
      <c r="T546" s="172"/>
      <c r="AT546" s="168" t="s">
        <v>132</v>
      </c>
      <c r="AU546" s="168" t="s">
        <v>74</v>
      </c>
      <c r="AV546" s="167" t="s">
        <v>72</v>
      </c>
      <c r="AW546" s="167" t="s">
        <v>5</v>
      </c>
      <c r="AX546" s="167" t="s">
        <v>66</v>
      </c>
      <c r="AY546" s="168" t="s">
        <v>123</v>
      </c>
    </row>
    <row r="547" spans="2:51" s="167" customFormat="1" ht="12">
      <c r="B547" s="166"/>
      <c r="D547" s="96" t="s">
        <v>132</v>
      </c>
      <c r="E547" s="168" t="s">
        <v>1</v>
      </c>
      <c r="F547" s="169" t="s">
        <v>421</v>
      </c>
      <c r="H547" s="168" t="s">
        <v>1</v>
      </c>
      <c r="L547" s="166"/>
      <c r="M547" s="170"/>
      <c r="N547" s="171"/>
      <c r="O547" s="171"/>
      <c r="P547" s="171"/>
      <c r="Q547" s="171"/>
      <c r="R547" s="171"/>
      <c r="S547" s="171"/>
      <c r="T547" s="172"/>
      <c r="AT547" s="168" t="s">
        <v>132</v>
      </c>
      <c r="AU547" s="168" t="s">
        <v>74</v>
      </c>
      <c r="AV547" s="167" t="s">
        <v>72</v>
      </c>
      <c r="AW547" s="167" t="s">
        <v>5</v>
      </c>
      <c r="AX547" s="167" t="s">
        <v>66</v>
      </c>
      <c r="AY547" s="168" t="s">
        <v>123</v>
      </c>
    </row>
    <row r="548" spans="2:51" s="95" customFormat="1" ht="12">
      <c r="B548" s="94"/>
      <c r="D548" s="96" t="s">
        <v>132</v>
      </c>
      <c r="E548" s="97" t="s">
        <v>1</v>
      </c>
      <c r="F548" s="98" t="s">
        <v>422</v>
      </c>
      <c r="H548" s="99">
        <v>15.42</v>
      </c>
      <c r="L548" s="94"/>
      <c r="M548" s="100"/>
      <c r="N548" s="101"/>
      <c r="O548" s="101"/>
      <c r="P548" s="101"/>
      <c r="Q548" s="101"/>
      <c r="R548" s="101"/>
      <c r="S548" s="101"/>
      <c r="T548" s="102"/>
      <c r="AT548" s="97" t="s">
        <v>132</v>
      </c>
      <c r="AU548" s="97" t="s">
        <v>74</v>
      </c>
      <c r="AV548" s="95" t="s">
        <v>74</v>
      </c>
      <c r="AW548" s="95" t="s">
        <v>5</v>
      </c>
      <c r="AX548" s="95" t="s">
        <v>66</v>
      </c>
      <c r="AY548" s="97" t="s">
        <v>123</v>
      </c>
    </row>
    <row r="549" spans="2:51" s="174" customFormat="1" ht="12">
      <c r="B549" s="173"/>
      <c r="D549" s="96" t="s">
        <v>132</v>
      </c>
      <c r="E549" s="175" t="s">
        <v>1</v>
      </c>
      <c r="F549" s="176" t="s">
        <v>412</v>
      </c>
      <c r="H549" s="177">
        <v>62.61</v>
      </c>
      <c r="L549" s="173"/>
      <c r="M549" s="178"/>
      <c r="N549" s="179"/>
      <c r="O549" s="179"/>
      <c r="P549" s="179"/>
      <c r="Q549" s="179"/>
      <c r="R549" s="179"/>
      <c r="S549" s="179"/>
      <c r="T549" s="180"/>
      <c r="AT549" s="175" t="s">
        <v>132</v>
      </c>
      <c r="AU549" s="175" t="s">
        <v>74</v>
      </c>
      <c r="AV549" s="174" t="s">
        <v>137</v>
      </c>
      <c r="AW549" s="174" t="s">
        <v>5</v>
      </c>
      <c r="AX549" s="174" t="s">
        <v>66</v>
      </c>
      <c r="AY549" s="175" t="s">
        <v>123</v>
      </c>
    </row>
    <row r="550" spans="2:51" s="167" customFormat="1" ht="12">
      <c r="B550" s="166"/>
      <c r="D550" s="96" t="s">
        <v>132</v>
      </c>
      <c r="E550" s="168" t="s">
        <v>1</v>
      </c>
      <c r="F550" s="169" t="s">
        <v>423</v>
      </c>
      <c r="H550" s="168" t="s">
        <v>1</v>
      </c>
      <c r="L550" s="166"/>
      <c r="M550" s="170"/>
      <c r="N550" s="171"/>
      <c r="O550" s="171"/>
      <c r="P550" s="171"/>
      <c r="Q550" s="171"/>
      <c r="R550" s="171"/>
      <c r="S550" s="171"/>
      <c r="T550" s="172"/>
      <c r="AT550" s="168" t="s">
        <v>132</v>
      </c>
      <c r="AU550" s="168" t="s">
        <v>74</v>
      </c>
      <c r="AV550" s="167" t="s">
        <v>72</v>
      </c>
      <c r="AW550" s="167" t="s">
        <v>5</v>
      </c>
      <c r="AX550" s="167" t="s">
        <v>66</v>
      </c>
      <c r="AY550" s="168" t="s">
        <v>123</v>
      </c>
    </row>
    <row r="551" spans="2:51" s="167" customFormat="1" ht="12">
      <c r="B551" s="166"/>
      <c r="D551" s="96" t="s">
        <v>132</v>
      </c>
      <c r="E551" s="168" t="s">
        <v>1</v>
      </c>
      <c r="F551" s="169" t="s">
        <v>406</v>
      </c>
      <c r="H551" s="168" t="s">
        <v>1</v>
      </c>
      <c r="L551" s="166"/>
      <c r="M551" s="170"/>
      <c r="N551" s="171"/>
      <c r="O551" s="171"/>
      <c r="P551" s="171"/>
      <c r="Q551" s="171"/>
      <c r="R551" s="171"/>
      <c r="S551" s="171"/>
      <c r="T551" s="172"/>
      <c r="AT551" s="168" t="s">
        <v>132</v>
      </c>
      <c r="AU551" s="168" t="s">
        <v>74</v>
      </c>
      <c r="AV551" s="167" t="s">
        <v>72</v>
      </c>
      <c r="AW551" s="167" t="s">
        <v>5</v>
      </c>
      <c r="AX551" s="167" t="s">
        <v>66</v>
      </c>
      <c r="AY551" s="168" t="s">
        <v>123</v>
      </c>
    </row>
    <row r="552" spans="2:51" s="167" customFormat="1" ht="12">
      <c r="B552" s="166"/>
      <c r="D552" s="96" t="s">
        <v>132</v>
      </c>
      <c r="E552" s="168" t="s">
        <v>1</v>
      </c>
      <c r="F552" s="169" t="s">
        <v>424</v>
      </c>
      <c r="H552" s="168" t="s">
        <v>1</v>
      </c>
      <c r="L552" s="166"/>
      <c r="M552" s="170"/>
      <c r="N552" s="171"/>
      <c r="O552" s="171"/>
      <c r="P552" s="171"/>
      <c r="Q552" s="171"/>
      <c r="R552" s="171"/>
      <c r="S552" s="171"/>
      <c r="T552" s="172"/>
      <c r="AT552" s="168" t="s">
        <v>132</v>
      </c>
      <c r="AU552" s="168" t="s">
        <v>74</v>
      </c>
      <c r="AV552" s="167" t="s">
        <v>72</v>
      </c>
      <c r="AW552" s="167" t="s">
        <v>5</v>
      </c>
      <c r="AX552" s="167" t="s">
        <v>66</v>
      </c>
      <c r="AY552" s="168" t="s">
        <v>123</v>
      </c>
    </row>
    <row r="553" spans="2:51" s="95" customFormat="1" ht="12">
      <c r="B553" s="94"/>
      <c r="D553" s="96" t="s">
        <v>132</v>
      </c>
      <c r="E553" s="97" t="s">
        <v>1</v>
      </c>
      <c r="F553" s="98" t="s">
        <v>425</v>
      </c>
      <c r="H553" s="99">
        <v>103.34</v>
      </c>
      <c r="L553" s="94"/>
      <c r="M553" s="100"/>
      <c r="N553" s="101"/>
      <c r="O553" s="101"/>
      <c r="P553" s="101"/>
      <c r="Q553" s="101"/>
      <c r="R553" s="101"/>
      <c r="S553" s="101"/>
      <c r="T553" s="102"/>
      <c r="AT553" s="97" t="s">
        <v>132</v>
      </c>
      <c r="AU553" s="97" t="s">
        <v>74</v>
      </c>
      <c r="AV553" s="95" t="s">
        <v>74</v>
      </c>
      <c r="AW553" s="95" t="s">
        <v>5</v>
      </c>
      <c r="AX553" s="95" t="s">
        <v>66</v>
      </c>
      <c r="AY553" s="97" t="s">
        <v>123</v>
      </c>
    </row>
    <row r="554" spans="2:51" s="167" customFormat="1" ht="12">
      <c r="B554" s="166"/>
      <c r="D554" s="96" t="s">
        <v>132</v>
      </c>
      <c r="E554" s="168" t="s">
        <v>1</v>
      </c>
      <c r="F554" s="169" t="s">
        <v>409</v>
      </c>
      <c r="H554" s="168" t="s">
        <v>1</v>
      </c>
      <c r="L554" s="166"/>
      <c r="M554" s="170"/>
      <c r="N554" s="171"/>
      <c r="O554" s="171"/>
      <c r="P554" s="171"/>
      <c r="Q554" s="171"/>
      <c r="R554" s="171"/>
      <c r="S554" s="171"/>
      <c r="T554" s="172"/>
      <c r="AT554" s="168" t="s">
        <v>132</v>
      </c>
      <c r="AU554" s="168" t="s">
        <v>74</v>
      </c>
      <c r="AV554" s="167" t="s">
        <v>72</v>
      </c>
      <c r="AW554" s="167" t="s">
        <v>5</v>
      </c>
      <c r="AX554" s="167" t="s">
        <v>66</v>
      </c>
      <c r="AY554" s="168" t="s">
        <v>123</v>
      </c>
    </row>
    <row r="555" spans="2:51" s="167" customFormat="1" ht="12">
      <c r="B555" s="166"/>
      <c r="D555" s="96" t="s">
        <v>132</v>
      </c>
      <c r="E555" s="168" t="s">
        <v>1</v>
      </c>
      <c r="F555" s="169" t="s">
        <v>426</v>
      </c>
      <c r="H555" s="168" t="s">
        <v>1</v>
      </c>
      <c r="L555" s="166"/>
      <c r="M555" s="170"/>
      <c r="N555" s="171"/>
      <c r="O555" s="171"/>
      <c r="P555" s="171"/>
      <c r="Q555" s="171"/>
      <c r="R555" s="171"/>
      <c r="S555" s="171"/>
      <c r="T555" s="172"/>
      <c r="AT555" s="168" t="s">
        <v>132</v>
      </c>
      <c r="AU555" s="168" t="s">
        <v>74</v>
      </c>
      <c r="AV555" s="167" t="s">
        <v>72</v>
      </c>
      <c r="AW555" s="167" t="s">
        <v>5</v>
      </c>
      <c r="AX555" s="167" t="s">
        <v>66</v>
      </c>
      <c r="AY555" s="168" t="s">
        <v>123</v>
      </c>
    </row>
    <row r="556" spans="2:51" s="95" customFormat="1" ht="12">
      <c r="B556" s="94"/>
      <c r="D556" s="96" t="s">
        <v>132</v>
      </c>
      <c r="E556" s="97" t="s">
        <v>1</v>
      </c>
      <c r="F556" s="98" t="s">
        <v>427</v>
      </c>
      <c r="H556" s="99">
        <v>7.59</v>
      </c>
      <c r="L556" s="94"/>
      <c r="M556" s="100"/>
      <c r="N556" s="101"/>
      <c r="O556" s="101"/>
      <c r="P556" s="101"/>
      <c r="Q556" s="101"/>
      <c r="R556" s="101"/>
      <c r="S556" s="101"/>
      <c r="T556" s="102"/>
      <c r="AT556" s="97" t="s">
        <v>132</v>
      </c>
      <c r="AU556" s="97" t="s">
        <v>74</v>
      </c>
      <c r="AV556" s="95" t="s">
        <v>74</v>
      </c>
      <c r="AW556" s="95" t="s">
        <v>5</v>
      </c>
      <c r="AX556" s="95" t="s">
        <v>66</v>
      </c>
      <c r="AY556" s="97" t="s">
        <v>123</v>
      </c>
    </row>
    <row r="557" spans="2:51" s="174" customFormat="1" ht="12">
      <c r="B557" s="173"/>
      <c r="D557" s="96" t="s">
        <v>132</v>
      </c>
      <c r="E557" s="175" t="s">
        <v>1</v>
      </c>
      <c r="F557" s="176" t="s">
        <v>412</v>
      </c>
      <c r="H557" s="177">
        <v>110.93</v>
      </c>
      <c r="L557" s="173"/>
      <c r="M557" s="178"/>
      <c r="N557" s="179"/>
      <c r="O557" s="179"/>
      <c r="P557" s="179"/>
      <c r="Q557" s="179"/>
      <c r="R557" s="179"/>
      <c r="S557" s="179"/>
      <c r="T557" s="180"/>
      <c r="AT557" s="175" t="s">
        <v>132</v>
      </c>
      <c r="AU557" s="175" t="s">
        <v>74</v>
      </c>
      <c r="AV557" s="174" t="s">
        <v>137</v>
      </c>
      <c r="AW557" s="174" t="s">
        <v>5</v>
      </c>
      <c r="AX557" s="174" t="s">
        <v>66</v>
      </c>
      <c r="AY557" s="175" t="s">
        <v>123</v>
      </c>
    </row>
    <row r="558" spans="2:51" s="167" customFormat="1" ht="12">
      <c r="B558" s="166"/>
      <c r="D558" s="96" t="s">
        <v>132</v>
      </c>
      <c r="E558" s="168" t="s">
        <v>1</v>
      </c>
      <c r="F558" s="169" t="s">
        <v>428</v>
      </c>
      <c r="H558" s="168" t="s">
        <v>1</v>
      </c>
      <c r="L558" s="166"/>
      <c r="M558" s="170"/>
      <c r="N558" s="171"/>
      <c r="O558" s="171"/>
      <c r="P558" s="171"/>
      <c r="Q558" s="171"/>
      <c r="R558" s="171"/>
      <c r="S558" s="171"/>
      <c r="T558" s="172"/>
      <c r="AT558" s="168" t="s">
        <v>132</v>
      </c>
      <c r="AU558" s="168" t="s">
        <v>74</v>
      </c>
      <c r="AV558" s="167" t="s">
        <v>72</v>
      </c>
      <c r="AW558" s="167" t="s">
        <v>5</v>
      </c>
      <c r="AX558" s="167" t="s">
        <v>66</v>
      </c>
      <c r="AY558" s="168" t="s">
        <v>123</v>
      </c>
    </row>
    <row r="559" spans="2:51" s="167" customFormat="1" ht="12">
      <c r="B559" s="166"/>
      <c r="D559" s="96" t="s">
        <v>132</v>
      </c>
      <c r="E559" s="168" t="s">
        <v>1</v>
      </c>
      <c r="F559" s="169" t="s">
        <v>406</v>
      </c>
      <c r="H559" s="168" t="s">
        <v>1</v>
      </c>
      <c r="L559" s="166"/>
      <c r="M559" s="170"/>
      <c r="N559" s="171"/>
      <c r="O559" s="171"/>
      <c r="P559" s="171"/>
      <c r="Q559" s="171"/>
      <c r="R559" s="171"/>
      <c r="S559" s="171"/>
      <c r="T559" s="172"/>
      <c r="AT559" s="168" t="s">
        <v>132</v>
      </c>
      <c r="AU559" s="168" t="s">
        <v>74</v>
      </c>
      <c r="AV559" s="167" t="s">
        <v>72</v>
      </c>
      <c r="AW559" s="167" t="s">
        <v>5</v>
      </c>
      <c r="AX559" s="167" t="s">
        <v>66</v>
      </c>
      <c r="AY559" s="168" t="s">
        <v>123</v>
      </c>
    </row>
    <row r="560" spans="2:51" s="167" customFormat="1" ht="12">
      <c r="B560" s="166"/>
      <c r="D560" s="96" t="s">
        <v>132</v>
      </c>
      <c r="E560" s="168" t="s">
        <v>1</v>
      </c>
      <c r="F560" s="169" t="s">
        <v>429</v>
      </c>
      <c r="H560" s="168" t="s">
        <v>1</v>
      </c>
      <c r="L560" s="166"/>
      <c r="M560" s="170"/>
      <c r="N560" s="171"/>
      <c r="O560" s="171"/>
      <c r="P560" s="171"/>
      <c r="Q560" s="171"/>
      <c r="R560" s="171"/>
      <c r="S560" s="171"/>
      <c r="T560" s="172"/>
      <c r="AT560" s="168" t="s">
        <v>132</v>
      </c>
      <c r="AU560" s="168" t="s">
        <v>74</v>
      </c>
      <c r="AV560" s="167" t="s">
        <v>72</v>
      </c>
      <c r="AW560" s="167" t="s">
        <v>5</v>
      </c>
      <c r="AX560" s="167" t="s">
        <v>66</v>
      </c>
      <c r="AY560" s="168" t="s">
        <v>123</v>
      </c>
    </row>
    <row r="561" spans="2:51" s="95" customFormat="1" ht="12">
      <c r="B561" s="94"/>
      <c r="D561" s="96" t="s">
        <v>132</v>
      </c>
      <c r="E561" s="97" t="s">
        <v>1</v>
      </c>
      <c r="F561" s="98" t="s">
        <v>430</v>
      </c>
      <c r="H561" s="99">
        <v>160.632</v>
      </c>
      <c r="L561" s="94"/>
      <c r="M561" s="100"/>
      <c r="N561" s="101"/>
      <c r="O561" s="101"/>
      <c r="P561" s="101"/>
      <c r="Q561" s="101"/>
      <c r="R561" s="101"/>
      <c r="S561" s="101"/>
      <c r="T561" s="102"/>
      <c r="AT561" s="97" t="s">
        <v>132</v>
      </c>
      <c r="AU561" s="97" t="s">
        <v>74</v>
      </c>
      <c r="AV561" s="95" t="s">
        <v>74</v>
      </c>
      <c r="AW561" s="95" t="s">
        <v>5</v>
      </c>
      <c r="AX561" s="95" t="s">
        <v>66</v>
      </c>
      <c r="AY561" s="97" t="s">
        <v>123</v>
      </c>
    </row>
    <row r="562" spans="2:51" s="167" customFormat="1" ht="12">
      <c r="B562" s="166"/>
      <c r="D562" s="96" t="s">
        <v>132</v>
      </c>
      <c r="E562" s="168" t="s">
        <v>1</v>
      </c>
      <c r="F562" s="169" t="s">
        <v>409</v>
      </c>
      <c r="H562" s="168" t="s">
        <v>1</v>
      </c>
      <c r="L562" s="166"/>
      <c r="M562" s="170"/>
      <c r="N562" s="171"/>
      <c r="O562" s="171"/>
      <c r="P562" s="171"/>
      <c r="Q562" s="171"/>
      <c r="R562" s="171"/>
      <c r="S562" s="171"/>
      <c r="T562" s="172"/>
      <c r="AT562" s="168" t="s">
        <v>132</v>
      </c>
      <c r="AU562" s="168" t="s">
        <v>74</v>
      </c>
      <c r="AV562" s="167" t="s">
        <v>72</v>
      </c>
      <c r="AW562" s="167" t="s">
        <v>5</v>
      </c>
      <c r="AX562" s="167" t="s">
        <v>66</v>
      </c>
      <c r="AY562" s="168" t="s">
        <v>123</v>
      </c>
    </row>
    <row r="563" spans="2:51" s="167" customFormat="1" ht="12">
      <c r="B563" s="166"/>
      <c r="D563" s="96" t="s">
        <v>132</v>
      </c>
      <c r="E563" s="168" t="s">
        <v>1</v>
      </c>
      <c r="F563" s="169" t="s">
        <v>431</v>
      </c>
      <c r="H563" s="168" t="s">
        <v>1</v>
      </c>
      <c r="L563" s="166"/>
      <c r="M563" s="170"/>
      <c r="N563" s="171"/>
      <c r="O563" s="171"/>
      <c r="P563" s="171"/>
      <c r="Q563" s="171"/>
      <c r="R563" s="171"/>
      <c r="S563" s="171"/>
      <c r="T563" s="172"/>
      <c r="AT563" s="168" t="s">
        <v>132</v>
      </c>
      <c r="AU563" s="168" t="s">
        <v>74</v>
      </c>
      <c r="AV563" s="167" t="s">
        <v>72</v>
      </c>
      <c r="AW563" s="167" t="s">
        <v>5</v>
      </c>
      <c r="AX563" s="167" t="s">
        <v>66</v>
      </c>
      <c r="AY563" s="168" t="s">
        <v>123</v>
      </c>
    </row>
    <row r="564" spans="2:51" s="95" customFormat="1" ht="12">
      <c r="B564" s="94"/>
      <c r="D564" s="96" t="s">
        <v>132</v>
      </c>
      <c r="E564" s="97" t="s">
        <v>1</v>
      </c>
      <c r="F564" s="98" t="s">
        <v>432</v>
      </c>
      <c r="H564" s="99">
        <v>6.425</v>
      </c>
      <c r="L564" s="94"/>
      <c r="M564" s="100"/>
      <c r="N564" s="101"/>
      <c r="O564" s="101"/>
      <c r="P564" s="101"/>
      <c r="Q564" s="101"/>
      <c r="R564" s="101"/>
      <c r="S564" s="101"/>
      <c r="T564" s="102"/>
      <c r="AT564" s="97" t="s">
        <v>132</v>
      </c>
      <c r="AU564" s="97" t="s">
        <v>74</v>
      </c>
      <c r="AV564" s="95" t="s">
        <v>74</v>
      </c>
      <c r="AW564" s="95" t="s">
        <v>5</v>
      </c>
      <c r="AX564" s="95" t="s">
        <v>66</v>
      </c>
      <c r="AY564" s="97" t="s">
        <v>123</v>
      </c>
    </row>
    <row r="565" spans="2:51" s="174" customFormat="1" ht="12">
      <c r="B565" s="173"/>
      <c r="D565" s="96" t="s">
        <v>132</v>
      </c>
      <c r="E565" s="175" t="s">
        <v>1</v>
      </c>
      <c r="F565" s="176" t="s">
        <v>412</v>
      </c>
      <c r="H565" s="177">
        <v>167.05700000000002</v>
      </c>
      <c r="L565" s="173"/>
      <c r="M565" s="178"/>
      <c r="N565" s="179"/>
      <c r="O565" s="179"/>
      <c r="P565" s="179"/>
      <c r="Q565" s="179"/>
      <c r="R565" s="179"/>
      <c r="S565" s="179"/>
      <c r="T565" s="180"/>
      <c r="AT565" s="175" t="s">
        <v>132</v>
      </c>
      <c r="AU565" s="175" t="s">
        <v>74</v>
      </c>
      <c r="AV565" s="174" t="s">
        <v>137</v>
      </c>
      <c r="AW565" s="174" t="s">
        <v>5</v>
      </c>
      <c r="AX565" s="174" t="s">
        <v>66</v>
      </c>
      <c r="AY565" s="175" t="s">
        <v>123</v>
      </c>
    </row>
    <row r="566" spans="2:51" s="167" customFormat="1" ht="12">
      <c r="B566" s="166"/>
      <c r="D566" s="96" t="s">
        <v>132</v>
      </c>
      <c r="E566" s="168" t="s">
        <v>1</v>
      </c>
      <c r="F566" s="169" t="s">
        <v>433</v>
      </c>
      <c r="H566" s="168" t="s">
        <v>1</v>
      </c>
      <c r="L566" s="166"/>
      <c r="M566" s="170"/>
      <c r="N566" s="171"/>
      <c r="O566" s="171"/>
      <c r="P566" s="171"/>
      <c r="Q566" s="171"/>
      <c r="R566" s="171"/>
      <c r="S566" s="171"/>
      <c r="T566" s="172"/>
      <c r="AT566" s="168" t="s">
        <v>132</v>
      </c>
      <c r="AU566" s="168" t="s">
        <v>74</v>
      </c>
      <c r="AV566" s="167" t="s">
        <v>72</v>
      </c>
      <c r="AW566" s="167" t="s">
        <v>5</v>
      </c>
      <c r="AX566" s="167" t="s">
        <v>66</v>
      </c>
      <c r="AY566" s="168" t="s">
        <v>123</v>
      </c>
    </row>
    <row r="567" spans="2:51" s="167" customFormat="1" ht="12">
      <c r="B567" s="166"/>
      <c r="D567" s="96" t="s">
        <v>132</v>
      </c>
      <c r="E567" s="168" t="s">
        <v>1</v>
      </c>
      <c r="F567" s="169" t="s">
        <v>406</v>
      </c>
      <c r="H567" s="168" t="s">
        <v>1</v>
      </c>
      <c r="L567" s="166"/>
      <c r="M567" s="170"/>
      <c r="N567" s="171"/>
      <c r="O567" s="171"/>
      <c r="P567" s="171"/>
      <c r="Q567" s="171"/>
      <c r="R567" s="171"/>
      <c r="S567" s="171"/>
      <c r="T567" s="172"/>
      <c r="AT567" s="168" t="s">
        <v>132</v>
      </c>
      <c r="AU567" s="168" t="s">
        <v>74</v>
      </c>
      <c r="AV567" s="167" t="s">
        <v>72</v>
      </c>
      <c r="AW567" s="167" t="s">
        <v>5</v>
      </c>
      <c r="AX567" s="167" t="s">
        <v>66</v>
      </c>
      <c r="AY567" s="168" t="s">
        <v>123</v>
      </c>
    </row>
    <row r="568" spans="2:51" s="167" customFormat="1" ht="12">
      <c r="B568" s="166"/>
      <c r="D568" s="96" t="s">
        <v>132</v>
      </c>
      <c r="E568" s="168" t="s">
        <v>1</v>
      </c>
      <c r="F568" s="169" t="s">
        <v>434</v>
      </c>
      <c r="H568" s="168" t="s">
        <v>1</v>
      </c>
      <c r="L568" s="166"/>
      <c r="M568" s="170"/>
      <c r="N568" s="171"/>
      <c r="O568" s="171"/>
      <c r="P568" s="171"/>
      <c r="Q568" s="171"/>
      <c r="R568" s="171"/>
      <c r="S568" s="171"/>
      <c r="T568" s="172"/>
      <c r="AT568" s="168" t="s">
        <v>132</v>
      </c>
      <c r="AU568" s="168" t="s">
        <v>74</v>
      </c>
      <c r="AV568" s="167" t="s">
        <v>72</v>
      </c>
      <c r="AW568" s="167" t="s">
        <v>5</v>
      </c>
      <c r="AX568" s="167" t="s">
        <v>66</v>
      </c>
      <c r="AY568" s="168" t="s">
        <v>123</v>
      </c>
    </row>
    <row r="569" spans="2:51" s="95" customFormat="1" ht="12">
      <c r="B569" s="94"/>
      <c r="D569" s="96" t="s">
        <v>132</v>
      </c>
      <c r="E569" s="97" t="s">
        <v>1</v>
      </c>
      <c r="F569" s="98" t="s">
        <v>435</v>
      </c>
      <c r="H569" s="99">
        <v>180.271</v>
      </c>
      <c r="L569" s="94"/>
      <c r="M569" s="100"/>
      <c r="N569" s="101"/>
      <c r="O569" s="101"/>
      <c r="P569" s="101"/>
      <c r="Q569" s="101"/>
      <c r="R569" s="101"/>
      <c r="S569" s="101"/>
      <c r="T569" s="102"/>
      <c r="AT569" s="97" t="s">
        <v>132</v>
      </c>
      <c r="AU569" s="97" t="s">
        <v>74</v>
      </c>
      <c r="AV569" s="95" t="s">
        <v>74</v>
      </c>
      <c r="AW569" s="95" t="s">
        <v>5</v>
      </c>
      <c r="AX569" s="95" t="s">
        <v>66</v>
      </c>
      <c r="AY569" s="97" t="s">
        <v>123</v>
      </c>
    </row>
    <row r="570" spans="2:51" s="167" customFormat="1" ht="12">
      <c r="B570" s="166"/>
      <c r="D570" s="96" t="s">
        <v>132</v>
      </c>
      <c r="E570" s="168" t="s">
        <v>1</v>
      </c>
      <c r="F570" s="169" t="s">
        <v>409</v>
      </c>
      <c r="H570" s="168" t="s">
        <v>1</v>
      </c>
      <c r="L570" s="166"/>
      <c r="M570" s="170"/>
      <c r="N570" s="171"/>
      <c r="O570" s="171"/>
      <c r="P570" s="171"/>
      <c r="Q570" s="171"/>
      <c r="R570" s="171"/>
      <c r="S570" s="171"/>
      <c r="T570" s="172"/>
      <c r="AT570" s="168" t="s">
        <v>132</v>
      </c>
      <c r="AU570" s="168" t="s">
        <v>74</v>
      </c>
      <c r="AV570" s="167" t="s">
        <v>72</v>
      </c>
      <c r="AW570" s="167" t="s">
        <v>5</v>
      </c>
      <c r="AX570" s="167" t="s">
        <v>66</v>
      </c>
      <c r="AY570" s="168" t="s">
        <v>123</v>
      </c>
    </row>
    <row r="571" spans="2:51" s="167" customFormat="1" ht="12">
      <c r="B571" s="166"/>
      <c r="D571" s="96" t="s">
        <v>132</v>
      </c>
      <c r="E571" s="168" t="s">
        <v>1</v>
      </c>
      <c r="F571" s="169" t="s">
        <v>436</v>
      </c>
      <c r="H571" s="168" t="s">
        <v>1</v>
      </c>
      <c r="L571" s="166"/>
      <c r="M571" s="170"/>
      <c r="N571" s="171"/>
      <c r="O571" s="171"/>
      <c r="P571" s="171"/>
      <c r="Q571" s="171"/>
      <c r="R571" s="171"/>
      <c r="S571" s="171"/>
      <c r="T571" s="172"/>
      <c r="AT571" s="168" t="s">
        <v>132</v>
      </c>
      <c r="AU571" s="168" t="s">
        <v>74</v>
      </c>
      <c r="AV571" s="167" t="s">
        <v>72</v>
      </c>
      <c r="AW571" s="167" t="s">
        <v>5</v>
      </c>
      <c r="AX571" s="167" t="s">
        <v>66</v>
      </c>
      <c r="AY571" s="168" t="s">
        <v>123</v>
      </c>
    </row>
    <row r="572" spans="2:51" s="95" customFormat="1" ht="12">
      <c r="B572" s="94"/>
      <c r="D572" s="96" t="s">
        <v>132</v>
      </c>
      <c r="E572" s="97" t="s">
        <v>1</v>
      </c>
      <c r="F572" s="98" t="s">
        <v>437</v>
      </c>
      <c r="H572" s="99">
        <v>7.8</v>
      </c>
      <c r="L572" s="94"/>
      <c r="M572" s="100"/>
      <c r="N572" s="101"/>
      <c r="O572" s="101"/>
      <c r="P572" s="101"/>
      <c r="Q572" s="101"/>
      <c r="R572" s="101"/>
      <c r="S572" s="101"/>
      <c r="T572" s="102"/>
      <c r="AT572" s="97" t="s">
        <v>132</v>
      </c>
      <c r="AU572" s="97" t="s">
        <v>74</v>
      </c>
      <c r="AV572" s="95" t="s">
        <v>74</v>
      </c>
      <c r="AW572" s="95" t="s">
        <v>5</v>
      </c>
      <c r="AX572" s="95" t="s">
        <v>66</v>
      </c>
      <c r="AY572" s="97" t="s">
        <v>123</v>
      </c>
    </row>
    <row r="573" spans="2:51" s="174" customFormat="1" ht="12">
      <c r="B573" s="173"/>
      <c r="D573" s="96" t="s">
        <v>132</v>
      </c>
      <c r="E573" s="175" t="s">
        <v>1</v>
      </c>
      <c r="F573" s="176" t="s">
        <v>412</v>
      </c>
      <c r="H573" s="177">
        <v>188.071</v>
      </c>
      <c r="L573" s="173"/>
      <c r="M573" s="178"/>
      <c r="N573" s="179"/>
      <c r="O573" s="179"/>
      <c r="P573" s="179"/>
      <c r="Q573" s="179"/>
      <c r="R573" s="179"/>
      <c r="S573" s="179"/>
      <c r="T573" s="180"/>
      <c r="AT573" s="175" t="s">
        <v>132</v>
      </c>
      <c r="AU573" s="175" t="s">
        <v>74</v>
      </c>
      <c r="AV573" s="174" t="s">
        <v>137</v>
      </c>
      <c r="AW573" s="174" t="s">
        <v>5</v>
      </c>
      <c r="AX573" s="174" t="s">
        <v>66</v>
      </c>
      <c r="AY573" s="175" t="s">
        <v>123</v>
      </c>
    </row>
    <row r="574" spans="2:51" s="167" customFormat="1" ht="12">
      <c r="B574" s="166"/>
      <c r="D574" s="96" t="s">
        <v>132</v>
      </c>
      <c r="E574" s="168" t="s">
        <v>1</v>
      </c>
      <c r="F574" s="169" t="s">
        <v>438</v>
      </c>
      <c r="H574" s="168" t="s">
        <v>1</v>
      </c>
      <c r="L574" s="166"/>
      <c r="M574" s="170"/>
      <c r="N574" s="171"/>
      <c r="O574" s="171"/>
      <c r="P574" s="171"/>
      <c r="Q574" s="171"/>
      <c r="R574" s="171"/>
      <c r="S574" s="171"/>
      <c r="T574" s="172"/>
      <c r="AT574" s="168" t="s">
        <v>132</v>
      </c>
      <c r="AU574" s="168" t="s">
        <v>74</v>
      </c>
      <c r="AV574" s="167" t="s">
        <v>72</v>
      </c>
      <c r="AW574" s="167" t="s">
        <v>5</v>
      </c>
      <c r="AX574" s="167" t="s">
        <v>66</v>
      </c>
      <c r="AY574" s="168" t="s">
        <v>123</v>
      </c>
    </row>
    <row r="575" spans="2:51" s="167" customFormat="1" ht="12">
      <c r="B575" s="166"/>
      <c r="D575" s="96" t="s">
        <v>132</v>
      </c>
      <c r="E575" s="168" t="s">
        <v>1</v>
      </c>
      <c r="F575" s="169" t="s">
        <v>439</v>
      </c>
      <c r="H575" s="168" t="s">
        <v>1</v>
      </c>
      <c r="L575" s="166"/>
      <c r="M575" s="170"/>
      <c r="N575" s="171"/>
      <c r="O575" s="171"/>
      <c r="P575" s="171"/>
      <c r="Q575" s="171"/>
      <c r="R575" s="171"/>
      <c r="S575" s="171"/>
      <c r="T575" s="172"/>
      <c r="AT575" s="168" t="s">
        <v>132</v>
      </c>
      <c r="AU575" s="168" t="s">
        <v>74</v>
      </c>
      <c r="AV575" s="167" t="s">
        <v>72</v>
      </c>
      <c r="AW575" s="167" t="s">
        <v>5</v>
      </c>
      <c r="AX575" s="167" t="s">
        <v>66</v>
      </c>
      <c r="AY575" s="168" t="s">
        <v>123</v>
      </c>
    </row>
    <row r="576" spans="2:51" s="167" customFormat="1" ht="12">
      <c r="B576" s="166"/>
      <c r="D576" s="96" t="s">
        <v>132</v>
      </c>
      <c r="E576" s="168" t="s">
        <v>1</v>
      </c>
      <c r="F576" s="169" t="s">
        <v>440</v>
      </c>
      <c r="H576" s="168" t="s">
        <v>1</v>
      </c>
      <c r="L576" s="166"/>
      <c r="M576" s="170"/>
      <c r="N576" s="171"/>
      <c r="O576" s="171"/>
      <c r="P576" s="171"/>
      <c r="Q576" s="171"/>
      <c r="R576" s="171"/>
      <c r="S576" s="171"/>
      <c r="T576" s="172"/>
      <c r="AT576" s="168" t="s">
        <v>132</v>
      </c>
      <c r="AU576" s="168" t="s">
        <v>74</v>
      </c>
      <c r="AV576" s="167" t="s">
        <v>72</v>
      </c>
      <c r="AW576" s="167" t="s">
        <v>5</v>
      </c>
      <c r="AX576" s="167" t="s">
        <v>66</v>
      </c>
      <c r="AY576" s="168" t="s">
        <v>123</v>
      </c>
    </row>
    <row r="577" spans="2:51" s="95" customFormat="1" ht="12">
      <c r="B577" s="94"/>
      <c r="D577" s="96" t="s">
        <v>132</v>
      </c>
      <c r="E577" s="97" t="s">
        <v>1</v>
      </c>
      <c r="F577" s="98" t="s">
        <v>441</v>
      </c>
      <c r="H577" s="99">
        <v>18.48</v>
      </c>
      <c r="L577" s="94"/>
      <c r="M577" s="100"/>
      <c r="N577" s="101"/>
      <c r="O577" s="101"/>
      <c r="P577" s="101"/>
      <c r="Q577" s="101"/>
      <c r="R577" s="101"/>
      <c r="S577" s="101"/>
      <c r="T577" s="102"/>
      <c r="AT577" s="97" t="s">
        <v>132</v>
      </c>
      <c r="AU577" s="97" t="s">
        <v>74</v>
      </c>
      <c r="AV577" s="95" t="s">
        <v>74</v>
      </c>
      <c r="AW577" s="95" t="s">
        <v>5</v>
      </c>
      <c r="AX577" s="95" t="s">
        <v>66</v>
      </c>
      <c r="AY577" s="97" t="s">
        <v>123</v>
      </c>
    </row>
    <row r="578" spans="2:51" s="167" customFormat="1" ht="12">
      <c r="B578" s="166"/>
      <c r="D578" s="96" t="s">
        <v>132</v>
      </c>
      <c r="E578" s="168" t="s">
        <v>1</v>
      </c>
      <c r="F578" s="169" t="s">
        <v>442</v>
      </c>
      <c r="H578" s="168" t="s">
        <v>1</v>
      </c>
      <c r="L578" s="166"/>
      <c r="M578" s="170"/>
      <c r="N578" s="171"/>
      <c r="O578" s="171"/>
      <c r="P578" s="171"/>
      <c r="Q578" s="171"/>
      <c r="R578" s="171"/>
      <c r="S578" s="171"/>
      <c r="T578" s="172"/>
      <c r="AT578" s="168" t="s">
        <v>132</v>
      </c>
      <c r="AU578" s="168" t="s">
        <v>74</v>
      </c>
      <c r="AV578" s="167" t="s">
        <v>72</v>
      </c>
      <c r="AW578" s="167" t="s">
        <v>5</v>
      </c>
      <c r="AX578" s="167" t="s">
        <v>66</v>
      </c>
      <c r="AY578" s="168" t="s">
        <v>123</v>
      </c>
    </row>
    <row r="579" spans="2:51" s="167" customFormat="1" ht="12">
      <c r="B579" s="166"/>
      <c r="D579" s="96" t="s">
        <v>132</v>
      </c>
      <c r="E579" s="168" t="s">
        <v>1</v>
      </c>
      <c r="F579" s="169" t="s">
        <v>443</v>
      </c>
      <c r="H579" s="168" t="s">
        <v>1</v>
      </c>
      <c r="L579" s="166"/>
      <c r="M579" s="170"/>
      <c r="N579" s="171"/>
      <c r="O579" s="171"/>
      <c r="P579" s="171"/>
      <c r="Q579" s="171"/>
      <c r="R579" s="171"/>
      <c r="S579" s="171"/>
      <c r="T579" s="172"/>
      <c r="AT579" s="168" t="s">
        <v>132</v>
      </c>
      <c r="AU579" s="168" t="s">
        <v>74</v>
      </c>
      <c r="AV579" s="167" t="s">
        <v>72</v>
      </c>
      <c r="AW579" s="167" t="s">
        <v>5</v>
      </c>
      <c r="AX579" s="167" t="s">
        <v>66</v>
      </c>
      <c r="AY579" s="168" t="s">
        <v>123</v>
      </c>
    </row>
    <row r="580" spans="2:51" s="95" customFormat="1" ht="12">
      <c r="B580" s="94"/>
      <c r="D580" s="96" t="s">
        <v>132</v>
      </c>
      <c r="E580" s="97" t="s">
        <v>1</v>
      </c>
      <c r="F580" s="98" t="s">
        <v>444</v>
      </c>
      <c r="H580" s="99">
        <v>3.15</v>
      </c>
      <c r="L580" s="94"/>
      <c r="M580" s="100"/>
      <c r="N580" s="101"/>
      <c r="O580" s="101"/>
      <c r="P580" s="101"/>
      <c r="Q580" s="101"/>
      <c r="R580" s="101"/>
      <c r="S580" s="101"/>
      <c r="T580" s="102"/>
      <c r="AT580" s="97" t="s">
        <v>132</v>
      </c>
      <c r="AU580" s="97" t="s">
        <v>74</v>
      </c>
      <c r="AV580" s="95" t="s">
        <v>74</v>
      </c>
      <c r="AW580" s="95" t="s">
        <v>5</v>
      </c>
      <c r="AX580" s="95" t="s">
        <v>66</v>
      </c>
      <c r="AY580" s="97" t="s">
        <v>123</v>
      </c>
    </row>
    <row r="581" spans="2:51" s="174" customFormat="1" ht="12">
      <c r="B581" s="173"/>
      <c r="D581" s="96" t="s">
        <v>132</v>
      </c>
      <c r="E581" s="175" t="s">
        <v>1</v>
      </c>
      <c r="F581" s="176" t="s">
        <v>412</v>
      </c>
      <c r="H581" s="177">
        <v>21.63</v>
      </c>
      <c r="L581" s="173"/>
      <c r="M581" s="178"/>
      <c r="N581" s="179"/>
      <c r="O581" s="179"/>
      <c r="P581" s="179"/>
      <c r="Q581" s="179"/>
      <c r="R581" s="179"/>
      <c r="S581" s="179"/>
      <c r="T581" s="180"/>
      <c r="AT581" s="175" t="s">
        <v>132</v>
      </c>
      <c r="AU581" s="175" t="s">
        <v>74</v>
      </c>
      <c r="AV581" s="174" t="s">
        <v>137</v>
      </c>
      <c r="AW581" s="174" t="s">
        <v>5</v>
      </c>
      <c r="AX581" s="174" t="s">
        <v>66</v>
      </c>
      <c r="AY581" s="175" t="s">
        <v>123</v>
      </c>
    </row>
    <row r="582" spans="2:51" s="167" customFormat="1" ht="12">
      <c r="B582" s="166"/>
      <c r="D582" s="96" t="s">
        <v>132</v>
      </c>
      <c r="E582" s="168" t="s">
        <v>1</v>
      </c>
      <c r="F582" s="169" t="s">
        <v>445</v>
      </c>
      <c r="H582" s="168" t="s">
        <v>1</v>
      </c>
      <c r="L582" s="166"/>
      <c r="M582" s="170"/>
      <c r="N582" s="171"/>
      <c r="O582" s="171"/>
      <c r="P582" s="171"/>
      <c r="Q582" s="171"/>
      <c r="R582" s="171"/>
      <c r="S582" s="171"/>
      <c r="T582" s="172"/>
      <c r="AT582" s="168" t="s">
        <v>132</v>
      </c>
      <c r="AU582" s="168" t="s">
        <v>74</v>
      </c>
      <c r="AV582" s="167" t="s">
        <v>72</v>
      </c>
      <c r="AW582" s="167" t="s">
        <v>5</v>
      </c>
      <c r="AX582" s="167" t="s">
        <v>66</v>
      </c>
      <c r="AY582" s="168" t="s">
        <v>123</v>
      </c>
    </row>
    <row r="583" spans="2:51" s="167" customFormat="1" ht="12">
      <c r="B583" s="166"/>
      <c r="D583" s="96" t="s">
        <v>132</v>
      </c>
      <c r="E583" s="168" t="s">
        <v>1</v>
      </c>
      <c r="F583" s="169" t="s">
        <v>439</v>
      </c>
      <c r="H583" s="168" t="s">
        <v>1</v>
      </c>
      <c r="L583" s="166"/>
      <c r="M583" s="170"/>
      <c r="N583" s="171"/>
      <c r="O583" s="171"/>
      <c r="P583" s="171"/>
      <c r="Q583" s="171"/>
      <c r="R583" s="171"/>
      <c r="S583" s="171"/>
      <c r="T583" s="172"/>
      <c r="AT583" s="168" t="s">
        <v>132</v>
      </c>
      <c r="AU583" s="168" t="s">
        <v>74</v>
      </c>
      <c r="AV583" s="167" t="s">
        <v>72</v>
      </c>
      <c r="AW583" s="167" t="s">
        <v>5</v>
      </c>
      <c r="AX583" s="167" t="s">
        <v>66</v>
      </c>
      <c r="AY583" s="168" t="s">
        <v>123</v>
      </c>
    </row>
    <row r="584" spans="2:51" s="167" customFormat="1" ht="12">
      <c r="B584" s="166"/>
      <c r="D584" s="96" t="s">
        <v>132</v>
      </c>
      <c r="E584" s="168" t="s">
        <v>1</v>
      </c>
      <c r="F584" s="169" t="s">
        <v>446</v>
      </c>
      <c r="H584" s="168" t="s">
        <v>1</v>
      </c>
      <c r="L584" s="166"/>
      <c r="M584" s="170"/>
      <c r="N584" s="171"/>
      <c r="O584" s="171"/>
      <c r="P584" s="171"/>
      <c r="Q584" s="171"/>
      <c r="R584" s="171"/>
      <c r="S584" s="171"/>
      <c r="T584" s="172"/>
      <c r="AT584" s="168" t="s">
        <v>132</v>
      </c>
      <c r="AU584" s="168" t="s">
        <v>74</v>
      </c>
      <c r="AV584" s="167" t="s">
        <v>72</v>
      </c>
      <c r="AW584" s="167" t="s">
        <v>5</v>
      </c>
      <c r="AX584" s="167" t="s">
        <v>66</v>
      </c>
      <c r="AY584" s="168" t="s">
        <v>123</v>
      </c>
    </row>
    <row r="585" spans="2:51" s="95" customFormat="1" ht="12">
      <c r="B585" s="94"/>
      <c r="D585" s="96" t="s">
        <v>132</v>
      </c>
      <c r="E585" s="97" t="s">
        <v>1</v>
      </c>
      <c r="F585" s="98" t="s">
        <v>447</v>
      </c>
      <c r="H585" s="99">
        <v>15.054</v>
      </c>
      <c r="L585" s="94"/>
      <c r="M585" s="100"/>
      <c r="N585" s="101"/>
      <c r="O585" s="101"/>
      <c r="P585" s="101"/>
      <c r="Q585" s="101"/>
      <c r="R585" s="101"/>
      <c r="S585" s="101"/>
      <c r="T585" s="102"/>
      <c r="AT585" s="97" t="s">
        <v>132</v>
      </c>
      <c r="AU585" s="97" t="s">
        <v>74</v>
      </c>
      <c r="AV585" s="95" t="s">
        <v>74</v>
      </c>
      <c r="AW585" s="95" t="s">
        <v>5</v>
      </c>
      <c r="AX585" s="95" t="s">
        <v>66</v>
      </c>
      <c r="AY585" s="97" t="s">
        <v>123</v>
      </c>
    </row>
    <row r="586" spans="2:51" s="167" customFormat="1" ht="12">
      <c r="B586" s="166"/>
      <c r="D586" s="96" t="s">
        <v>132</v>
      </c>
      <c r="E586" s="168" t="s">
        <v>1</v>
      </c>
      <c r="F586" s="169" t="s">
        <v>442</v>
      </c>
      <c r="H586" s="168" t="s">
        <v>1</v>
      </c>
      <c r="L586" s="166"/>
      <c r="M586" s="170"/>
      <c r="N586" s="171"/>
      <c r="O586" s="171"/>
      <c r="P586" s="171"/>
      <c r="Q586" s="171"/>
      <c r="R586" s="171"/>
      <c r="S586" s="171"/>
      <c r="T586" s="172"/>
      <c r="AT586" s="168" t="s">
        <v>132</v>
      </c>
      <c r="AU586" s="168" t="s">
        <v>74</v>
      </c>
      <c r="AV586" s="167" t="s">
        <v>72</v>
      </c>
      <c r="AW586" s="167" t="s">
        <v>5</v>
      </c>
      <c r="AX586" s="167" t="s">
        <v>66</v>
      </c>
      <c r="AY586" s="168" t="s">
        <v>123</v>
      </c>
    </row>
    <row r="587" spans="2:51" s="167" customFormat="1" ht="12">
      <c r="B587" s="166"/>
      <c r="D587" s="96" t="s">
        <v>132</v>
      </c>
      <c r="E587" s="168" t="s">
        <v>1</v>
      </c>
      <c r="F587" s="169" t="s">
        <v>448</v>
      </c>
      <c r="H587" s="168" t="s">
        <v>1</v>
      </c>
      <c r="L587" s="166"/>
      <c r="M587" s="170"/>
      <c r="N587" s="171"/>
      <c r="O587" s="171"/>
      <c r="P587" s="171"/>
      <c r="Q587" s="171"/>
      <c r="R587" s="171"/>
      <c r="S587" s="171"/>
      <c r="T587" s="172"/>
      <c r="AT587" s="168" t="s">
        <v>132</v>
      </c>
      <c r="AU587" s="168" t="s">
        <v>74</v>
      </c>
      <c r="AV587" s="167" t="s">
        <v>72</v>
      </c>
      <c r="AW587" s="167" t="s">
        <v>5</v>
      </c>
      <c r="AX587" s="167" t="s">
        <v>66</v>
      </c>
      <c r="AY587" s="168" t="s">
        <v>123</v>
      </c>
    </row>
    <row r="588" spans="2:51" s="95" customFormat="1" ht="12">
      <c r="B588" s="94"/>
      <c r="D588" s="96" t="s">
        <v>132</v>
      </c>
      <c r="E588" s="97" t="s">
        <v>1</v>
      </c>
      <c r="F588" s="98" t="s">
        <v>449</v>
      </c>
      <c r="H588" s="99">
        <v>2.04</v>
      </c>
      <c r="L588" s="94"/>
      <c r="M588" s="100"/>
      <c r="N588" s="101"/>
      <c r="O588" s="101"/>
      <c r="P588" s="101"/>
      <c r="Q588" s="101"/>
      <c r="R588" s="101"/>
      <c r="S588" s="101"/>
      <c r="T588" s="102"/>
      <c r="AT588" s="97" t="s">
        <v>132</v>
      </c>
      <c r="AU588" s="97" t="s">
        <v>74</v>
      </c>
      <c r="AV588" s="95" t="s">
        <v>74</v>
      </c>
      <c r="AW588" s="95" t="s">
        <v>5</v>
      </c>
      <c r="AX588" s="95" t="s">
        <v>66</v>
      </c>
      <c r="AY588" s="97" t="s">
        <v>123</v>
      </c>
    </row>
    <row r="589" spans="2:51" s="174" customFormat="1" ht="12">
      <c r="B589" s="173"/>
      <c r="D589" s="96" t="s">
        <v>132</v>
      </c>
      <c r="E589" s="175" t="s">
        <v>1</v>
      </c>
      <c r="F589" s="176" t="s">
        <v>412</v>
      </c>
      <c r="H589" s="177">
        <v>17.094</v>
      </c>
      <c r="L589" s="173"/>
      <c r="M589" s="178"/>
      <c r="N589" s="179"/>
      <c r="O589" s="179"/>
      <c r="P589" s="179"/>
      <c r="Q589" s="179"/>
      <c r="R589" s="179"/>
      <c r="S589" s="179"/>
      <c r="T589" s="180"/>
      <c r="AT589" s="175" t="s">
        <v>132</v>
      </c>
      <c r="AU589" s="175" t="s">
        <v>74</v>
      </c>
      <c r="AV589" s="174" t="s">
        <v>137</v>
      </c>
      <c r="AW589" s="174" t="s">
        <v>5</v>
      </c>
      <c r="AX589" s="174" t="s">
        <v>66</v>
      </c>
      <c r="AY589" s="175" t="s">
        <v>123</v>
      </c>
    </row>
    <row r="590" spans="2:51" s="167" customFormat="1" ht="12">
      <c r="B590" s="166"/>
      <c r="D590" s="96" t="s">
        <v>132</v>
      </c>
      <c r="E590" s="168" t="s">
        <v>1</v>
      </c>
      <c r="F590" s="169" t="s">
        <v>450</v>
      </c>
      <c r="H590" s="168" t="s">
        <v>1</v>
      </c>
      <c r="L590" s="166"/>
      <c r="M590" s="170"/>
      <c r="N590" s="171"/>
      <c r="O590" s="171"/>
      <c r="P590" s="171"/>
      <c r="Q590" s="171"/>
      <c r="R590" s="171"/>
      <c r="S590" s="171"/>
      <c r="T590" s="172"/>
      <c r="AT590" s="168" t="s">
        <v>132</v>
      </c>
      <c r="AU590" s="168" t="s">
        <v>74</v>
      </c>
      <c r="AV590" s="167" t="s">
        <v>72</v>
      </c>
      <c r="AW590" s="167" t="s">
        <v>5</v>
      </c>
      <c r="AX590" s="167" t="s">
        <v>66</v>
      </c>
      <c r="AY590" s="168" t="s">
        <v>123</v>
      </c>
    </row>
    <row r="591" spans="2:51" s="167" customFormat="1" ht="12">
      <c r="B591" s="166"/>
      <c r="D591" s="96" t="s">
        <v>132</v>
      </c>
      <c r="E591" s="168" t="s">
        <v>1</v>
      </c>
      <c r="F591" s="169" t="s">
        <v>439</v>
      </c>
      <c r="H591" s="168" t="s">
        <v>1</v>
      </c>
      <c r="L591" s="166"/>
      <c r="M591" s="170"/>
      <c r="N591" s="171"/>
      <c r="O591" s="171"/>
      <c r="P591" s="171"/>
      <c r="Q591" s="171"/>
      <c r="R591" s="171"/>
      <c r="S591" s="171"/>
      <c r="T591" s="172"/>
      <c r="AT591" s="168" t="s">
        <v>132</v>
      </c>
      <c r="AU591" s="168" t="s">
        <v>74</v>
      </c>
      <c r="AV591" s="167" t="s">
        <v>72</v>
      </c>
      <c r="AW591" s="167" t="s">
        <v>5</v>
      </c>
      <c r="AX591" s="167" t="s">
        <v>66</v>
      </c>
      <c r="AY591" s="168" t="s">
        <v>123</v>
      </c>
    </row>
    <row r="592" spans="2:51" s="167" customFormat="1" ht="12">
      <c r="B592" s="166"/>
      <c r="D592" s="96" t="s">
        <v>132</v>
      </c>
      <c r="E592" s="168" t="s">
        <v>1</v>
      </c>
      <c r="F592" s="169" t="s">
        <v>451</v>
      </c>
      <c r="H592" s="168" t="s">
        <v>1</v>
      </c>
      <c r="L592" s="166"/>
      <c r="M592" s="170"/>
      <c r="N592" s="171"/>
      <c r="O592" s="171"/>
      <c r="P592" s="171"/>
      <c r="Q592" s="171"/>
      <c r="R592" s="171"/>
      <c r="S592" s="171"/>
      <c r="T592" s="172"/>
      <c r="AT592" s="168" t="s">
        <v>132</v>
      </c>
      <c r="AU592" s="168" t="s">
        <v>74</v>
      </c>
      <c r="AV592" s="167" t="s">
        <v>72</v>
      </c>
      <c r="AW592" s="167" t="s">
        <v>5</v>
      </c>
      <c r="AX592" s="167" t="s">
        <v>66</v>
      </c>
      <c r="AY592" s="168" t="s">
        <v>123</v>
      </c>
    </row>
    <row r="593" spans="2:51" s="95" customFormat="1" ht="12">
      <c r="B593" s="94"/>
      <c r="D593" s="96" t="s">
        <v>132</v>
      </c>
      <c r="E593" s="97" t="s">
        <v>1</v>
      </c>
      <c r="F593" s="98" t="s">
        <v>452</v>
      </c>
      <c r="H593" s="99">
        <v>14.053</v>
      </c>
      <c r="L593" s="94"/>
      <c r="M593" s="100"/>
      <c r="N593" s="101"/>
      <c r="O593" s="101"/>
      <c r="P593" s="101"/>
      <c r="Q593" s="101"/>
      <c r="R593" s="101"/>
      <c r="S593" s="101"/>
      <c r="T593" s="102"/>
      <c r="AT593" s="97" t="s">
        <v>132</v>
      </c>
      <c r="AU593" s="97" t="s">
        <v>74</v>
      </c>
      <c r="AV593" s="95" t="s">
        <v>74</v>
      </c>
      <c r="AW593" s="95" t="s">
        <v>5</v>
      </c>
      <c r="AX593" s="95" t="s">
        <v>66</v>
      </c>
      <c r="AY593" s="97" t="s">
        <v>123</v>
      </c>
    </row>
    <row r="594" spans="2:51" s="167" customFormat="1" ht="12">
      <c r="B594" s="166"/>
      <c r="D594" s="96" t="s">
        <v>132</v>
      </c>
      <c r="E594" s="168" t="s">
        <v>1</v>
      </c>
      <c r="F594" s="169" t="s">
        <v>442</v>
      </c>
      <c r="H594" s="168" t="s">
        <v>1</v>
      </c>
      <c r="L594" s="166"/>
      <c r="M594" s="170"/>
      <c r="N594" s="171"/>
      <c r="O594" s="171"/>
      <c r="P594" s="171"/>
      <c r="Q594" s="171"/>
      <c r="R594" s="171"/>
      <c r="S594" s="171"/>
      <c r="T594" s="172"/>
      <c r="AT594" s="168" t="s">
        <v>132</v>
      </c>
      <c r="AU594" s="168" t="s">
        <v>74</v>
      </c>
      <c r="AV594" s="167" t="s">
        <v>72</v>
      </c>
      <c r="AW594" s="167" t="s">
        <v>5</v>
      </c>
      <c r="AX594" s="167" t="s">
        <v>66</v>
      </c>
      <c r="AY594" s="168" t="s">
        <v>123</v>
      </c>
    </row>
    <row r="595" spans="2:51" s="167" customFormat="1" ht="12">
      <c r="B595" s="166"/>
      <c r="D595" s="96" t="s">
        <v>132</v>
      </c>
      <c r="E595" s="168" t="s">
        <v>1</v>
      </c>
      <c r="F595" s="169" t="s">
        <v>453</v>
      </c>
      <c r="H595" s="168" t="s">
        <v>1</v>
      </c>
      <c r="L595" s="166"/>
      <c r="M595" s="170"/>
      <c r="N595" s="171"/>
      <c r="O595" s="171"/>
      <c r="P595" s="171"/>
      <c r="Q595" s="171"/>
      <c r="R595" s="171"/>
      <c r="S595" s="171"/>
      <c r="T595" s="172"/>
      <c r="AT595" s="168" t="s">
        <v>132</v>
      </c>
      <c r="AU595" s="168" t="s">
        <v>74</v>
      </c>
      <c r="AV595" s="167" t="s">
        <v>72</v>
      </c>
      <c r="AW595" s="167" t="s">
        <v>5</v>
      </c>
      <c r="AX595" s="167" t="s">
        <v>66</v>
      </c>
      <c r="AY595" s="168" t="s">
        <v>123</v>
      </c>
    </row>
    <row r="596" spans="2:51" s="95" customFormat="1" ht="12">
      <c r="B596" s="94"/>
      <c r="D596" s="96" t="s">
        <v>132</v>
      </c>
      <c r="E596" s="97" t="s">
        <v>1</v>
      </c>
      <c r="F596" s="98" t="s">
        <v>454</v>
      </c>
      <c r="H596" s="99">
        <v>1.05</v>
      </c>
      <c r="L596" s="94"/>
      <c r="M596" s="100"/>
      <c r="N596" s="101"/>
      <c r="O596" s="101"/>
      <c r="P596" s="101"/>
      <c r="Q596" s="101"/>
      <c r="R596" s="101"/>
      <c r="S596" s="101"/>
      <c r="T596" s="102"/>
      <c r="AT596" s="97" t="s">
        <v>132</v>
      </c>
      <c r="AU596" s="97" t="s">
        <v>74</v>
      </c>
      <c r="AV596" s="95" t="s">
        <v>74</v>
      </c>
      <c r="AW596" s="95" t="s">
        <v>5</v>
      </c>
      <c r="AX596" s="95" t="s">
        <v>66</v>
      </c>
      <c r="AY596" s="97" t="s">
        <v>123</v>
      </c>
    </row>
    <row r="597" spans="2:51" s="174" customFormat="1" ht="12">
      <c r="B597" s="173"/>
      <c r="D597" s="96" t="s">
        <v>132</v>
      </c>
      <c r="E597" s="175" t="s">
        <v>1</v>
      </c>
      <c r="F597" s="176" t="s">
        <v>412</v>
      </c>
      <c r="H597" s="177">
        <v>15.103000000000002</v>
      </c>
      <c r="L597" s="173"/>
      <c r="M597" s="178"/>
      <c r="N597" s="179"/>
      <c r="O597" s="179"/>
      <c r="P597" s="179"/>
      <c r="Q597" s="179"/>
      <c r="R597" s="179"/>
      <c r="S597" s="179"/>
      <c r="T597" s="180"/>
      <c r="AT597" s="175" t="s">
        <v>132</v>
      </c>
      <c r="AU597" s="175" t="s">
        <v>74</v>
      </c>
      <c r="AV597" s="174" t="s">
        <v>137</v>
      </c>
      <c r="AW597" s="174" t="s">
        <v>5</v>
      </c>
      <c r="AX597" s="174" t="s">
        <v>66</v>
      </c>
      <c r="AY597" s="175" t="s">
        <v>123</v>
      </c>
    </row>
    <row r="598" spans="2:51" s="167" customFormat="1" ht="12">
      <c r="B598" s="166"/>
      <c r="D598" s="96" t="s">
        <v>132</v>
      </c>
      <c r="E598" s="168" t="s">
        <v>1</v>
      </c>
      <c r="F598" s="169" t="s">
        <v>455</v>
      </c>
      <c r="H598" s="168" t="s">
        <v>1</v>
      </c>
      <c r="L598" s="166"/>
      <c r="M598" s="170"/>
      <c r="N598" s="171"/>
      <c r="O598" s="171"/>
      <c r="P598" s="171"/>
      <c r="Q598" s="171"/>
      <c r="R598" s="171"/>
      <c r="S598" s="171"/>
      <c r="T598" s="172"/>
      <c r="AT598" s="168" t="s">
        <v>132</v>
      </c>
      <c r="AU598" s="168" t="s">
        <v>74</v>
      </c>
      <c r="AV598" s="167" t="s">
        <v>72</v>
      </c>
      <c r="AW598" s="167" t="s">
        <v>5</v>
      </c>
      <c r="AX598" s="167" t="s">
        <v>66</v>
      </c>
      <c r="AY598" s="168" t="s">
        <v>123</v>
      </c>
    </row>
    <row r="599" spans="2:51" s="167" customFormat="1" ht="12">
      <c r="B599" s="166"/>
      <c r="D599" s="96" t="s">
        <v>132</v>
      </c>
      <c r="E599" s="168" t="s">
        <v>1</v>
      </c>
      <c r="F599" s="169" t="s">
        <v>439</v>
      </c>
      <c r="H599" s="168" t="s">
        <v>1</v>
      </c>
      <c r="L599" s="166"/>
      <c r="M599" s="170"/>
      <c r="N599" s="171"/>
      <c r="O599" s="171"/>
      <c r="P599" s="171"/>
      <c r="Q599" s="171"/>
      <c r="R599" s="171"/>
      <c r="S599" s="171"/>
      <c r="T599" s="172"/>
      <c r="AT599" s="168" t="s">
        <v>132</v>
      </c>
      <c r="AU599" s="168" t="s">
        <v>74</v>
      </c>
      <c r="AV599" s="167" t="s">
        <v>72</v>
      </c>
      <c r="AW599" s="167" t="s">
        <v>5</v>
      </c>
      <c r="AX599" s="167" t="s">
        <v>66</v>
      </c>
      <c r="AY599" s="168" t="s">
        <v>123</v>
      </c>
    </row>
    <row r="600" spans="2:51" s="167" customFormat="1" ht="12">
      <c r="B600" s="166"/>
      <c r="D600" s="96" t="s">
        <v>132</v>
      </c>
      <c r="E600" s="168" t="s">
        <v>1</v>
      </c>
      <c r="F600" s="169" t="s">
        <v>456</v>
      </c>
      <c r="H600" s="168" t="s">
        <v>1</v>
      </c>
      <c r="L600" s="166"/>
      <c r="M600" s="170"/>
      <c r="N600" s="171"/>
      <c r="O600" s="171"/>
      <c r="P600" s="171"/>
      <c r="Q600" s="171"/>
      <c r="R600" s="171"/>
      <c r="S600" s="171"/>
      <c r="T600" s="172"/>
      <c r="AT600" s="168" t="s">
        <v>132</v>
      </c>
      <c r="AU600" s="168" t="s">
        <v>74</v>
      </c>
      <c r="AV600" s="167" t="s">
        <v>72</v>
      </c>
      <c r="AW600" s="167" t="s">
        <v>5</v>
      </c>
      <c r="AX600" s="167" t="s">
        <v>66</v>
      </c>
      <c r="AY600" s="168" t="s">
        <v>123</v>
      </c>
    </row>
    <row r="601" spans="2:51" s="95" customFormat="1" ht="12">
      <c r="B601" s="94"/>
      <c r="D601" s="96" t="s">
        <v>132</v>
      </c>
      <c r="E601" s="97" t="s">
        <v>1</v>
      </c>
      <c r="F601" s="98" t="s">
        <v>457</v>
      </c>
      <c r="H601" s="99">
        <v>1.403</v>
      </c>
      <c r="L601" s="94"/>
      <c r="M601" s="100"/>
      <c r="N601" s="101"/>
      <c r="O601" s="101"/>
      <c r="P601" s="101"/>
      <c r="Q601" s="101"/>
      <c r="R601" s="101"/>
      <c r="S601" s="101"/>
      <c r="T601" s="102"/>
      <c r="AT601" s="97" t="s">
        <v>132</v>
      </c>
      <c r="AU601" s="97" t="s">
        <v>74</v>
      </c>
      <c r="AV601" s="95" t="s">
        <v>74</v>
      </c>
      <c r="AW601" s="95" t="s">
        <v>5</v>
      </c>
      <c r="AX601" s="95" t="s">
        <v>66</v>
      </c>
      <c r="AY601" s="97" t="s">
        <v>123</v>
      </c>
    </row>
    <row r="602" spans="2:51" s="167" customFormat="1" ht="12">
      <c r="B602" s="166"/>
      <c r="D602" s="96" t="s">
        <v>132</v>
      </c>
      <c r="E602" s="168" t="s">
        <v>1</v>
      </c>
      <c r="F602" s="169" t="s">
        <v>442</v>
      </c>
      <c r="H602" s="168" t="s">
        <v>1</v>
      </c>
      <c r="L602" s="166"/>
      <c r="M602" s="170"/>
      <c r="N602" s="171"/>
      <c r="O602" s="171"/>
      <c r="P602" s="171"/>
      <c r="Q602" s="171"/>
      <c r="R602" s="171"/>
      <c r="S602" s="171"/>
      <c r="T602" s="172"/>
      <c r="AT602" s="168" t="s">
        <v>132</v>
      </c>
      <c r="AU602" s="168" t="s">
        <v>74</v>
      </c>
      <c r="AV602" s="167" t="s">
        <v>72</v>
      </c>
      <c r="AW602" s="167" t="s">
        <v>5</v>
      </c>
      <c r="AX602" s="167" t="s">
        <v>66</v>
      </c>
      <c r="AY602" s="168" t="s">
        <v>123</v>
      </c>
    </row>
    <row r="603" spans="2:51" s="167" customFormat="1" ht="12">
      <c r="B603" s="166"/>
      <c r="D603" s="96" t="s">
        <v>132</v>
      </c>
      <c r="E603" s="168" t="s">
        <v>1</v>
      </c>
      <c r="F603" s="169" t="s">
        <v>458</v>
      </c>
      <c r="H603" s="168" t="s">
        <v>1</v>
      </c>
      <c r="L603" s="166"/>
      <c r="M603" s="170"/>
      <c r="N603" s="171"/>
      <c r="O603" s="171"/>
      <c r="P603" s="171"/>
      <c r="Q603" s="171"/>
      <c r="R603" s="171"/>
      <c r="S603" s="171"/>
      <c r="T603" s="172"/>
      <c r="AT603" s="168" t="s">
        <v>132</v>
      </c>
      <c r="AU603" s="168" t="s">
        <v>74</v>
      </c>
      <c r="AV603" s="167" t="s">
        <v>72</v>
      </c>
      <c r="AW603" s="167" t="s">
        <v>5</v>
      </c>
      <c r="AX603" s="167" t="s">
        <v>66</v>
      </c>
      <c r="AY603" s="168" t="s">
        <v>123</v>
      </c>
    </row>
    <row r="604" spans="2:51" s="95" customFormat="1" ht="12">
      <c r="B604" s="94"/>
      <c r="D604" s="96" t="s">
        <v>132</v>
      </c>
      <c r="E604" s="97" t="s">
        <v>1</v>
      </c>
      <c r="F604" s="98" t="s">
        <v>459</v>
      </c>
      <c r="H604" s="99">
        <v>1.02</v>
      </c>
      <c r="L604" s="94"/>
      <c r="M604" s="100"/>
      <c r="N604" s="101"/>
      <c r="O604" s="101"/>
      <c r="P604" s="101"/>
      <c r="Q604" s="101"/>
      <c r="R604" s="101"/>
      <c r="S604" s="101"/>
      <c r="T604" s="102"/>
      <c r="AT604" s="97" t="s">
        <v>132</v>
      </c>
      <c r="AU604" s="97" t="s">
        <v>74</v>
      </c>
      <c r="AV604" s="95" t="s">
        <v>74</v>
      </c>
      <c r="AW604" s="95" t="s">
        <v>5</v>
      </c>
      <c r="AX604" s="95" t="s">
        <v>66</v>
      </c>
      <c r="AY604" s="97" t="s">
        <v>123</v>
      </c>
    </row>
    <row r="605" spans="2:51" s="174" customFormat="1" ht="12">
      <c r="B605" s="173"/>
      <c r="D605" s="96" t="s">
        <v>132</v>
      </c>
      <c r="E605" s="175" t="s">
        <v>1</v>
      </c>
      <c r="F605" s="176" t="s">
        <v>412</v>
      </c>
      <c r="H605" s="177">
        <v>2.423</v>
      </c>
      <c r="L605" s="173"/>
      <c r="M605" s="178"/>
      <c r="N605" s="179"/>
      <c r="O605" s="179"/>
      <c r="P605" s="179"/>
      <c r="Q605" s="179"/>
      <c r="R605" s="179"/>
      <c r="S605" s="179"/>
      <c r="T605" s="180"/>
      <c r="AT605" s="175" t="s">
        <v>132</v>
      </c>
      <c r="AU605" s="175" t="s">
        <v>74</v>
      </c>
      <c r="AV605" s="174" t="s">
        <v>137</v>
      </c>
      <c r="AW605" s="174" t="s">
        <v>5</v>
      </c>
      <c r="AX605" s="174" t="s">
        <v>66</v>
      </c>
      <c r="AY605" s="175" t="s">
        <v>123</v>
      </c>
    </row>
    <row r="606" spans="2:51" s="167" customFormat="1" ht="12">
      <c r="B606" s="166"/>
      <c r="D606" s="96" t="s">
        <v>132</v>
      </c>
      <c r="E606" s="168" t="s">
        <v>1</v>
      </c>
      <c r="F606" s="169" t="s">
        <v>460</v>
      </c>
      <c r="H606" s="168" t="s">
        <v>1</v>
      </c>
      <c r="L606" s="166"/>
      <c r="M606" s="170"/>
      <c r="N606" s="171"/>
      <c r="O606" s="171"/>
      <c r="P606" s="171"/>
      <c r="Q606" s="171"/>
      <c r="R606" s="171"/>
      <c r="S606" s="171"/>
      <c r="T606" s="172"/>
      <c r="AT606" s="168" t="s">
        <v>132</v>
      </c>
      <c r="AU606" s="168" t="s">
        <v>74</v>
      </c>
      <c r="AV606" s="167" t="s">
        <v>72</v>
      </c>
      <c r="AW606" s="167" t="s">
        <v>5</v>
      </c>
      <c r="AX606" s="167" t="s">
        <v>66</v>
      </c>
      <c r="AY606" s="168" t="s">
        <v>123</v>
      </c>
    </row>
    <row r="607" spans="2:51" s="167" customFormat="1" ht="12">
      <c r="B607" s="166"/>
      <c r="D607" s="96" t="s">
        <v>132</v>
      </c>
      <c r="E607" s="168" t="s">
        <v>1</v>
      </c>
      <c r="F607" s="169" t="s">
        <v>439</v>
      </c>
      <c r="H607" s="168" t="s">
        <v>1</v>
      </c>
      <c r="L607" s="166"/>
      <c r="M607" s="170"/>
      <c r="N607" s="171"/>
      <c r="O607" s="171"/>
      <c r="P607" s="171"/>
      <c r="Q607" s="171"/>
      <c r="R607" s="171"/>
      <c r="S607" s="171"/>
      <c r="T607" s="172"/>
      <c r="AT607" s="168" t="s">
        <v>132</v>
      </c>
      <c r="AU607" s="168" t="s">
        <v>74</v>
      </c>
      <c r="AV607" s="167" t="s">
        <v>72</v>
      </c>
      <c r="AW607" s="167" t="s">
        <v>5</v>
      </c>
      <c r="AX607" s="167" t="s">
        <v>66</v>
      </c>
      <c r="AY607" s="168" t="s">
        <v>123</v>
      </c>
    </row>
    <row r="608" spans="2:51" s="167" customFormat="1" ht="12">
      <c r="B608" s="166"/>
      <c r="D608" s="96" t="s">
        <v>132</v>
      </c>
      <c r="E608" s="168" t="s">
        <v>1</v>
      </c>
      <c r="F608" s="169" t="s">
        <v>461</v>
      </c>
      <c r="H608" s="168" t="s">
        <v>1</v>
      </c>
      <c r="L608" s="166"/>
      <c r="M608" s="170"/>
      <c r="N608" s="171"/>
      <c r="O608" s="171"/>
      <c r="P608" s="171"/>
      <c r="Q608" s="171"/>
      <c r="R608" s="171"/>
      <c r="S608" s="171"/>
      <c r="T608" s="172"/>
      <c r="AT608" s="168" t="s">
        <v>132</v>
      </c>
      <c r="AU608" s="168" t="s">
        <v>74</v>
      </c>
      <c r="AV608" s="167" t="s">
        <v>72</v>
      </c>
      <c r="AW608" s="167" t="s">
        <v>5</v>
      </c>
      <c r="AX608" s="167" t="s">
        <v>66</v>
      </c>
      <c r="AY608" s="168" t="s">
        <v>123</v>
      </c>
    </row>
    <row r="609" spans="2:51" s="95" customFormat="1" ht="12">
      <c r="B609" s="94"/>
      <c r="D609" s="96" t="s">
        <v>132</v>
      </c>
      <c r="E609" s="97" t="s">
        <v>1</v>
      </c>
      <c r="F609" s="98" t="s">
        <v>462</v>
      </c>
      <c r="H609" s="99">
        <v>27.544</v>
      </c>
      <c r="L609" s="94"/>
      <c r="M609" s="100"/>
      <c r="N609" s="101"/>
      <c r="O609" s="101"/>
      <c r="P609" s="101"/>
      <c r="Q609" s="101"/>
      <c r="R609" s="101"/>
      <c r="S609" s="101"/>
      <c r="T609" s="102"/>
      <c r="AT609" s="97" t="s">
        <v>132</v>
      </c>
      <c r="AU609" s="97" t="s">
        <v>74</v>
      </c>
      <c r="AV609" s="95" t="s">
        <v>74</v>
      </c>
      <c r="AW609" s="95" t="s">
        <v>5</v>
      </c>
      <c r="AX609" s="95" t="s">
        <v>66</v>
      </c>
      <c r="AY609" s="97" t="s">
        <v>123</v>
      </c>
    </row>
    <row r="610" spans="2:51" s="167" customFormat="1" ht="12">
      <c r="B610" s="166"/>
      <c r="D610" s="96" t="s">
        <v>132</v>
      </c>
      <c r="E610" s="168" t="s">
        <v>1</v>
      </c>
      <c r="F610" s="169" t="s">
        <v>442</v>
      </c>
      <c r="H610" s="168" t="s">
        <v>1</v>
      </c>
      <c r="L610" s="166"/>
      <c r="M610" s="170"/>
      <c r="N610" s="171"/>
      <c r="O610" s="171"/>
      <c r="P610" s="171"/>
      <c r="Q610" s="171"/>
      <c r="R610" s="171"/>
      <c r="S610" s="171"/>
      <c r="T610" s="172"/>
      <c r="AT610" s="168" t="s">
        <v>132</v>
      </c>
      <c r="AU610" s="168" t="s">
        <v>74</v>
      </c>
      <c r="AV610" s="167" t="s">
        <v>72</v>
      </c>
      <c r="AW610" s="167" t="s">
        <v>5</v>
      </c>
      <c r="AX610" s="167" t="s">
        <v>66</v>
      </c>
      <c r="AY610" s="168" t="s">
        <v>123</v>
      </c>
    </row>
    <row r="611" spans="2:51" s="167" customFormat="1" ht="12">
      <c r="B611" s="166"/>
      <c r="D611" s="96" t="s">
        <v>132</v>
      </c>
      <c r="E611" s="168" t="s">
        <v>1</v>
      </c>
      <c r="F611" s="169" t="s">
        <v>463</v>
      </c>
      <c r="H611" s="168" t="s">
        <v>1</v>
      </c>
      <c r="L611" s="166"/>
      <c r="M611" s="170"/>
      <c r="N611" s="171"/>
      <c r="O611" s="171"/>
      <c r="P611" s="171"/>
      <c r="Q611" s="171"/>
      <c r="R611" s="171"/>
      <c r="S611" s="171"/>
      <c r="T611" s="172"/>
      <c r="AT611" s="168" t="s">
        <v>132</v>
      </c>
      <c r="AU611" s="168" t="s">
        <v>74</v>
      </c>
      <c r="AV611" s="167" t="s">
        <v>72</v>
      </c>
      <c r="AW611" s="167" t="s">
        <v>5</v>
      </c>
      <c r="AX611" s="167" t="s">
        <v>66</v>
      </c>
      <c r="AY611" s="168" t="s">
        <v>123</v>
      </c>
    </row>
    <row r="612" spans="2:51" s="95" customFormat="1" ht="12">
      <c r="B612" s="94"/>
      <c r="D612" s="96" t="s">
        <v>132</v>
      </c>
      <c r="E612" s="97" t="s">
        <v>1</v>
      </c>
      <c r="F612" s="98" t="s">
        <v>464</v>
      </c>
      <c r="H612" s="99">
        <v>2.88</v>
      </c>
      <c r="L612" s="94"/>
      <c r="M612" s="100"/>
      <c r="N612" s="101"/>
      <c r="O612" s="101"/>
      <c r="P612" s="101"/>
      <c r="Q612" s="101"/>
      <c r="R612" s="101"/>
      <c r="S612" s="101"/>
      <c r="T612" s="102"/>
      <c r="AT612" s="97" t="s">
        <v>132</v>
      </c>
      <c r="AU612" s="97" t="s">
        <v>74</v>
      </c>
      <c r="AV612" s="95" t="s">
        <v>74</v>
      </c>
      <c r="AW612" s="95" t="s">
        <v>5</v>
      </c>
      <c r="AX612" s="95" t="s">
        <v>66</v>
      </c>
      <c r="AY612" s="97" t="s">
        <v>123</v>
      </c>
    </row>
    <row r="613" spans="2:51" s="174" customFormat="1" ht="12">
      <c r="B613" s="173"/>
      <c r="D613" s="96" t="s">
        <v>132</v>
      </c>
      <c r="E613" s="175" t="s">
        <v>1</v>
      </c>
      <c r="F613" s="176" t="s">
        <v>412</v>
      </c>
      <c r="H613" s="177">
        <v>30.424</v>
      </c>
      <c r="L613" s="173"/>
      <c r="M613" s="178"/>
      <c r="N613" s="179"/>
      <c r="O613" s="179"/>
      <c r="P613" s="179"/>
      <c r="Q613" s="179"/>
      <c r="R613" s="179"/>
      <c r="S613" s="179"/>
      <c r="T613" s="180"/>
      <c r="AT613" s="175" t="s">
        <v>132</v>
      </c>
      <c r="AU613" s="175" t="s">
        <v>74</v>
      </c>
      <c r="AV613" s="174" t="s">
        <v>137</v>
      </c>
      <c r="AW613" s="174" t="s">
        <v>5</v>
      </c>
      <c r="AX613" s="174" t="s">
        <v>66</v>
      </c>
      <c r="AY613" s="175" t="s">
        <v>123</v>
      </c>
    </row>
    <row r="614" spans="2:51" s="167" customFormat="1" ht="12">
      <c r="B614" s="166"/>
      <c r="D614" s="96" t="s">
        <v>132</v>
      </c>
      <c r="E614" s="168" t="s">
        <v>1</v>
      </c>
      <c r="F614" s="169" t="s">
        <v>465</v>
      </c>
      <c r="H614" s="168" t="s">
        <v>1</v>
      </c>
      <c r="L614" s="166"/>
      <c r="M614" s="170"/>
      <c r="N614" s="171"/>
      <c r="O614" s="171"/>
      <c r="P614" s="171"/>
      <c r="Q614" s="171"/>
      <c r="R614" s="171"/>
      <c r="S614" s="171"/>
      <c r="T614" s="172"/>
      <c r="AT614" s="168" t="s">
        <v>132</v>
      </c>
      <c r="AU614" s="168" t="s">
        <v>74</v>
      </c>
      <c r="AV614" s="167" t="s">
        <v>72</v>
      </c>
      <c r="AW614" s="167" t="s">
        <v>5</v>
      </c>
      <c r="AX614" s="167" t="s">
        <v>66</v>
      </c>
      <c r="AY614" s="168" t="s">
        <v>123</v>
      </c>
    </row>
    <row r="615" spans="2:51" s="167" customFormat="1" ht="12">
      <c r="B615" s="166"/>
      <c r="D615" s="96" t="s">
        <v>132</v>
      </c>
      <c r="E615" s="168" t="s">
        <v>1</v>
      </c>
      <c r="F615" s="169" t="s">
        <v>439</v>
      </c>
      <c r="H615" s="168" t="s">
        <v>1</v>
      </c>
      <c r="L615" s="166"/>
      <c r="M615" s="170"/>
      <c r="N615" s="171"/>
      <c r="O615" s="171"/>
      <c r="P615" s="171"/>
      <c r="Q615" s="171"/>
      <c r="R615" s="171"/>
      <c r="S615" s="171"/>
      <c r="T615" s="172"/>
      <c r="AT615" s="168" t="s">
        <v>132</v>
      </c>
      <c r="AU615" s="168" t="s">
        <v>74</v>
      </c>
      <c r="AV615" s="167" t="s">
        <v>72</v>
      </c>
      <c r="AW615" s="167" t="s">
        <v>5</v>
      </c>
      <c r="AX615" s="167" t="s">
        <v>66</v>
      </c>
      <c r="AY615" s="168" t="s">
        <v>123</v>
      </c>
    </row>
    <row r="616" spans="2:51" s="167" customFormat="1" ht="12">
      <c r="B616" s="166"/>
      <c r="D616" s="96" t="s">
        <v>132</v>
      </c>
      <c r="E616" s="168" t="s">
        <v>1</v>
      </c>
      <c r="F616" s="169" t="s">
        <v>466</v>
      </c>
      <c r="H616" s="168" t="s">
        <v>1</v>
      </c>
      <c r="L616" s="166"/>
      <c r="M616" s="170"/>
      <c r="N616" s="171"/>
      <c r="O616" s="171"/>
      <c r="P616" s="171"/>
      <c r="Q616" s="171"/>
      <c r="R616" s="171"/>
      <c r="S616" s="171"/>
      <c r="T616" s="172"/>
      <c r="AT616" s="168" t="s">
        <v>132</v>
      </c>
      <c r="AU616" s="168" t="s">
        <v>74</v>
      </c>
      <c r="AV616" s="167" t="s">
        <v>72</v>
      </c>
      <c r="AW616" s="167" t="s">
        <v>5</v>
      </c>
      <c r="AX616" s="167" t="s">
        <v>66</v>
      </c>
      <c r="AY616" s="168" t="s">
        <v>123</v>
      </c>
    </row>
    <row r="617" spans="2:51" s="95" customFormat="1" ht="12">
      <c r="B617" s="94"/>
      <c r="D617" s="96" t="s">
        <v>132</v>
      </c>
      <c r="E617" s="97" t="s">
        <v>1</v>
      </c>
      <c r="F617" s="98" t="s">
        <v>467</v>
      </c>
      <c r="H617" s="99">
        <v>15.791</v>
      </c>
      <c r="L617" s="94"/>
      <c r="M617" s="100"/>
      <c r="N617" s="101"/>
      <c r="O617" s="101"/>
      <c r="P617" s="101"/>
      <c r="Q617" s="101"/>
      <c r="R617" s="101"/>
      <c r="S617" s="101"/>
      <c r="T617" s="102"/>
      <c r="AT617" s="97" t="s">
        <v>132</v>
      </c>
      <c r="AU617" s="97" t="s">
        <v>74</v>
      </c>
      <c r="AV617" s="95" t="s">
        <v>74</v>
      </c>
      <c r="AW617" s="95" t="s">
        <v>5</v>
      </c>
      <c r="AX617" s="95" t="s">
        <v>66</v>
      </c>
      <c r="AY617" s="97" t="s">
        <v>123</v>
      </c>
    </row>
    <row r="618" spans="2:51" s="167" customFormat="1" ht="12">
      <c r="B618" s="166"/>
      <c r="D618" s="96" t="s">
        <v>132</v>
      </c>
      <c r="E618" s="168" t="s">
        <v>1</v>
      </c>
      <c r="F618" s="169" t="s">
        <v>442</v>
      </c>
      <c r="H618" s="168" t="s">
        <v>1</v>
      </c>
      <c r="L618" s="166"/>
      <c r="M618" s="170"/>
      <c r="N618" s="171"/>
      <c r="O618" s="171"/>
      <c r="P618" s="171"/>
      <c r="Q618" s="171"/>
      <c r="R618" s="171"/>
      <c r="S618" s="171"/>
      <c r="T618" s="172"/>
      <c r="AT618" s="168" t="s">
        <v>132</v>
      </c>
      <c r="AU618" s="168" t="s">
        <v>74</v>
      </c>
      <c r="AV618" s="167" t="s">
        <v>72</v>
      </c>
      <c r="AW618" s="167" t="s">
        <v>5</v>
      </c>
      <c r="AX618" s="167" t="s">
        <v>66</v>
      </c>
      <c r="AY618" s="168" t="s">
        <v>123</v>
      </c>
    </row>
    <row r="619" spans="2:51" s="167" customFormat="1" ht="12">
      <c r="B619" s="166"/>
      <c r="D619" s="96" t="s">
        <v>132</v>
      </c>
      <c r="E619" s="168" t="s">
        <v>1</v>
      </c>
      <c r="F619" s="169" t="s">
        <v>468</v>
      </c>
      <c r="H619" s="168" t="s">
        <v>1</v>
      </c>
      <c r="L619" s="166"/>
      <c r="M619" s="170"/>
      <c r="N619" s="171"/>
      <c r="O619" s="171"/>
      <c r="P619" s="171"/>
      <c r="Q619" s="171"/>
      <c r="R619" s="171"/>
      <c r="S619" s="171"/>
      <c r="T619" s="172"/>
      <c r="AT619" s="168" t="s">
        <v>132</v>
      </c>
      <c r="AU619" s="168" t="s">
        <v>74</v>
      </c>
      <c r="AV619" s="167" t="s">
        <v>72</v>
      </c>
      <c r="AW619" s="167" t="s">
        <v>5</v>
      </c>
      <c r="AX619" s="167" t="s">
        <v>66</v>
      </c>
      <c r="AY619" s="168" t="s">
        <v>123</v>
      </c>
    </row>
    <row r="620" spans="2:51" s="95" customFormat="1" ht="12">
      <c r="B620" s="94"/>
      <c r="D620" s="96" t="s">
        <v>132</v>
      </c>
      <c r="E620" s="97" t="s">
        <v>1</v>
      </c>
      <c r="F620" s="98" t="s">
        <v>469</v>
      </c>
      <c r="H620" s="99">
        <v>1.98</v>
      </c>
      <c r="L620" s="94"/>
      <c r="M620" s="100"/>
      <c r="N620" s="101"/>
      <c r="O620" s="101"/>
      <c r="P620" s="101"/>
      <c r="Q620" s="101"/>
      <c r="R620" s="101"/>
      <c r="S620" s="101"/>
      <c r="T620" s="102"/>
      <c r="AT620" s="97" t="s">
        <v>132</v>
      </c>
      <c r="AU620" s="97" t="s">
        <v>74</v>
      </c>
      <c r="AV620" s="95" t="s">
        <v>74</v>
      </c>
      <c r="AW620" s="95" t="s">
        <v>5</v>
      </c>
      <c r="AX620" s="95" t="s">
        <v>66</v>
      </c>
      <c r="AY620" s="97" t="s">
        <v>123</v>
      </c>
    </row>
    <row r="621" spans="2:51" s="174" customFormat="1" ht="12">
      <c r="B621" s="173"/>
      <c r="D621" s="96" t="s">
        <v>132</v>
      </c>
      <c r="E621" s="175" t="s">
        <v>1</v>
      </c>
      <c r="F621" s="176" t="s">
        <v>412</v>
      </c>
      <c r="H621" s="177">
        <v>17.771</v>
      </c>
      <c r="L621" s="173"/>
      <c r="M621" s="178"/>
      <c r="N621" s="179"/>
      <c r="O621" s="179"/>
      <c r="P621" s="179"/>
      <c r="Q621" s="179"/>
      <c r="R621" s="179"/>
      <c r="S621" s="179"/>
      <c r="T621" s="180"/>
      <c r="AT621" s="175" t="s">
        <v>132</v>
      </c>
      <c r="AU621" s="175" t="s">
        <v>74</v>
      </c>
      <c r="AV621" s="174" t="s">
        <v>137</v>
      </c>
      <c r="AW621" s="174" t="s">
        <v>5</v>
      </c>
      <c r="AX621" s="174" t="s">
        <v>66</v>
      </c>
      <c r="AY621" s="175" t="s">
        <v>123</v>
      </c>
    </row>
    <row r="622" spans="2:51" s="182" customFormat="1" ht="12">
      <c r="B622" s="181"/>
      <c r="D622" s="96" t="s">
        <v>132</v>
      </c>
      <c r="E622" s="183" t="s">
        <v>1</v>
      </c>
      <c r="F622" s="184" t="s">
        <v>470</v>
      </c>
      <c r="H622" s="185">
        <v>930.1379999999998</v>
      </c>
      <c r="L622" s="181"/>
      <c r="M622" s="186"/>
      <c r="N622" s="187"/>
      <c r="O622" s="187"/>
      <c r="P622" s="187"/>
      <c r="Q622" s="187"/>
      <c r="R622" s="187"/>
      <c r="S622" s="187"/>
      <c r="T622" s="188"/>
      <c r="AT622" s="183" t="s">
        <v>132</v>
      </c>
      <c r="AU622" s="183" t="s">
        <v>74</v>
      </c>
      <c r="AV622" s="182" t="s">
        <v>130</v>
      </c>
      <c r="AW622" s="182" t="s">
        <v>5</v>
      </c>
      <c r="AX622" s="182" t="s">
        <v>72</v>
      </c>
      <c r="AY622" s="183" t="s">
        <v>123</v>
      </c>
    </row>
    <row r="623" spans="2:65" s="117" customFormat="1" ht="16.5" customHeight="1">
      <c r="B623" s="8"/>
      <c r="C623" s="84" t="s">
        <v>159</v>
      </c>
      <c r="D623" s="84" t="s">
        <v>125</v>
      </c>
      <c r="E623" s="85" t="s">
        <v>521</v>
      </c>
      <c r="F623" s="86" t="s">
        <v>522</v>
      </c>
      <c r="G623" s="87" t="s">
        <v>396</v>
      </c>
      <c r="H623" s="88">
        <v>930.138</v>
      </c>
      <c r="I623" s="142"/>
      <c r="J623" s="89">
        <f>ROUND(I623*H623,2)</f>
        <v>0</v>
      </c>
      <c r="K623" s="86" t="s">
        <v>397</v>
      </c>
      <c r="L623" s="8"/>
      <c r="M623" s="115" t="s">
        <v>1</v>
      </c>
      <c r="N623" s="90" t="s">
        <v>35</v>
      </c>
      <c r="O623" s="92">
        <v>0.083</v>
      </c>
      <c r="P623" s="92">
        <f>O623*H623</f>
        <v>77.20145400000001</v>
      </c>
      <c r="Q623" s="92">
        <v>0</v>
      </c>
      <c r="R623" s="92">
        <f>Q623*H623</f>
        <v>0</v>
      </c>
      <c r="S623" s="92">
        <v>0</v>
      </c>
      <c r="T623" s="164">
        <f>S623*H623</f>
        <v>0</v>
      </c>
      <c r="AR623" s="120" t="s">
        <v>130</v>
      </c>
      <c r="AT623" s="120" t="s">
        <v>125</v>
      </c>
      <c r="AU623" s="120" t="s">
        <v>74</v>
      </c>
      <c r="AY623" s="120" t="s">
        <v>123</v>
      </c>
      <c r="BE623" s="156">
        <f>IF(N623="základní",J623,0)</f>
        <v>0</v>
      </c>
      <c r="BF623" s="156">
        <f>IF(N623="snížená",J623,0)</f>
        <v>0</v>
      </c>
      <c r="BG623" s="156">
        <f>IF(N623="zákl. přenesená",J623,0)</f>
        <v>0</v>
      </c>
      <c r="BH623" s="156">
        <f>IF(N623="sníž. přenesená",J623,0)</f>
        <v>0</v>
      </c>
      <c r="BI623" s="156">
        <f>IF(N623="nulová",J623,0)</f>
        <v>0</v>
      </c>
      <c r="BJ623" s="120" t="s">
        <v>72</v>
      </c>
      <c r="BK623" s="156">
        <f>ROUND(I623*H623,2)</f>
        <v>0</v>
      </c>
      <c r="BL623" s="120" t="s">
        <v>130</v>
      </c>
      <c r="BM623" s="120" t="s">
        <v>523</v>
      </c>
    </row>
    <row r="624" spans="2:47" s="117" customFormat="1" ht="19.5">
      <c r="B624" s="8"/>
      <c r="D624" s="96" t="s">
        <v>399</v>
      </c>
      <c r="F624" s="165" t="s">
        <v>524</v>
      </c>
      <c r="L624" s="8"/>
      <c r="M624" s="114"/>
      <c r="N624" s="21"/>
      <c r="O624" s="21"/>
      <c r="P624" s="21"/>
      <c r="Q624" s="21"/>
      <c r="R624" s="21"/>
      <c r="S624" s="21"/>
      <c r="T624" s="22"/>
      <c r="AT624" s="120" t="s">
        <v>399</v>
      </c>
      <c r="AU624" s="120" t="s">
        <v>74</v>
      </c>
    </row>
    <row r="625" spans="2:51" s="167" customFormat="1" ht="12">
      <c r="B625" s="166"/>
      <c r="D625" s="96" t="s">
        <v>132</v>
      </c>
      <c r="E625" s="168" t="s">
        <v>1</v>
      </c>
      <c r="F625" s="169" t="s">
        <v>401</v>
      </c>
      <c r="H625" s="168" t="s">
        <v>1</v>
      </c>
      <c r="L625" s="166"/>
      <c r="M625" s="170"/>
      <c r="N625" s="171"/>
      <c r="O625" s="171"/>
      <c r="P625" s="171"/>
      <c r="Q625" s="171"/>
      <c r="R625" s="171"/>
      <c r="S625" s="171"/>
      <c r="T625" s="172"/>
      <c r="AT625" s="168" t="s">
        <v>132</v>
      </c>
      <c r="AU625" s="168" t="s">
        <v>74</v>
      </c>
      <c r="AV625" s="167" t="s">
        <v>72</v>
      </c>
      <c r="AW625" s="167" t="s">
        <v>5</v>
      </c>
      <c r="AX625" s="167" t="s">
        <v>66</v>
      </c>
      <c r="AY625" s="168" t="s">
        <v>123</v>
      </c>
    </row>
    <row r="626" spans="2:51" s="167" customFormat="1" ht="12">
      <c r="B626" s="166"/>
      <c r="D626" s="96" t="s">
        <v>132</v>
      </c>
      <c r="E626" s="168" t="s">
        <v>1</v>
      </c>
      <c r="F626" s="169" t="s">
        <v>402</v>
      </c>
      <c r="H626" s="168" t="s">
        <v>1</v>
      </c>
      <c r="L626" s="166"/>
      <c r="M626" s="170"/>
      <c r="N626" s="171"/>
      <c r="O626" s="171"/>
      <c r="P626" s="171"/>
      <c r="Q626" s="171"/>
      <c r="R626" s="171"/>
      <c r="S626" s="171"/>
      <c r="T626" s="172"/>
      <c r="AT626" s="168" t="s">
        <v>132</v>
      </c>
      <c r="AU626" s="168" t="s">
        <v>74</v>
      </c>
      <c r="AV626" s="167" t="s">
        <v>72</v>
      </c>
      <c r="AW626" s="167" t="s">
        <v>5</v>
      </c>
      <c r="AX626" s="167" t="s">
        <v>66</v>
      </c>
      <c r="AY626" s="168" t="s">
        <v>123</v>
      </c>
    </row>
    <row r="627" spans="2:51" s="167" customFormat="1" ht="12">
      <c r="B627" s="166"/>
      <c r="D627" s="96" t="s">
        <v>132</v>
      </c>
      <c r="E627" s="168" t="s">
        <v>1</v>
      </c>
      <c r="F627" s="169" t="s">
        <v>403</v>
      </c>
      <c r="H627" s="168" t="s">
        <v>1</v>
      </c>
      <c r="L627" s="166"/>
      <c r="M627" s="170"/>
      <c r="N627" s="171"/>
      <c r="O627" s="171"/>
      <c r="P627" s="171"/>
      <c r="Q627" s="171"/>
      <c r="R627" s="171"/>
      <c r="S627" s="171"/>
      <c r="T627" s="172"/>
      <c r="AT627" s="168" t="s">
        <v>132</v>
      </c>
      <c r="AU627" s="168" t="s">
        <v>74</v>
      </c>
      <c r="AV627" s="167" t="s">
        <v>72</v>
      </c>
      <c r="AW627" s="167" t="s">
        <v>5</v>
      </c>
      <c r="AX627" s="167" t="s">
        <v>66</v>
      </c>
      <c r="AY627" s="168" t="s">
        <v>123</v>
      </c>
    </row>
    <row r="628" spans="2:51" s="167" customFormat="1" ht="12">
      <c r="B628" s="166"/>
      <c r="D628" s="96" t="s">
        <v>132</v>
      </c>
      <c r="E628" s="168" t="s">
        <v>1</v>
      </c>
      <c r="F628" s="169" t="s">
        <v>404</v>
      </c>
      <c r="H628" s="168" t="s">
        <v>1</v>
      </c>
      <c r="L628" s="166"/>
      <c r="M628" s="170"/>
      <c r="N628" s="171"/>
      <c r="O628" s="171"/>
      <c r="P628" s="171"/>
      <c r="Q628" s="171"/>
      <c r="R628" s="171"/>
      <c r="S628" s="171"/>
      <c r="T628" s="172"/>
      <c r="AT628" s="168" t="s">
        <v>132</v>
      </c>
      <c r="AU628" s="168" t="s">
        <v>74</v>
      </c>
      <c r="AV628" s="167" t="s">
        <v>72</v>
      </c>
      <c r="AW628" s="167" t="s">
        <v>5</v>
      </c>
      <c r="AX628" s="167" t="s">
        <v>66</v>
      </c>
      <c r="AY628" s="168" t="s">
        <v>123</v>
      </c>
    </row>
    <row r="629" spans="2:51" s="167" customFormat="1" ht="12">
      <c r="B629" s="166"/>
      <c r="D629" s="96" t="s">
        <v>132</v>
      </c>
      <c r="E629" s="168" t="s">
        <v>1</v>
      </c>
      <c r="F629" s="169" t="s">
        <v>405</v>
      </c>
      <c r="H629" s="168" t="s">
        <v>1</v>
      </c>
      <c r="L629" s="166"/>
      <c r="M629" s="170"/>
      <c r="N629" s="171"/>
      <c r="O629" s="171"/>
      <c r="P629" s="171"/>
      <c r="Q629" s="171"/>
      <c r="R629" s="171"/>
      <c r="S629" s="171"/>
      <c r="T629" s="172"/>
      <c r="AT629" s="168" t="s">
        <v>132</v>
      </c>
      <c r="AU629" s="168" t="s">
        <v>74</v>
      </c>
      <c r="AV629" s="167" t="s">
        <v>72</v>
      </c>
      <c r="AW629" s="167" t="s">
        <v>5</v>
      </c>
      <c r="AX629" s="167" t="s">
        <v>66</v>
      </c>
      <c r="AY629" s="168" t="s">
        <v>123</v>
      </c>
    </row>
    <row r="630" spans="2:51" s="167" customFormat="1" ht="12">
      <c r="B630" s="166"/>
      <c r="D630" s="96" t="s">
        <v>132</v>
      </c>
      <c r="E630" s="168" t="s">
        <v>1</v>
      </c>
      <c r="F630" s="169" t="s">
        <v>406</v>
      </c>
      <c r="H630" s="168" t="s">
        <v>1</v>
      </c>
      <c r="L630" s="166"/>
      <c r="M630" s="170"/>
      <c r="N630" s="171"/>
      <c r="O630" s="171"/>
      <c r="P630" s="171"/>
      <c r="Q630" s="171"/>
      <c r="R630" s="171"/>
      <c r="S630" s="171"/>
      <c r="T630" s="172"/>
      <c r="AT630" s="168" t="s">
        <v>132</v>
      </c>
      <c r="AU630" s="168" t="s">
        <v>74</v>
      </c>
      <c r="AV630" s="167" t="s">
        <v>72</v>
      </c>
      <c r="AW630" s="167" t="s">
        <v>5</v>
      </c>
      <c r="AX630" s="167" t="s">
        <v>66</v>
      </c>
      <c r="AY630" s="168" t="s">
        <v>123</v>
      </c>
    </row>
    <row r="631" spans="2:51" s="167" customFormat="1" ht="12">
      <c r="B631" s="166"/>
      <c r="D631" s="96" t="s">
        <v>132</v>
      </c>
      <c r="E631" s="168" t="s">
        <v>1</v>
      </c>
      <c r="F631" s="169" t="s">
        <v>407</v>
      </c>
      <c r="H631" s="168" t="s">
        <v>1</v>
      </c>
      <c r="L631" s="166"/>
      <c r="M631" s="170"/>
      <c r="N631" s="171"/>
      <c r="O631" s="171"/>
      <c r="P631" s="171"/>
      <c r="Q631" s="171"/>
      <c r="R631" s="171"/>
      <c r="S631" s="171"/>
      <c r="T631" s="172"/>
      <c r="AT631" s="168" t="s">
        <v>132</v>
      </c>
      <c r="AU631" s="168" t="s">
        <v>74</v>
      </c>
      <c r="AV631" s="167" t="s">
        <v>72</v>
      </c>
      <c r="AW631" s="167" t="s">
        <v>5</v>
      </c>
      <c r="AX631" s="167" t="s">
        <v>66</v>
      </c>
      <c r="AY631" s="168" t="s">
        <v>123</v>
      </c>
    </row>
    <row r="632" spans="2:51" s="95" customFormat="1" ht="12">
      <c r="B632" s="94"/>
      <c r="D632" s="96" t="s">
        <v>132</v>
      </c>
      <c r="E632" s="97" t="s">
        <v>1</v>
      </c>
      <c r="F632" s="98" t="s">
        <v>408</v>
      </c>
      <c r="H632" s="99">
        <v>130.39</v>
      </c>
      <c r="L632" s="94"/>
      <c r="M632" s="100"/>
      <c r="N632" s="101"/>
      <c r="O632" s="101"/>
      <c r="P632" s="101"/>
      <c r="Q632" s="101"/>
      <c r="R632" s="101"/>
      <c r="S632" s="101"/>
      <c r="T632" s="102"/>
      <c r="AT632" s="97" t="s">
        <v>132</v>
      </c>
      <c r="AU632" s="97" t="s">
        <v>74</v>
      </c>
      <c r="AV632" s="95" t="s">
        <v>74</v>
      </c>
      <c r="AW632" s="95" t="s">
        <v>5</v>
      </c>
      <c r="AX632" s="95" t="s">
        <v>66</v>
      </c>
      <c r="AY632" s="97" t="s">
        <v>123</v>
      </c>
    </row>
    <row r="633" spans="2:51" s="167" customFormat="1" ht="12">
      <c r="B633" s="166"/>
      <c r="D633" s="96" t="s">
        <v>132</v>
      </c>
      <c r="E633" s="168" t="s">
        <v>1</v>
      </c>
      <c r="F633" s="169" t="s">
        <v>409</v>
      </c>
      <c r="H633" s="168" t="s">
        <v>1</v>
      </c>
      <c r="L633" s="166"/>
      <c r="M633" s="170"/>
      <c r="N633" s="171"/>
      <c r="O633" s="171"/>
      <c r="P633" s="171"/>
      <c r="Q633" s="171"/>
      <c r="R633" s="171"/>
      <c r="S633" s="171"/>
      <c r="T633" s="172"/>
      <c r="AT633" s="168" t="s">
        <v>132</v>
      </c>
      <c r="AU633" s="168" t="s">
        <v>74</v>
      </c>
      <c r="AV633" s="167" t="s">
        <v>72</v>
      </c>
      <c r="AW633" s="167" t="s">
        <v>5</v>
      </c>
      <c r="AX633" s="167" t="s">
        <v>66</v>
      </c>
      <c r="AY633" s="168" t="s">
        <v>123</v>
      </c>
    </row>
    <row r="634" spans="2:51" s="167" customFormat="1" ht="12">
      <c r="B634" s="166"/>
      <c r="D634" s="96" t="s">
        <v>132</v>
      </c>
      <c r="E634" s="168" t="s">
        <v>1</v>
      </c>
      <c r="F634" s="169" t="s">
        <v>410</v>
      </c>
      <c r="H634" s="168" t="s">
        <v>1</v>
      </c>
      <c r="L634" s="166"/>
      <c r="M634" s="170"/>
      <c r="N634" s="171"/>
      <c r="O634" s="171"/>
      <c r="P634" s="171"/>
      <c r="Q634" s="171"/>
      <c r="R634" s="171"/>
      <c r="S634" s="171"/>
      <c r="T634" s="172"/>
      <c r="AT634" s="168" t="s">
        <v>132</v>
      </c>
      <c r="AU634" s="168" t="s">
        <v>74</v>
      </c>
      <c r="AV634" s="167" t="s">
        <v>72</v>
      </c>
      <c r="AW634" s="167" t="s">
        <v>5</v>
      </c>
      <c r="AX634" s="167" t="s">
        <v>66</v>
      </c>
      <c r="AY634" s="168" t="s">
        <v>123</v>
      </c>
    </row>
    <row r="635" spans="2:51" s="95" customFormat="1" ht="12">
      <c r="B635" s="94"/>
      <c r="D635" s="96" t="s">
        <v>132</v>
      </c>
      <c r="E635" s="97" t="s">
        <v>1</v>
      </c>
      <c r="F635" s="98" t="s">
        <v>411</v>
      </c>
      <c r="H635" s="99">
        <v>15.06</v>
      </c>
      <c r="L635" s="94"/>
      <c r="M635" s="100"/>
      <c r="N635" s="101"/>
      <c r="O635" s="101"/>
      <c r="P635" s="101"/>
      <c r="Q635" s="101"/>
      <c r="R635" s="101"/>
      <c r="S635" s="101"/>
      <c r="T635" s="102"/>
      <c r="AT635" s="97" t="s">
        <v>132</v>
      </c>
      <c r="AU635" s="97" t="s">
        <v>74</v>
      </c>
      <c r="AV635" s="95" t="s">
        <v>74</v>
      </c>
      <c r="AW635" s="95" t="s">
        <v>5</v>
      </c>
      <c r="AX635" s="95" t="s">
        <v>66</v>
      </c>
      <c r="AY635" s="97" t="s">
        <v>123</v>
      </c>
    </row>
    <row r="636" spans="2:51" s="174" customFormat="1" ht="12">
      <c r="B636" s="173"/>
      <c r="D636" s="96" t="s">
        <v>132</v>
      </c>
      <c r="E636" s="175" t="s">
        <v>1</v>
      </c>
      <c r="F636" s="176" t="s">
        <v>412</v>
      </c>
      <c r="H636" s="177">
        <v>145.45</v>
      </c>
      <c r="L636" s="173"/>
      <c r="M636" s="178"/>
      <c r="N636" s="179"/>
      <c r="O636" s="179"/>
      <c r="P636" s="179"/>
      <c r="Q636" s="179"/>
      <c r="R636" s="179"/>
      <c r="S636" s="179"/>
      <c r="T636" s="180"/>
      <c r="AT636" s="175" t="s">
        <v>132</v>
      </c>
      <c r="AU636" s="175" t="s">
        <v>74</v>
      </c>
      <c r="AV636" s="174" t="s">
        <v>137</v>
      </c>
      <c r="AW636" s="174" t="s">
        <v>5</v>
      </c>
      <c r="AX636" s="174" t="s">
        <v>66</v>
      </c>
      <c r="AY636" s="175" t="s">
        <v>123</v>
      </c>
    </row>
    <row r="637" spans="2:51" s="167" customFormat="1" ht="12">
      <c r="B637" s="166"/>
      <c r="D637" s="96" t="s">
        <v>132</v>
      </c>
      <c r="E637" s="168" t="s">
        <v>1</v>
      </c>
      <c r="F637" s="169" t="s">
        <v>413</v>
      </c>
      <c r="H637" s="168" t="s">
        <v>1</v>
      </c>
      <c r="L637" s="166"/>
      <c r="M637" s="170"/>
      <c r="N637" s="171"/>
      <c r="O637" s="171"/>
      <c r="P637" s="171"/>
      <c r="Q637" s="171"/>
      <c r="R637" s="171"/>
      <c r="S637" s="171"/>
      <c r="T637" s="172"/>
      <c r="AT637" s="168" t="s">
        <v>132</v>
      </c>
      <c r="AU637" s="168" t="s">
        <v>74</v>
      </c>
      <c r="AV637" s="167" t="s">
        <v>72</v>
      </c>
      <c r="AW637" s="167" t="s">
        <v>5</v>
      </c>
      <c r="AX637" s="167" t="s">
        <v>66</v>
      </c>
      <c r="AY637" s="168" t="s">
        <v>123</v>
      </c>
    </row>
    <row r="638" spans="2:51" s="167" customFormat="1" ht="12">
      <c r="B638" s="166"/>
      <c r="D638" s="96" t="s">
        <v>132</v>
      </c>
      <c r="E638" s="168" t="s">
        <v>1</v>
      </c>
      <c r="F638" s="169" t="s">
        <v>406</v>
      </c>
      <c r="H638" s="168" t="s">
        <v>1</v>
      </c>
      <c r="L638" s="166"/>
      <c r="M638" s="170"/>
      <c r="N638" s="171"/>
      <c r="O638" s="171"/>
      <c r="P638" s="171"/>
      <c r="Q638" s="171"/>
      <c r="R638" s="171"/>
      <c r="S638" s="171"/>
      <c r="T638" s="172"/>
      <c r="AT638" s="168" t="s">
        <v>132</v>
      </c>
      <c r="AU638" s="168" t="s">
        <v>74</v>
      </c>
      <c r="AV638" s="167" t="s">
        <v>72</v>
      </c>
      <c r="AW638" s="167" t="s">
        <v>5</v>
      </c>
      <c r="AX638" s="167" t="s">
        <v>66</v>
      </c>
      <c r="AY638" s="168" t="s">
        <v>123</v>
      </c>
    </row>
    <row r="639" spans="2:51" s="167" customFormat="1" ht="12">
      <c r="B639" s="166"/>
      <c r="D639" s="96" t="s">
        <v>132</v>
      </c>
      <c r="E639" s="168" t="s">
        <v>1</v>
      </c>
      <c r="F639" s="169" t="s">
        <v>414</v>
      </c>
      <c r="H639" s="168" t="s">
        <v>1</v>
      </c>
      <c r="L639" s="166"/>
      <c r="M639" s="170"/>
      <c r="N639" s="171"/>
      <c r="O639" s="171"/>
      <c r="P639" s="171"/>
      <c r="Q639" s="171"/>
      <c r="R639" s="171"/>
      <c r="S639" s="171"/>
      <c r="T639" s="172"/>
      <c r="AT639" s="168" t="s">
        <v>132</v>
      </c>
      <c r="AU639" s="168" t="s">
        <v>74</v>
      </c>
      <c r="AV639" s="167" t="s">
        <v>72</v>
      </c>
      <c r="AW639" s="167" t="s">
        <v>5</v>
      </c>
      <c r="AX639" s="167" t="s">
        <v>66</v>
      </c>
      <c r="AY639" s="168" t="s">
        <v>123</v>
      </c>
    </row>
    <row r="640" spans="2:51" s="95" customFormat="1" ht="12">
      <c r="B640" s="94"/>
      <c r="D640" s="96" t="s">
        <v>132</v>
      </c>
      <c r="E640" s="97" t="s">
        <v>1</v>
      </c>
      <c r="F640" s="98" t="s">
        <v>415</v>
      </c>
      <c r="H640" s="99">
        <v>144.165</v>
      </c>
      <c r="L640" s="94"/>
      <c r="M640" s="100"/>
      <c r="N640" s="101"/>
      <c r="O640" s="101"/>
      <c r="P640" s="101"/>
      <c r="Q640" s="101"/>
      <c r="R640" s="101"/>
      <c r="S640" s="101"/>
      <c r="T640" s="102"/>
      <c r="AT640" s="97" t="s">
        <v>132</v>
      </c>
      <c r="AU640" s="97" t="s">
        <v>74</v>
      </c>
      <c r="AV640" s="95" t="s">
        <v>74</v>
      </c>
      <c r="AW640" s="95" t="s">
        <v>5</v>
      </c>
      <c r="AX640" s="95" t="s">
        <v>66</v>
      </c>
      <c r="AY640" s="97" t="s">
        <v>123</v>
      </c>
    </row>
    <row r="641" spans="2:51" s="167" customFormat="1" ht="12">
      <c r="B641" s="166"/>
      <c r="D641" s="96" t="s">
        <v>132</v>
      </c>
      <c r="E641" s="168" t="s">
        <v>1</v>
      </c>
      <c r="F641" s="169" t="s">
        <v>409</v>
      </c>
      <c r="H641" s="168" t="s">
        <v>1</v>
      </c>
      <c r="L641" s="166"/>
      <c r="M641" s="170"/>
      <c r="N641" s="171"/>
      <c r="O641" s="171"/>
      <c r="P641" s="171"/>
      <c r="Q641" s="171"/>
      <c r="R641" s="171"/>
      <c r="S641" s="171"/>
      <c r="T641" s="172"/>
      <c r="AT641" s="168" t="s">
        <v>132</v>
      </c>
      <c r="AU641" s="168" t="s">
        <v>74</v>
      </c>
      <c r="AV641" s="167" t="s">
        <v>72</v>
      </c>
      <c r="AW641" s="167" t="s">
        <v>5</v>
      </c>
      <c r="AX641" s="167" t="s">
        <v>66</v>
      </c>
      <c r="AY641" s="168" t="s">
        <v>123</v>
      </c>
    </row>
    <row r="642" spans="2:51" s="167" customFormat="1" ht="12">
      <c r="B642" s="166"/>
      <c r="D642" s="96" t="s">
        <v>132</v>
      </c>
      <c r="E642" s="168" t="s">
        <v>1</v>
      </c>
      <c r="F642" s="169" t="s">
        <v>416</v>
      </c>
      <c r="H642" s="168" t="s">
        <v>1</v>
      </c>
      <c r="L642" s="166"/>
      <c r="M642" s="170"/>
      <c r="N642" s="171"/>
      <c r="O642" s="171"/>
      <c r="P642" s="171"/>
      <c r="Q642" s="171"/>
      <c r="R642" s="171"/>
      <c r="S642" s="171"/>
      <c r="T642" s="172"/>
      <c r="AT642" s="168" t="s">
        <v>132</v>
      </c>
      <c r="AU642" s="168" t="s">
        <v>74</v>
      </c>
      <c r="AV642" s="167" t="s">
        <v>72</v>
      </c>
      <c r="AW642" s="167" t="s">
        <v>5</v>
      </c>
      <c r="AX642" s="167" t="s">
        <v>66</v>
      </c>
      <c r="AY642" s="168" t="s">
        <v>123</v>
      </c>
    </row>
    <row r="643" spans="2:51" s="95" customFormat="1" ht="12">
      <c r="B643" s="94"/>
      <c r="D643" s="96" t="s">
        <v>132</v>
      </c>
      <c r="E643" s="97" t="s">
        <v>1</v>
      </c>
      <c r="F643" s="98" t="s">
        <v>417</v>
      </c>
      <c r="H643" s="99">
        <v>7.41</v>
      </c>
      <c r="L643" s="94"/>
      <c r="M643" s="100"/>
      <c r="N643" s="101"/>
      <c r="O643" s="101"/>
      <c r="P643" s="101"/>
      <c r="Q643" s="101"/>
      <c r="R643" s="101"/>
      <c r="S643" s="101"/>
      <c r="T643" s="102"/>
      <c r="AT643" s="97" t="s">
        <v>132</v>
      </c>
      <c r="AU643" s="97" t="s">
        <v>74</v>
      </c>
      <c r="AV643" s="95" t="s">
        <v>74</v>
      </c>
      <c r="AW643" s="95" t="s">
        <v>5</v>
      </c>
      <c r="AX643" s="95" t="s">
        <v>66</v>
      </c>
      <c r="AY643" s="97" t="s">
        <v>123</v>
      </c>
    </row>
    <row r="644" spans="2:51" s="174" customFormat="1" ht="12">
      <c r="B644" s="173"/>
      <c r="D644" s="96" t="s">
        <v>132</v>
      </c>
      <c r="E644" s="175" t="s">
        <v>1</v>
      </c>
      <c r="F644" s="176" t="s">
        <v>412</v>
      </c>
      <c r="H644" s="177">
        <v>151.575</v>
      </c>
      <c r="L644" s="173"/>
      <c r="M644" s="178"/>
      <c r="N644" s="179"/>
      <c r="O644" s="179"/>
      <c r="P644" s="179"/>
      <c r="Q644" s="179"/>
      <c r="R644" s="179"/>
      <c r="S644" s="179"/>
      <c r="T644" s="180"/>
      <c r="AT644" s="175" t="s">
        <v>132</v>
      </c>
      <c r="AU644" s="175" t="s">
        <v>74</v>
      </c>
      <c r="AV644" s="174" t="s">
        <v>137</v>
      </c>
      <c r="AW644" s="174" t="s">
        <v>5</v>
      </c>
      <c r="AX644" s="174" t="s">
        <v>66</v>
      </c>
      <c r="AY644" s="175" t="s">
        <v>123</v>
      </c>
    </row>
    <row r="645" spans="2:51" s="167" customFormat="1" ht="12">
      <c r="B645" s="166"/>
      <c r="D645" s="96" t="s">
        <v>132</v>
      </c>
      <c r="E645" s="168" t="s">
        <v>1</v>
      </c>
      <c r="F645" s="169" t="s">
        <v>418</v>
      </c>
      <c r="H645" s="168" t="s">
        <v>1</v>
      </c>
      <c r="L645" s="166"/>
      <c r="M645" s="170"/>
      <c r="N645" s="171"/>
      <c r="O645" s="171"/>
      <c r="P645" s="171"/>
      <c r="Q645" s="171"/>
      <c r="R645" s="171"/>
      <c r="S645" s="171"/>
      <c r="T645" s="172"/>
      <c r="AT645" s="168" t="s">
        <v>132</v>
      </c>
      <c r="AU645" s="168" t="s">
        <v>74</v>
      </c>
      <c r="AV645" s="167" t="s">
        <v>72</v>
      </c>
      <c r="AW645" s="167" t="s">
        <v>5</v>
      </c>
      <c r="AX645" s="167" t="s">
        <v>66</v>
      </c>
      <c r="AY645" s="168" t="s">
        <v>123</v>
      </c>
    </row>
    <row r="646" spans="2:51" s="167" customFormat="1" ht="12">
      <c r="B646" s="166"/>
      <c r="D646" s="96" t="s">
        <v>132</v>
      </c>
      <c r="E646" s="168" t="s">
        <v>1</v>
      </c>
      <c r="F646" s="169" t="s">
        <v>406</v>
      </c>
      <c r="H646" s="168" t="s">
        <v>1</v>
      </c>
      <c r="L646" s="166"/>
      <c r="M646" s="170"/>
      <c r="N646" s="171"/>
      <c r="O646" s="171"/>
      <c r="P646" s="171"/>
      <c r="Q646" s="171"/>
      <c r="R646" s="171"/>
      <c r="S646" s="171"/>
      <c r="T646" s="172"/>
      <c r="AT646" s="168" t="s">
        <v>132</v>
      </c>
      <c r="AU646" s="168" t="s">
        <v>74</v>
      </c>
      <c r="AV646" s="167" t="s">
        <v>72</v>
      </c>
      <c r="AW646" s="167" t="s">
        <v>5</v>
      </c>
      <c r="AX646" s="167" t="s">
        <v>66</v>
      </c>
      <c r="AY646" s="168" t="s">
        <v>123</v>
      </c>
    </row>
    <row r="647" spans="2:51" s="167" customFormat="1" ht="12">
      <c r="B647" s="166"/>
      <c r="D647" s="96" t="s">
        <v>132</v>
      </c>
      <c r="E647" s="168" t="s">
        <v>1</v>
      </c>
      <c r="F647" s="169" t="s">
        <v>419</v>
      </c>
      <c r="H647" s="168" t="s">
        <v>1</v>
      </c>
      <c r="L647" s="166"/>
      <c r="M647" s="170"/>
      <c r="N647" s="171"/>
      <c r="O647" s="171"/>
      <c r="P647" s="171"/>
      <c r="Q647" s="171"/>
      <c r="R647" s="171"/>
      <c r="S647" s="171"/>
      <c r="T647" s="172"/>
      <c r="AT647" s="168" t="s">
        <v>132</v>
      </c>
      <c r="AU647" s="168" t="s">
        <v>74</v>
      </c>
      <c r="AV647" s="167" t="s">
        <v>72</v>
      </c>
      <c r="AW647" s="167" t="s">
        <v>5</v>
      </c>
      <c r="AX647" s="167" t="s">
        <v>66</v>
      </c>
      <c r="AY647" s="168" t="s">
        <v>123</v>
      </c>
    </row>
    <row r="648" spans="2:51" s="95" customFormat="1" ht="12">
      <c r="B648" s="94"/>
      <c r="D648" s="96" t="s">
        <v>132</v>
      </c>
      <c r="E648" s="97" t="s">
        <v>1</v>
      </c>
      <c r="F648" s="98" t="s">
        <v>420</v>
      </c>
      <c r="H648" s="99">
        <v>47.19</v>
      </c>
      <c r="L648" s="94"/>
      <c r="M648" s="100"/>
      <c r="N648" s="101"/>
      <c r="O648" s="101"/>
      <c r="P648" s="101"/>
      <c r="Q648" s="101"/>
      <c r="R648" s="101"/>
      <c r="S648" s="101"/>
      <c r="T648" s="102"/>
      <c r="AT648" s="97" t="s">
        <v>132</v>
      </c>
      <c r="AU648" s="97" t="s">
        <v>74</v>
      </c>
      <c r="AV648" s="95" t="s">
        <v>74</v>
      </c>
      <c r="AW648" s="95" t="s">
        <v>5</v>
      </c>
      <c r="AX648" s="95" t="s">
        <v>66</v>
      </c>
      <c r="AY648" s="97" t="s">
        <v>123</v>
      </c>
    </row>
    <row r="649" spans="2:51" s="167" customFormat="1" ht="12">
      <c r="B649" s="166"/>
      <c r="D649" s="96" t="s">
        <v>132</v>
      </c>
      <c r="E649" s="168" t="s">
        <v>1</v>
      </c>
      <c r="F649" s="169" t="s">
        <v>409</v>
      </c>
      <c r="H649" s="168" t="s">
        <v>1</v>
      </c>
      <c r="L649" s="166"/>
      <c r="M649" s="170"/>
      <c r="N649" s="171"/>
      <c r="O649" s="171"/>
      <c r="P649" s="171"/>
      <c r="Q649" s="171"/>
      <c r="R649" s="171"/>
      <c r="S649" s="171"/>
      <c r="T649" s="172"/>
      <c r="AT649" s="168" t="s">
        <v>132</v>
      </c>
      <c r="AU649" s="168" t="s">
        <v>74</v>
      </c>
      <c r="AV649" s="167" t="s">
        <v>72</v>
      </c>
      <c r="AW649" s="167" t="s">
        <v>5</v>
      </c>
      <c r="AX649" s="167" t="s">
        <v>66</v>
      </c>
      <c r="AY649" s="168" t="s">
        <v>123</v>
      </c>
    </row>
    <row r="650" spans="2:51" s="167" customFormat="1" ht="12">
      <c r="B650" s="166"/>
      <c r="D650" s="96" t="s">
        <v>132</v>
      </c>
      <c r="E650" s="168" t="s">
        <v>1</v>
      </c>
      <c r="F650" s="169" t="s">
        <v>421</v>
      </c>
      <c r="H650" s="168" t="s">
        <v>1</v>
      </c>
      <c r="L650" s="166"/>
      <c r="M650" s="170"/>
      <c r="N650" s="171"/>
      <c r="O650" s="171"/>
      <c r="P650" s="171"/>
      <c r="Q650" s="171"/>
      <c r="R650" s="171"/>
      <c r="S650" s="171"/>
      <c r="T650" s="172"/>
      <c r="AT650" s="168" t="s">
        <v>132</v>
      </c>
      <c r="AU650" s="168" t="s">
        <v>74</v>
      </c>
      <c r="AV650" s="167" t="s">
        <v>72</v>
      </c>
      <c r="AW650" s="167" t="s">
        <v>5</v>
      </c>
      <c r="AX650" s="167" t="s">
        <v>66</v>
      </c>
      <c r="AY650" s="168" t="s">
        <v>123</v>
      </c>
    </row>
    <row r="651" spans="2:51" s="95" customFormat="1" ht="12">
      <c r="B651" s="94"/>
      <c r="D651" s="96" t="s">
        <v>132</v>
      </c>
      <c r="E651" s="97" t="s">
        <v>1</v>
      </c>
      <c r="F651" s="98" t="s">
        <v>422</v>
      </c>
      <c r="H651" s="99">
        <v>15.42</v>
      </c>
      <c r="L651" s="94"/>
      <c r="M651" s="100"/>
      <c r="N651" s="101"/>
      <c r="O651" s="101"/>
      <c r="P651" s="101"/>
      <c r="Q651" s="101"/>
      <c r="R651" s="101"/>
      <c r="S651" s="101"/>
      <c r="T651" s="102"/>
      <c r="AT651" s="97" t="s">
        <v>132</v>
      </c>
      <c r="AU651" s="97" t="s">
        <v>74</v>
      </c>
      <c r="AV651" s="95" t="s">
        <v>74</v>
      </c>
      <c r="AW651" s="95" t="s">
        <v>5</v>
      </c>
      <c r="AX651" s="95" t="s">
        <v>66</v>
      </c>
      <c r="AY651" s="97" t="s">
        <v>123</v>
      </c>
    </row>
    <row r="652" spans="2:51" s="174" customFormat="1" ht="12">
      <c r="B652" s="173"/>
      <c r="D652" s="96" t="s">
        <v>132</v>
      </c>
      <c r="E652" s="175" t="s">
        <v>1</v>
      </c>
      <c r="F652" s="176" t="s">
        <v>412</v>
      </c>
      <c r="H652" s="177">
        <v>62.61</v>
      </c>
      <c r="L652" s="173"/>
      <c r="M652" s="178"/>
      <c r="N652" s="179"/>
      <c r="O652" s="179"/>
      <c r="P652" s="179"/>
      <c r="Q652" s="179"/>
      <c r="R652" s="179"/>
      <c r="S652" s="179"/>
      <c r="T652" s="180"/>
      <c r="AT652" s="175" t="s">
        <v>132</v>
      </c>
      <c r="AU652" s="175" t="s">
        <v>74</v>
      </c>
      <c r="AV652" s="174" t="s">
        <v>137</v>
      </c>
      <c r="AW652" s="174" t="s">
        <v>5</v>
      </c>
      <c r="AX652" s="174" t="s">
        <v>66</v>
      </c>
      <c r="AY652" s="175" t="s">
        <v>123</v>
      </c>
    </row>
    <row r="653" spans="2:51" s="167" customFormat="1" ht="12">
      <c r="B653" s="166"/>
      <c r="D653" s="96" t="s">
        <v>132</v>
      </c>
      <c r="E653" s="168" t="s">
        <v>1</v>
      </c>
      <c r="F653" s="169" t="s">
        <v>423</v>
      </c>
      <c r="H653" s="168" t="s">
        <v>1</v>
      </c>
      <c r="L653" s="166"/>
      <c r="M653" s="170"/>
      <c r="N653" s="171"/>
      <c r="O653" s="171"/>
      <c r="P653" s="171"/>
      <c r="Q653" s="171"/>
      <c r="R653" s="171"/>
      <c r="S653" s="171"/>
      <c r="T653" s="172"/>
      <c r="AT653" s="168" t="s">
        <v>132</v>
      </c>
      <c r="AU653" s="168" t="s">
        <v>74</v>
      </c>
      <c r="AV653" s="167" t="s">
        <v>72</v>
      </c>
      <c r="AW653" s="167" t="s">
        <v>5</v>
      </c>
      <c r="AX653" s="167" t="s">
        <v>66</v>
      </c>
      <c r="AY653" s="168" t="s">
        <v>123</v>
      </c>
    </row>
    <row r="654" spans="2:51" s="167" customFormat="1" ht="12">
      <c r="B654" s="166"/>
      <c r="D654" s="96" t="s">
        <v>132</v>
      </c>
      <c r="E654" s="168" t="s">
        <v>1</v>
      </c>
      <c r="F654" s="169" t="s">
        <v>406</v>
      </c>
      <c r="H654" s="168" t="s">
        <v>1</v>
      </c>
      <c r="L654" s="166"/>
      <c r="M654" s="170"/>
      <c r="N654" s="171"/>
      <c r="O654" s="171"/>
      <c r="P654" s="171"/>
      <c r="Q654" s="171"/>
      <c r="R654" s="171"/>
      <c r="S654" s="171"/>
      <c r="T654" s="172"/>
      <c r="AT654" s="168" t="s">
        <v>132</v>
      </c>
      <c r="AU654" s="168" t="s">
        <v>74</v>
      </c>
      <c r="AV654" s="167" t="s">
        <v>72</v>
      </c>
      <c r="AW654" s="167" t="s">
        <v>5</v>
      </c>
      <c r="AX654" s="167" t="s">
        <v>66</v>
      </c>
      <c r="AY654" s="168" t="s">
        <v>123</v>
      </c>
    </row>
    <row r="655" spans="2:51" s="167" customFormat="1" ht="12">
      <c r="B655" s="166"/>
      <c r="D655" s="96" t="s">
        <v>132</v>
      </c>
      <c r="E655" s="168" t="s">
        <v>1</v>
      </c>
      <c r="F655" s="169" t="s">
        <v>424</v>
      </c>
      <c r="H655" s="168" t="s">
        <v>1</v>
      </c>
      <c r="L655" s="166"/>
      <c r="M655" s="170"/>
      <c r="N655" s="171"/>
      <c r="O655" s="171"/>
      <c r="P655" s="171"/>
      <c r="Q655" s="171"/>
      <c r="R655" s="171"/>
      <c r="S655" s="171"/>
      <c r="T655" s="172"/>
      <c r="AT655" s="168" t="s">
        <v>132</v>
      </c>
      <c r="AU655" s="168" t="s">
        <v>74</v>
      </c>
      <c r="AV655" s="167" t="s">
        <v>72</v>
      </c>
      <c r="AW655" s="167" t="s">
        <v>5</v>
      </c>
      <c r="AX655" s="167" t="s">
        <v>66</v>
      </c>
      <c r="AY655" s="168" t="s">
        <v>123</v>
      </c>
    </row>
    <row r="656" spans="2:51" s="95" customFormat="1" ht="12">
      <c r="B656" s="94"/>
      <c r="D656" s="96" t="s">
        <v>132</v>
      </c>
      <c r="E656" s="97" t="s">
        <v>1</v>
      </c>
      <c r="F656" s="98" t="s">
        <v>425</v>
      </c>
      <c r="H656" s="99">
        <v>103.34</v>
      </c>
      <c r="L656" s="94"/>
      <c r="M656" s="100"/>
      <c r="N656" s="101"/>
      <c r="O656" s="101"/>
      <c r="P656" s="101"/>
      <c r="Q656" s="101"/>
      <c r="R656" s="101"/>
      <c r="S656" s="101"/>
      <c r="T656" s="102"/>
      <c r="AT656" s="97" t="s">
        <v>132</v>
      </c>
      <c r="AU656" s="97" t="s">
        <v>74</v>
      </c>
      <c r="AV656" s="95" t="s">
        <v>74</v>
      </c>
      <c r="AW656" s="95" t="s">
        <v>5</v>
      </c>
      <c r="AX656" s="95" t="s">
        <v>66</v>
      </c>
      <c r="AY656" s="97" t="s">
        <v>123</v>
      </c>
    </row>
    <row r="657" spans="2:51" s="167" customFormat="1" ht="12">
      <c r="B657" s="166"/>
      <c r="D657" s="96" t="s">
        <v>132</v>
      </c>
      <c r="E657" s="168" t="s">
        <v>1</v>
      </c>
      <c r="F657" s="169" t="s">
        <v>409</v>
      </c>
      <c r="H657" s="168" t="s">
        <v>1</v>
      </c>
      <c r="L657" s="166"/>
      <c r="M657" s="170"/>
      <c r="N657" s="171"/>
      <c r="O657" s="171"/>
      <c r="P657" s="171"/>
      <c r="Q657" s="171"/>
      <c r="R657" s="171"/>
      <c r="S657" s="171"/>
      <c r="T657" s="172"/>
      <c r="AT657" s="168" t="s">
        <v>132</v>
      </c>
      <c r="AU657" s="168" t="s">
        <v>74</v>
      </c>
      <c r="AV657" s="167" t="s">
        <v>72</v>
      </c>
      <c r="AW657" s="167" t="s">
        <v>5</v>
      </c>
      <c r="AX657" s="167" t="s">
        <v>66</v>
      </c>
      <c r="AY657" s="168" t="s">
        <v>123</v>
      </c>
    </row>
    <row r="658" spans="2:51" s="167" customFormat="1" ht="12">
      <c r="B658" s="166"/>
      <c r="D658" s="96" t="s">
        <v>132</v>
      </c>
      <c r="E658" s="168" t="s">
        <v>1</v>
      </c>
      <c r="F658" s="169" t="s">
        <v>426</v>
      </c>
      <c r="H658" s="168" t="s">
        <v>1</v>
      </c>
      <c r="L658" s="166"/>
      <c r="M658" s="170"/>
      <c r="N658" s="171"/>
      <c r="O658" s="171"/>
      <c r="P658" s="171"/>
      <c r="Q658" s="171"/>
      <c r="R658" s="171"/>
      <c r="S658" s="171"/>
      <c r="T658" s="172"/>
      <c r="AT658" s="168" t="s">
        <v>132</v>
      </c>
      <c r="AU658" s="168" t="s">
        <v>74</v>
      </c>
      <c r="AV658" s="167" t="s">
        <v>72</v>
      </c>
      <c r="AW658" s="167" t="s">
        <v>5</v>
      </c>
      <c r="AX658" s="167" t="s">
        <v>66</v>
      </c>
      <c r="AY658" s="168" t="s">
        <v>123</v>
      </c>
    </row>
    <row r="659" spans="2:51" s="95" customFormat="1" ht="12">
      <c r="B659" s="94"/>
      <c r="D659" s="96" t="s">
        <v>132</v>
      </c>
      <c r="E659" s="97" t="s">
        <v>1</v>
      </c>
      <c r="F659" s="98" t="s">
        <v>427</v>
      </c>
      <c r="H659" s="99">
        <v>7.59</v>
      </c>
      <c r="L659" s="94"/>
      <c r="M659" s="100"/>
      <c r="N659" s="101"/>
      <c r="O659" s="101"/>
      <c r="P659" s="101"/>
      <c r="Q659" s="101"/>
      <c r="R659" s="101"/>
      <c r="S659" s="101"/>
      <c r="T659" s="102"/>
      <c r="AT659" s="97" t="s">
        <v>132</v>
      </c>
      <c r="AU659" s="97" t="s">
        <v>74</v>
      </c>
      <c r="AV659" s="95" t="s">
        <v>74</v>
      </c>
      <c r="AW659" s="95" t="s">
        <v>5</v>
      </c>
      <c r="AX659" s="95" t="s">
        <v>66</v>
      </c>
      <c r="AY659" s="97" t="s">
        <v>123</v>
      </c>
    </row>
    <row r="660" spans="2:51" s="174" customFormat="1" ht="12">
      <c r="B660" s="173"/>
      <c r="D660" s="96" t="s">
        <v>132</v>
      </c>
      <c r="E660" s="175" t="s">
        <v>1</v>
      </c>
      <c r="F660" s="176" t="s">
        <v>412</v>
      </c>
      <c r="H660" s="177">
        <v>110.93</v>
      </c>
      <c r="L660" s="173"/>
      <c r="M660" s="178"/>
      <c r="N660" s="179"/>
      <c r="O660" s="179"/>
      <c r="P660" s="179"/>
      <c r="Q660" s="179"/>
      <c r="R660" s="179"/>
      <c r="S660" s="179"/>
      <c r="T660" s="180"/>
      <c r="AT660" s="175" t="s">
        <v>132</v>
      </c>
      <c r="AU660" s="175" t="s">
        <v>74</v>
      </c>
      <c r="AV660" s="174" t="s">
        <v>137</v>
      </c>
      <c r="AW660" s="174" t="s">
        <v>5</v>
      </c>
      <c r="AX660" s="174" t="s">
        <v>66</v>
      </c>
      <c r="AY660" s="175" t="s">
        <v>123</v>
      </c>
    </row>
    <row r="661" spans="2:51" s="167" customFormat="1" ht="12">
      <c r="B661" s="166"/>
      <c r="D661" s="96" t="s">
        <v>132</v>
      </c>
      <c r="E661" s="168" t="s">
        <v>1</v>
      </c>
      <c r="F661" s="169" t="s">
        <v>428</v>
      </c>
      <c r="H661" s="168" t="s">
        <v>1</v>
      </c>
      <c r="L661" s="166"/>
      <c r="M661" s="170"/>
      <c r="N661" s="171"/>
      <c r="O661" s="171"/>
      <c r="P661" s="171"/>
      <c r="Q661" s="171"/>
      <c r="R661" s="171"/>
      <c r="S661" s="171"/>
      <c r="T661" s="172"/>
      <c r="AT661" s="168" t="s">
        <v>132</v>
      </c>
      <c r="AU661" s="168" t="s">
        <v>74</v>
      </c>
      <c r="AV661" s="167" t="s">
        <v>72</v>
      </c>
      <c r="AW661" s="167" t="s">
        <v>5</v>
      </c>
      <c r="AX661" s="167" t="s">
        <v>66</v>
      </c>
      <c r="AY661" s="168" t="s">
        <v>123</v>
      </c>
    </row>
    <row r="662" spans="2:51" s="167" customFormat="1" ht="12">
      <c r="B662" s="166"/>
      <c r="D662" s="96" t="s">
        <v>132</v>
      </c>
      <c r="E662" s="168" t="s">
        <v>1</v>
      </c>
      <c r="F662" s="169" t="s">
        <v>406</v>
      </c>
      <c r="H662" s="168" t="s">
        <v>1</v>
      </c>
      <c r="L662" s="166"/>
      <c r="M662" s="170"/>
      <c r="N662" s="171"/>
      <c r="O662" s="171"/>
      <c r="P662" s="171"/>
      <c r="Q662" s="171"/>
      <c r="R662" s="171"/>
      <c r="S662" s="171"/>
      <c r="T662" s="172"/>
      <c r="AT662" s="168" t="s">
        <v>132</v>
      </c>
      <c r="AU662" s="168" t="s">
        <v>74</v>
      </c>
      <c r="AV662" s="167" t="s">
        <v>72</v>
      </c>
      <c r="AW662" s="167" t="s">
        <v>5</v>
      </c>
      <c r="AX662" s="167" t="s">
        <v>66</v>
      </c>
      <c r="AY662" s="168" t="s">
        <v>123</v>
      </c>
    </row>
    <row r="663" spans="2:51" s="167" customFormat="1" ht="12">
      <c r="B663" s="166"/>
      <c r="D663" s="96" t="s">
        <v>132</v>
      </c>
      <c r="E663" s="168" t="s">
        <v>1</v>
      </c>
      <c r="F663" s="169" t="s">
        <v>429</v>
      </c>
      <c r="H663" s="168" t="s">
        <v>1</v>
      </c>
      <c r="L663" s="166"/>
      <c r="M663" s="170"/>
      <c r="N663" s="171"/>
      <c r="O663" s="171"/>
      <c r="P663" s="171"/>
      <c r="Q663" s="171"/>
      <c r="R663" s="171"/>
      <c r="S663" s="171"/>
      <c r="T663" s="172"/>
      <c r="AT663" s="168" t="s">
        <v>132</v>
      </c>
      <c r="AU663" s="168" t="s">
        <v>74</v>
      </c>
      <c r="AV663" s="167" t="s">
        <v>72</v>
      </c>
      <c r="AW663" s="167" t="s">
        <v>5</v>
      </c>
      <c r="AX663" s="167" t="s">
        <v>66</v>
      </c>
      <c r="AY663" s="168" t="s">
        <v>123</v>
      </c>
    </row>
    <row r="664" spans="2:51" s="95" customFormat="1" ht="12">
      <c r="B664" s="94"/>
      <c r="D664" s="96" t="s">
        <v>132</v>
      </c>
      <c r="E664" s="97" t="s">
        <v>1</v>
      </c>
      <c r="F664" s="98" t="s">
        <v>430</v>
      </c>
      <c r="H664" s="99">
        <v>160.632</v>
      </c>
      <c r="L664" s="94"/>
      <c r="M664" s="100"/>
      <c r="N664" s="101"/>
      <c r="O664" s="101"/>
      <c r="P664" s="101"/>
      <c r="Q664" s="101"/>
      <c r="R664" s="101"/>
      <c r="S664" s="101"/>
      <c r="T664" s="102"/>
      <c r="AT664" s="97" t="s">
        <v>132</v>
      </c>
      <c r="AU664" s="97" t="s">
        <v>74</v>
      </c>
      <c r="AV664" s="95" t="s">
        <v>74</v>
      </c>
      <c r="AW664" s="95" t="s">
        <v>5</v>
      </c>
      <c r="AX664" s="95" t="s">
        <v>66</v>
      </c>
      <c r="AY664" s="97" t="s">
        <v>123</v>
      </c>
    </row>
    <row r="665" spans="2:51" s="167" customFormat="1" ht="12">
      <c r="B665" s="166"/>
      <c r="D665" s="96" t="s">
        <v>132</v>
      </c>
      <c r="E665" s="168" t="s">
        <v>1</v>
      </c>
      <c r="F665" s="169" t="s">
        <v>409</v>
      </c>
      <c r="H665" s="168" t="s">
        <v>1</v>
      </c>
      <c r="L665" s="166"/>
      <c r="M665" s="170"/>
      <c r="N665" s="171"/>
      <c r="O665" s="171"/>
      <c r="P665" s="171"/>
      <c r="Q665" s="171"/>
      <c r="R665" s="171"/>
      <c r="S665" s="171"/>
      <c r="T665" s="172"/>
      <c r="AT665" s="168" t="s">
        <v>132</v>
      </c>
      <c r="AU665" s="168" t="s">
        <v>74</v>
      </c>
      <c r="AV665" s="167" t="s">
        <v>72</v>
      </c>
      <c r="AW665" s="167" t="s">
        <v>5</v>
      </c>
      <c r="AX665" s="167" t="s">
        <v>66</v>
      </c>
      <c r="AY665" s="168" t="s">
        <v>123</v>
      </c>
    </row>
    <row r="666" spans="2:51" s="167" customFormat="1" ht="12">
      <c r="B666" s="166"/>
      <c r="D666" s="96" t="s">
        <v>132</v>
      </c>
      <c r="E666" s="168" t="s">
        <v>1</v>
      </c>
      <c r="F666" s="169" t="s">
        <v>431</v>
      </c>
      <c r="H666" s="168" t="s">
        <v>1</v>
      </c>
      <c r="L666" s="166"/>
      <c r="M666" s="170"/>
      <c r="N666" s="171"/>
      <c r="O666" s="171"/>
      <c r="P666" s="171"/>
      <c r="Q666" s="171"/>
      <c r="R666" s="171"/>
      <c r="S666" s="171"/>
      <c r="T666" s="172"/>
      <c r="AT666" s="168" t="s">
        <v>132</v>
      </c>
      <c r="AU666" s="168" t="s">
        <v>74</v>
      </c>
      <c r="AV666" s="167" t="s">
        <v>72</v>
      </c>
      <c r="AW666" s="167" t="s">
        <v>5</v>
      </c>
      <c r="AX666" s="167" t="s">
        <v>66</v>
      </c>
      <c r="AY666" s="168" t="s">
        <v>123</v>
      </c>
    </row>
    <row r="667" spans="2:51" s="95" customFormat="1" ht="12">
      <c r="B667" s="94"/>
      <c r="D667" s="96" t="s">
        <v>132</v>
      </c>
      <c r="E667" s="97" t="s">
        <v>1</v>
      </c>
      <c r="F667" s="98" t="s">
        <v>432</v>
      </c>
      <c r="H667" s="99">
        <v>6.425</v>
      </c>
      <c r="L667" s="94"/>
      <c r="M667" s="100"/>
      <c r="N667" s="101"/>
      <c r="O667" s="101"/>
      <c r="P667" s="101"/>
      <c r="Q667" s="101"/>
      <c r="R667" s="101"/>
      <c r="S667" s="101"/>
      <c r="T667" s="102"/>
      <c r="AT667" s="97" t="s">
        <v>132</v>
      </c>
      <c r="AU667" s="97" t="s">
        <v>74</v>
      </c>
      <c r="AV667" s="95" t="s">
        <v>74</v>
      </c>
      <c r="AW667" s="95" t="s">
        <v>5</v>
      </c>
      <c r="AX667" s="95" t="s">
        <v>66</v>
      </c>
      <c r="AY667" s="97" t="s">
        <v>123</v>
      </c>
    </row>
    <row r="668" spans="2:51" s="174" customFormat="1" ht="12">
      <c r="B668" s="173"/>
      <c r="D668" s="96" t="s">
        <v>132</v>
      </c>
      <c r="E668" s="175" t="s">
        <v>1</v>
      </c>
      <c r="F668" s="176" t="s">
        <v>412</v>
      </c>
      <c r="H668" s="177">
        <v>167.05700000000002</v>
      </c>
      <c r="L668" s="173"/>
      <c r="M668" s="178"/>
      <c r="N668" s="179"/>
      <c r="O668" s="179"/>
      <c r="P668" s="179"/>
      <c r="Q668" s="179"/>
      <c r="R668" s="179"/>
      <c r="S668" s="179"/>
      <c r="T668" s="180"/>
      <c r="AT668" s="175" t="s">
        <v>132</v>
      </c>
      <c r="AU668" s="175" t="s">
        <v>74</v>
      </c>
      <c r="AV668" s="174" t="s">
        <v>137</v>
      </c>
      <c r="AW668" s="174" t="s">
        <v>5</v>
      </c>
      <c r="AX668" s="174" t="s">
        <v>66</v>
      </c>
      <c r="AY668" s="175" t="s">
        <v>123</v>
      </c>
    </row>
    <row r="669" spans="2:51" s="167" customFormat="1" ht="12">
      <c r="B669" s="166"/>
      <c r="D669" s="96" t="s">
        <v>132</v>
      </c>
      <c r="E669" s="168" t="s">
        <v>1</v>
      </c>
      <c r="F669" s="169" t="s">
        <v>433</v>
      </c>
      <c r="H669" s="168" t="s">
        <v>1</v>
      </c>
      <c r="L669" s="166"/>
      <c r="M669" s="170"/>
      <c r="N669" s="171"/>
      <c r="O669" s="171"/>
      <c r="P669" s="171"/>
      <c r="Q669" s="171"/>
      <c r="R669" s="171"/>
      <c r="S669" s="171"/>
      <c r="T669" s="172"/>
      <c r="AT669" s="168" t="s">
        <v>132</v>
      </c>
      <c r="AU669" s="168" t="s">
        <v>74</v>
      </c>
      <c r="AV669" s="167" t="s">
        <v>72</v>
      </c>
      <c r="AW669" s="167" t="s">
        <v>5</v>
      </c>
      <c r="AX669" s="167" t="s">
        <v>66</v>
      </c>
      <c r="AY669" s="168" t="s">
        <v>123</v>
      </c>
    </row>
    <row r="670" spans="2:51" s="167" customFormat="1" ht="12">
      <c r="B670" s="166"/>
      <c r="D670" s="96" t="s">
        <v>132</v>
      </c>
      <c r="E670" s="168" t="s">
        <v>1</v>
      </c>
      <c r="F670" s="169" t="s">
        <v>406</v>
      </c>
      <c r="H670" s="168" t="s">
        <v>1</v>
      </c>
      <c r="L670" s="166"/>
      <c r="M670" s="170"/>
      <c r="N670" s="171"/>
      <c r="O670" s="171"/>
      <c r="P670" s="171"/>
      <c r="Q670" s="171"/>
      <c r="R670" s="171"/>
      <c r="S670" s="171"/>
      <c r="T670" s="172"/>
      <c r="AT670" s="168" t="s">
        <v>132</v>
      </c>
      <c r="AU670" s="168" t="s">
        <v>74</v>
      </c>
      <c r="AV670" s="167" t="s">
        <v>72</v>
      </c>
      <c r="AW670" s="167" t="s">
        <v>5</v>
      </c>
      <c r="AX670" s="167" t="s">
        <v>66</v>
      </c>
      <c r="AY670" s="168" t="s">
        <v>123</v>
      </c>
    </row>
    <row r="671" spans="2:51" s="167" customFormat="1" ht="12">
      <c r="B671" s="166"/>
      <c r="D671" s="96" t="s">
        <v>132</v>
      </c>
      <c r="E671" s="168" t="s">
        <v>1</v>
      </c>
      <c r="F671" s="169" t="s">
        <v>434</v>
      </c>
      <c r="H671" s="168" t="s">
        <v>1</v>
      </c>
      <c r="L671" s="166"/>
      <c r="M671" s="170"/>
      <c r="N671" s="171"/>
      <c r="O671" s="171"/>
      <c r="P671" s="171"/>
      <c r="Q671" s="171"/>
      <c r="R671" s="171"/>
      <c r="S671" s="171"/>
      <c r="T671" s="172"/>
      <c r="AT671" s="168" t="s">
        <v>132</v>
      </c>
      <c r="AU671" s="168" t="s">
        <v>74</v>
      </c>
      <c r="AV671" s="167" t="s">
        <v>72</v>
      </c>
      <c r="AW671" s="167" t="s">
        <v>5</v>
      </c>
      <c r="AX671" s="167" t="s">
        <v>66</v>
      </c>
      <c r="AY671" s="168" t="s">
        <v>123</v>
      </c>
    </row>
    <row r="672" spans="2:51" s="95" customFormat="1" ht="12">
      <c r="B672" s="94"/>
      <c r="D672" s="96" t="s">
        <v>132</v>
      </c>
      <c r="E672" s="97" t="s">
        <v>1</v>
      </c>
      <c r="F672" s="98" t="s">
        <v>435</v>
      </c>
      <c r="H672" s="99">
        <v>180.271</v>
      </c>
      <c r="L672" s="94"/>
      <c r="M672" s="100"/>
      <c r="N672" s="101"/>
      <c r="O672" s="101"/>
      <c r="P672" s="101"/>
      <c r="Q672" s="101"/>
      <c r="R672" s="101"/>
      <c r="S672" s="101"/>
      <c r="T672" s="102"/>
      <c r="AT672" s="97" t="s">
        <v>132</v>
      </c>
      <c r="AU672" s="97" t="s">
        <v>74</v>
      </c>
      <c r="AV672" s="95" t="s">
        <v>74</v>
      </c>
      <c r="AW672" s="95" t="s">
        <v>5</v>
      </c>
      <c r="AX672" s="95" t="s">
        <v>66</v>
      </c>
      <c r="AY672" s="97" t="s">
        <v>123</v>
      </c>
    </row>
    <row r="673" spans="2:51" s="167" customFormat="1" ht="12">
      <c r="B673" s="166"/>
      <c r="D673" s="96" t="s">
        <v>132</v>
      </c>
      <c r="E673" s="168" t="s">
        <v>1</v>
      </c>
      <c r="F673" s="169" t="s">
        <v>409</v>
      </c>
      <c r="H673" s="168" t="s">
        <v>1</v>
      </c>
      <c r="L673" s="166"/>
      <c r="M673" s="170"/>
      <c r="N673" s="171"/>
      <c r="O673" s="171"/>
      <c r="P673" s="171"/>
      <c r="Q673" s="171"/>
      <c r="R673" s="171"/>
      <c r="S673" s="171"/>
      <c r="T673" s="172"/>
      <c r="AT673" s="168" t="s">
        <v>132</v>
      </c>
      <c r="AU673" s="168" t="s">
        <v>74</v>
      </c>
      <c r="AV673" s="167" t="s">
        <v>72</v>
      </c>
      <c r="AW673" s="167" t="s">
        <v>5</v>
      </c>
      <c r="AX673" s="167" t="s">
        <v>66</v>
      </c>
      <c r="AY673" s="168" t="s">
        <v>123</v>
      </c>
    </row>
    <row r="674" spans="2:51" s="167" customFormat="1" ht="12">
      <c r="B674" s="166"/>
      <c r="D674" s="96" t="s">
        <v>132</v>
      </c>
      <c r="E674" s="168" t="s">
        <v>1</v>
      </c>
      <c r="F674" s="169" t="s">
        <v>436</v>
      </c>
      <c r="H674" s="168" t="s">
        <v>1</v>
      </c>
      <c r="L674" s="166"/>
      <c r="M674" s="170"/>
      <c r="N674" s="171"/>
      <c r="O674" s="171"/>
      <c r="P674" s="171"/>
      <c r="Q674" s="171"/>
      <c r="R674" s="171"/>
      <c r="S674" s="171"/>
      <c r="T674" s="172"/>
      <c r="AT674" s="168" t="s">
        <v>132</v>
      </c>
      <c r="AU674" s="168" t="s">
        <v>74</v>
      </c>
      <c r="AV674" s="167" t="s">
        <v>72</v>
      </c>
      <c r="AW674" s="167" t="s">
        <v>5</v>
      </c>
      <c r="AX674" s="167" t="s">
        <v>66</v>
      </c>
      <c r="AY674" s="168" t="s">
        <v>123</v>
      </c>
    </row>
    <row r="675" spans="2:51" s="95" customFormat="1" ht="12">
      <c r="B675" s="94"/>
      <c r="D675" s="96" t="s">
        <v>132</v>
      </c>
      <c r="E675" s="97" t="s">
        <v>1</v>
      </c>
      <c r="F675" s="98" t="s">
        <v>437</v>
      </c>
      <c r="H675" s="99">
        <v>7.8</v>
      </c>
      <c r="L675" s="94"/>
      <c r="M675" s="100"/>
      <c r="N675" s="101"/>
      <c r="O675" s="101"/>
      <c r="P675" s="101"/>
      <c r="Q675" s="101"/>
      <c r="R675" s="101"/>
      <c r="S675" s="101"/>
      <c r="T675" s="102"/>
      <c r="AT675" s="97" t="s">
        <v>132</v>
      </c>
      <c r="AU675" s="97" t="s">
        <v>74</v>
      </c>
      <c r="AV675" s="95" t="s">
        <v>74</v>
      </c>
      <c r="AW675" s="95" t="s">
        <v>5</v>
      </c>
      <c r="AX675" s="95" t="s">
        <v>66</v>
      </c>
      <c r="AY675" s="97" t="s">
        <v>123</v>
      </c>
    </row>
    <row r="676" spans="2:51" s="174" customFormat="1" ht="12">
      <c r="B676" s="173"/>
      <c r="D676" s="96" t="s">
        <v>132</v>
      </c>
      <c r="E676" s="175" t="s">
        <v>1</v>
      </c>
      <c r="F676" s="176" t="s">
        <v>412</v>
      </c>
      <c r="H676" s="177">
        <v>188.071</v>
      </c>
      <c r="L676" s="173"/>
      <c r="M676" s="178"/>
      <c r="N676" s="179"/>
      <c r="O676" s="179"/>
      <c r="P676" s="179"/>
      <c r="Q676" s="179"/>
      <c r="R676" s="179"/>
      <c r="S676" s="179"/>
      <c r="T676" s="180"/>
      <c r="AT676" s="175" t="s">
        <v>132</v>
      </c>
      <c r="AU676" s="175" t="s">
        <v>74</v>
      </c>
      <c r="AV676" s="174" t="s">
        <v>137</v>
      </c>
      <c r="AW676" s="174" t="s">
        <v>5</v>
      </c>
      <c r="AX676" s="174" t="s">
        <v>66</v>
      </c>
      <c r="AY676" s="175" t="s">
        <v>123</v>
      </c>
    </row>
    <row r="677" spans="2:51" s="167" customFormat="1" ht="12">
      <c r="B677" s="166"/>
      <c r="D677" s="96" t="s">
        <v>132</v>
      </c>
      <c r="E677" s="168" t="s">
        <v>1</v>
      </c>
      <c r="F677" s="169" t="s">
        <v>438</v>
      </c>
      <c r="H677" s="168" t="s">
        <v>1</v>
      </c>
      <c r="L677" s="166"/>
      <c r="M677" s="170"/>
      <c r="N677" s="171"/>
      <c r="O677" s="171"/>
      <c r="P677" s="171"/>
      <c r="Q677" s="171"/>
      <c r="R677" s="171"/>
      <c r="S677" s="171"/>
      <c r="T677" s="172"/>
      <c r="AT677" s="168" t="s">
        <v>132</v>
      </c>
      <c r="AU677" s="168" t="s">
        <v>74</v>
      </c>
      <c r="AV677" s="167" t="s">
        <v>72</v>
      </c>
      <c r="AW677" s="167" t="s">
        <v>5</v>
      </c>
      <c r="AX677" s="167" t="s">
        <v>66</v>
      </c>
      <c r="AY677" s="168" t="s">
        <v>123</v>
      </c>
    </row>
    <row r="678" spans="2:51" s="167" customFormat="1" ht="12">
      <c r="B678" s="166"/>
      <c r="D678" s="96" t="s">
        <v>132</v>
      </c>
      <c r="E678" s="168" t="s">
        <v>1</v>
      </c>
      <c r="F678" s="169" t="s">
        <v>439</v>
      </c>
      <c r="H678" s="168" t="s">
        <v>1</v>
      </c>
      <c r="L678" s="166"/>
      <c r="M678" s="170"/>
      <c r="N678" s="171"/>
      <c r="O678" s="171"/>
      <c r="P678" s="171"/>
      <c r="Q678" s="171"/>
      <c r="R678" s="171"/>
      <c r="S678" s="171"/>
      <c r="T678" s="172"/>
      <c r="AT678" s="168" t="s">
        <v>132</v>
      </c>
      <c r="AU678" s="168" t="s">
        <v>74</v>
      </c>
      <c r="AV678" s="167" t="s">
        <v>72</v>
      </c>
      <c r="AW678" s="167" t="s">
        <v>5</v>
      </c>
      <c r="AX678" s="167" t="s">
        <v>66</v>
      </c>
      <c r="AY678" s="168" t="s">
        <v>123</v>
      </c>
    </row>
    <row r="679" spans="2:51" s="167" customFormat="1" ht="12">
      <c r="B679" s="166"/>
      <c r="D679" s="96" t="s">
        <v>132</v>
      </c>
      <c r="E679" s="168" t="s">
        <v>1</v>
      </c>
      <c r="F679" s="169" t="s">
        <v>440</v>
      </c>
      <c r="H679" s="168" t="s">
        <v>1</v>
      </c>
      <c r="L679" s="166"/>
      <c r="M679" s="170"/>
      <c r="N679" s="171"/>
      <c r="O679" s="171"/>
      <c r="P679" s="171"/>
      <c r="Q679" s="171"/>
      <c r="R679" s="171"/>
      <c r="S679" s="171"/>
      <c r="T679" s="172"/>
      <c r="AT679" s="168" t="s">
        <v>132</v>
      </c>
      <c r="AU679" s="168" t="s">
        <v>74</v>
      </c>
      <c r="AV679" s="167" t="s">
        <v>72</v>
      </c>
      <c r="AW679" s="167" t="s">
        <v>5</v>
      </c>
      <c r="AX679" s="167" t="s">
        <v>66</v>
      </c>
      <c r="AY679" s="168" t="s">
        <v>123</v>
      </c>
    </row>
    <row r="680" spans="2:51" s="95" customFormat="1" ht="12">
      <c r="B680" s="94"/>
      <c r="D680" s="96" t="s">
        <v>132</v>
      </c>
      <c r="E680" s="97" t="s">
        <v>1</v>
      </c>
      <c r="F680" s="98" t="s">
        <v>441</v>
      </c>
      <c r="H680" s="99">
        <v>18.48</v>
      </c>
      <c r="L680" s="94"/>
      <c r="M680" s="100"/>
      <c r="N680" s="101"/>
      <c r="O680" s="101"/>
      <c r="P680" s="101"/>
      <c r="Q680" s="101"/>
      <c r="R680" s="101"/>
      <c r="S680" s="101"/>
      <c r="T680" s="102"/>
      <c r="AT680" s="97" t="s">
        <v>132</v>
      </c>
      <c r="AU680" s="97" t="s">
        <v>74</v>
      </c>
      <c r="AV680" s="95" t="s">
        <v>74</v>
      </c>
      <c r="AW680" s="95" t="s">
        <v>5</v>
      </c>
      <c r="AX680" s="95" t="s">
        <v>66</v>
      </c>
      <c r="AY680" s="97" t="s">
        <v>123</v>
      </c>
    </row>
    <row r="681" spans="2:51" s="167" customFormat="1" ht="12">
      <c r="B681" s="166"/>
      <c r="D681" s="96" t="s">
        <v>132</v>
      </c>
      <c r="E681" s="168" t="s">
        <v>1</v>
      </c>
      <c r="F681" s="169" t="s">
        <v>442</v>
      </c>
      <c r="H681" s="168" t="s">
        <v>1</v>
      </c>
      <c r="L681" s="166"/>
      <c r="M681" s="170"/>
      <c r="N681" s="171"/>
      <c r="O681" s="171"/>
      <c r="P681" s="171"/>
      <c r="Q681" s="171"/>
      <c r="R681" s="171"/>
      <c r="S681" s="171"/>
      <c r="T681" s="172"/>
      <c r="AT681" s="168" t="s">
        <v>132</v>
      </c>
      <c r="AU681" s="168" t="s">
        <v>74</v>
      </c>
      <c r="AV681" s="167" t="s">
        <v>72</v>
      </c>
      <c r="AW681" s="167" t="s">
        <v>5</v>
      </c>
      <c r="AX681" s="167" t="s">
        <v>66</v>
      </c>
      <c r="AY681" s="168" t="s">
        <v>123</v>
      </c>
    </row>
    <row r="682" spans="2:51" s="167" customFormat="1" ht="12">
      <c r="B682" s="166"/>
      <c r="D682" s="96" t="s">
        <v>132</v>
      </c>
      <c r="E682" s="168" t="s">
        <v>1</v>
      </c>
      <c r="F682" s="169" t="s">
        <v>443</v>
      </c>
      <c r="H682" s="168" t="s">
        <v>1</v>
      </c>
      <c r="L682" s="166"/>
      <c r="M682" s="170"/>
      <c r="N682" s="171"/>
      <c r="O682" s="171"/>
      <c r="P682" s="171"/>
      <c r="Q682" s="171"/>
      <c r="R682" s="171"/>
      <c r="S682" s="171"/>
      <c r="T682" s="172"/>
      <c r="AT682" s="168" t="s">
        <v>132</v>
      </c>
      <c r="AU682" s="168" t="s">
        <v>74</v>
      </c>
      <c r="AV682" s="167" t="s">
        <v>72</v>
      </c>
      <c r="AW682" s="167" t="s">
        <v>5</v>
      </c>
      <c r="AX682" s="167" t="s">
        <v>66</v>
      </c>
      <c r="AY682" s="168" t="s">
        <v>123</v>
      </c>
    </row>
    <row r="683" spans="2:51" s="95" customFormat="1" ht="12">
      <c r="B683" s="94"/>
      <c r="D683" s="96" t="s">
        <v>132</v>
      </c>
      <c r="E683" s="97" t="s">
        <v>1</v>
      </c>
      <c r="F683" s="98" t="s">
        <v>444</v>
      </c>
      <c r="H683" s="99">
        <v>3.15</v>
      </c>
      <c r="L683" s="94"/>
      <c r="M683" s="100"/>
      <c r="N683" s="101"/>
      <c r="O683" s="101"/>
      <c r="P683" s="101"/>
      <c r="Q683" s="101"/>
      <c r="R683" s="101"/>
      <c r="S683" s="101"/>
      <c r="T683" s="102"/>
      <c r="AT683" s="97" t="s">
        <v>132</v>
      </c>
      <c r="AU683" s="97" t="s">
        <v>74</v>
      </c>
      <c r="AV683" s="95" t="s">
        <v>74</v>
      </c>
      <c r="AW683" s="95" t="s">
        <v>5</v>
      </c>
      <c r="AX683" s="95" t="s">
        <v>66</v>
      </c>
      <c r="AY683" s="97" t="s">
        <v>123</v>
      </c>
    </row>
    <row r="684" spans="2:51" s="174" customFormat="1" ht="12">
      <c r="B684" s="173"/>
      <c r="D684" s="96" t="s">
        <v>132</v>
      </c>
      <c r="E684" s="175" t="s">
        <v>1</v>
      </c>
      <c r="F684" s="176" t="s">
        <v>412</v>
      </c>
      <c r="H684" s="177">
        <v>21.63</v>
      </c>
      <c r="L684" s="173"/>
      <c r="M684" s="178"/>
      <c r="N684" s="179"/>
      <c r="O684" s="179"/>
      <c r="P684" s="179"/>
      <c r="Q684" s="179"/>
      <c r="R684" s="179"/>
      <c r="S684" s="179"/>
      <c r="T684" s="180"/>
      <c r="AT684" s="175" t="s">
        <v>132</v>
      </c>
      <c r="AU684" s="175" t="s">
        <v>74</v>
      </c>
      <c r="AV684" s="174" t="s">
        <v>137</v>
      </c>
      <c r="AW684" s="174" t="s">
        <v>5</v>
      </c>
      <c r="AX684" s="174" t="s">
        <v>66</v>
      </c>
      <c r="AY684" s="175" t="s">
        <v>123</v>
      </c>
    </row>
    <row r="685" spans="2:51" s="167" customFormat="1" ht="12">
      <c r="B685" s="166"/>
      <c r="D685" s="96" t="s">
        <v>132</v>
      </c>
      <c r="E685" s="168" t="s">
        <v>1</v>
      </c>
      <c r="F685" s="169" t="s">
        <v>445</v>
      </c>
      <c r="H685" s="168" t="s">
        <v>1</v>
      </c>
      <c r="L685" s="166"/>
      <c r="M685" s="170"/>
      <c r="N685" s="171"/>
      <c r="O685" s="171"/>
      <c r="P685" s="171"/>
      <c r="Q685" s="171"/>
      <c r="R685" s="171"/>
      <c r="S685" s="171"/>
      <c r="T685" s="172"/>
      <c r="AT685" s="168" t="s">
        <v>132</v>
      </c>
      <c r="AU685" s="168" t="s">
        <v>74</v>
      </c>
      <c r="AV685" s="167" t="s">
        <v>72</v>
      </c>
      <c r="AW685" s="167" t="s">
        <v>5</v>
      </c>
      <c r="AX685" s="167" t="s">
        <v>66</v>
      </c>
      <c r="AY685" s="168" t="s">
        <v>123</v>
      </c>
    </row>
    <row r="686" spans="2:51" s="167" customFormat="1" ht="12">
      <c r="B686" s="166"/>
      <c r="D686" s="96" t="s">
        <v>132</v>
      </c>
      <c r="E686" s="168" t="s">
        <v>1</v>
      </c>
      <c r="F686" s="169" t="s">
        <v>439</v>
      </c>
      <c r="H686" s="168" t="s">
        <v>1</v>
      </c>
      <c r="L686" s="166"/>
      <c r="M686" s="170"/>
      <c r="N686" s="171"/>
      <c r="O686" s="171"/>
      <c r="P686" s="171"/>
      <c r="Q686" s="171"/>
      <c r="R686" s="171"/>
      <c r="S686" s="171"/>
      <c r="T686" s="172"/>
      <c r="AT686" s="168" t="s">
        <v>132</v>
      </c>
      <c r="AU686" s="168" t="s">
        <v>74</v>
      </c>
      <c r="AV686" s="167" t="s">
        <v>72</v>
      </c>
      <c r="AW686" s="167" t="s">
        <v>5</v>
      </c>
      <c r="AX686" s="167" t="s">
        <v>66</v>
      </c>
      <c r="AY686" s="168" t="s">
        <v>123</v>
      </c>
    </row>
    <row r="687" spans="2:51" s="167" customFormat="1" ht="12">
      <c r="B687" s="166"/>
      <c r="D687" s="96" t="s">
        <v>132</v>
      </c>
      <c r="E687" s="168" t="s">
        <v>1</v>
      </c>
      <c r="F687" s="169" t="s">
        <v>446</v>
      </c>
      <c r="H687" s="168" t="s">
        <v>1</v>
      </c>
      <c r="L687" s="166"/>
      <c r="M687" s="170"/>
      <c r="N687" s="171"/>
      <c r="O687" s="171"/>
      <c r="P687" s="171"/>
      <c r="Q687" s="171"/>
      <c r="R687" s="171"/>
      <c r="S687" s="171"/>
      <c r="T687" s="172"/>
      <c r="AT687" s="168" t="s">
        <v>132</v>
      </c>
      <c r="AU687" s="168" t="s">
        <v>74</v>
      </c>
      <c r="AV687" s="167" t="s">
        <v>72</v>
      </c>
      <c r="AW687" s="167" t="s">
        <v>5</v>
      </c>
      <c r="AX687" s="167" t="s">
        <v>66</v>
      </c>
      <c r="AY687" s="168" t="s">
        <v>123</v>
      </c>
    </row>
    <row r="688" spans="2:51" s="95" customFormat="1" ht="12">
      <c r="B688" s="94"/>
      <c r="D688" s="96" t="s">
        <v>132</v>
      </c>
      <c r="E688" s="97" t="s">
        <v>1</v>
      </c>
      <c r="F688" s="98" t="s">
        <v>447</v>
      </c>
      <c r="H688" s="99">
        <v>15.054</v>
      </c>
      <c r="L688" s="94"/>
      <c r="M688" s="100"/>
      <c r="N688" s="101"/>
      <c r="O688" s="101"/>
      <c r="P688" s="101"/>
      <c r="Q688" s="101"/>
      <c r="R688" s="101"/>
      <c r="S688" s="101"/>
      <c r="T688" s="102"/>
      <c r="AT688" s="97" t="s">
        <v>132</v>
      </c>
      <c r="AU688" s="97" t="s">
        <v>74</v>
      </c>
      <c r="AV688" s="95" t="s">
        <v>74</v>
      </c>
      <c r="AW688" s="95" t="s">
        <v>5</v>
      </c>
      <c r="AX688" s="95" t="s">
        <v>66</v>
      </c>
      <c r="AY688" s="97" t="s">
        <v>123</v>
      </c>
    </row>
    <row r="689" spans="2:51" s="167" customFormat="1" ht="12">
      <c r="B689" s="166"/>
      <c r="D689" s="96" t="s">
        <v>132</v>
      </c>
      <c r="E689" s="168" t="s">
        <v>1</v>
      </c>
      <c r="F689" s="169" t="s">
        <v>442</v>
      </c>
      <c r="H689" s="168" t="s">
        <v>1</v>
      </c>
      <c r="L689" s="166"/>
      <c r="M689" s="170"/>
      <c r="N689" s="171"/>
      <c r="O689" s="171"/>
      <c r="P689" s="171"/>
      <c r="Q689" s="171"/>
      <c r="R689" s="171"/>
      <c r="S689" s="171"/>
      <c r="T689" s="172"/>
      <c r="AT689" s="168" t="s">
        <v>132</v>
      </c>
      <c r="AU689" s="168" t="s">
        <v>74</v>
      </c>
      <c r="AV689" s="167" t="s">
        <v>72</v>
      </c>
      <c r="AW689" s="167" t="s">
        <v>5</v>
      </c>
      <c r="AX689" s="167" t="s">
        <v>66</v>
      </c>
      <c r="AY689" s="168" t="s">
        <v>123</v>
      </c>
    </row>
    <row r="690" spans="2:51" s="167" customFormat="1" ht="12">
      <c r="B690" s="166"/>
      <c r="D690" s="96" t="s">
        <v>132</v>
      </c>
      <c r="E690" s="168" t="s">
        <v>1</v>
      </c>
      <c r="F690" s="169" t="s">
        <v>448</v>
      </c>
      <c r="H690" s="168" t="s">
        <v>1</v>
      </c>
      <c r="L690" s="166"/>
      <c r="M690" s="170"/>
      <c r="N690" s="171"/>
      <c r="O690" s="171"/>
      <c r="P690" s="171"/>
      <c r="Q690" s="171"/>
      <c r="R690" s="171"/>
      <c r="S690" s="171"/>
      <c r="T690" s="172"/>
      <c r="AT690" s="168" t="s">
        <v>132</v>
      </c>
      <c r="AU690" s="168" t="s">
        <v>74</v>
      </c>
      <c r="AV690" s="167" t="s">
        <v>72</v>
      </c>
      <c r="AW690" s="167" t="s">
        <v>5</v>
      </c>
      <c r="AX690" s="167" t="s">
        <v>66</v>
      </c>
      <c r="AY690" s="168" t="s">
        <v>123</v>
      </c>
    </row>
    <row r="691" spans="2:51" s="95" customFormat="1" ht="12">
      <c r="B691" s="94"/>
      <c r="D691" s="96" t="s">
        <v>132</v>
      </c>
      <c r="E691" s="97" t="s">
        <v>1</v>
      </c>
      <c r="F691" s="98" t="s">
        <v>449</v>
      </c>
      <c r="H691" s="99">
        <v>2.04</v>
      </c>
      <c r="L691" s="94"/>
      <c r="M691" s="100"/>
      <c r="N691" s="101"/>
      <c r="O691" s="101"/>
      <c r="P691" s="101"/>
      <c r="Q691" s="101"/>
      <c r="R691" s="101"/>
      <c r="S691" s="101"/>
      <c r="T691" s="102"/>
      <c r="AT691" s="97" t="s">
        <v>132</v>
      </c>
      <c r="AU691" s="97" t="s">
        <v>74</v>
      </c>
      <c r="AV691" s="95" t="s">
        <v>74</v>
      </c>
      <c r="AW691" s="95" t="s">
        <v>5</v>
      </c>
      <c r="AX691" s="95" t="s">
        <v>66</v>
      </c>
      <c r="AY691" s="97" t="s">
        <v>123</v>
      </c>
    </row>
    <row r="692" spans="2:51" s="174" customFormat="1" ht="12">
      <c r="B692" s="173"/>
      <c r="D692" s="96" t="s">
        <v>132</v>
      </c>
      <c r="E692" s="175" t="s">
        <v>1</v>
      </c>
      <c r="F692" s="176" t="s">
        <v>412</v>
      </c>
      <c r="H692" s="177">
        <v>17.094</v>
      </c>
      <c r="L692" s="173"/>
      <c r="M692" s="178"/>
      <c r="N692" s="179"/>
      <c r="O692" s="179"/>
      <c r="P692" s="179"/>
      <c r="Q692" s="179"/>
      <c r="R692" s="179"/>
      <c r="S692" s="179"/>
      <c r="T692" s="180"/>
      <c r="AT692" s="175" t="s">
        <v>132</v>
      </c>
      <c r="AU692" s="175" t="s">
        <v>74</v>
      </c>
      <c r="AV692" s="174" t="s">
        <v>137</v>
      </c>
      <c r="AW692" s="174" t="s">
        <v>5</v>
      </c>
      <c r="AX692" s="174" t="s">
        <v>66</v>
      </c>
      <c r="AY692" s="175" t="s">
        <v>123</v>
      </c>
    </row>
    <row r="693" spans="2:51" s="167" customFormat="1" ht="12">
      <c r="B693" s="166"/>
      <c r="D693" s="96" t="s">
        <v>132</v>
      </c>
      <c r="E693" s="168" t="s">
        <v>1</v>
      </c>
      <c r="F693" s="169" t="s">
        <v>450</v>
      </c>
      <c r="H693" s="168" t="s">
        <v>1</v>
      </c>
      <c r="L693" s="166"/>
      <c r="M693" s="170"/>
      <c r="N693" s="171"/>
      <c r="O693" s="171"/>
      <c r="P693" s="171"/>
      <c r="Q693" s="171"/>
      <c r="R693" s="171"/>
      <c r="S693" s="171"/>
      <c r="T693" s="172"/>
      <c r="AT693" s="168" t="s">
        <v>132</v>
      </c>
      <c r="AU693" s="168" t="s">
        <v>74</v>
      </c>
      <c r="AV693" s="167" t="s">
        <v>72</v>
      </c>
      <c r="AW693" s="167" t="s">
        <v>5</v>
      </c>
      <c r="AX693" s="167" t="s">
        <v>66</v>
      </c>
      <c r="AY693" s="168" t="s">
        <v>123</v>
      </c>
    </row>
    <row r="694" spans="2:51" s="167" customFormat="1" ht="12">
      <c r="B694" s="166"/>
      <c r="D694" s="96" t="s">
        <v>132</v>
      </c>
      <c r="E694" s="168" t="s">
        <v>1</v>
      </c>
      <c r="F694" s="169" t="s">
        <v>439</v>
      </c>
      <c r="H694" s="168" t="s">
        <v>1</v>
      </c>
      <c r="L694" s="166"/>
      <c r="M694" s="170"/>
      <c r="N694" s="171"/>
      <c r="O694" s="171"/>
      <c r="P694" s="171"/>
      <c r="Q694" s="171"/>
      <c r="R694" s="171"/>
      <c r="S694" s="171"/>
      <c r="T694" s="172"/>
      <c r="AT694" s="168" t="s">
        <v>132</v>
      </c>
      <c r="AU694" s="168" t="s">
        <v>74</v>
      </c>
      <c r="AV694" s="167" t="s">
        <v>72</v>
      </c>
      <c r="AW694" s="167" t="s">
        <v>5</v>
      </c>
      <c r="AX694" s="167" t="s">
        <v>66</v>
      </c>
      <c r="AY694" s="168" t="s">
        <v>123</v>
      </c>
    </row>
    <row r="695" spans="2:51" s="167" customFormat="1" ht="12">
      <c r="B695" s="166"/>
      <c r="D695" s="96" t="s">
        <v>132</v>
      </c>
      <c r="E695" s="168" t="s">
        <v>1</v>
      </c>
      <c r="F695" s="169" t="s">
        <v>451</v>
      </c>
      <c r="H695" s="168" t="s">
        <v>1</v>
      </c>
      <c r="L695" s="166"/>
      <c r="M695" s="170"/>
      <c r="N695" s="171"/>
      <c r="O695" s="171"/>
      <c r="P695" s="171"/>
      <c r="Q695" s="171"/>
      <c r="R695" s="171"/>
      <c r="S695" s="171"/>
      <c r="T695" s="172"/>
      <c r="AT695" s="168" t="s">
        <v>132</v>
      </c>
      <c r="AU695" s="168" t="s">
        <v>74</v>
      </c>
      <c r="AV695" s="167" t="s">
        <v>72</v>
      </c>
      <c r="AW695" s="167" t="s">
        <v>5</v>
      </c>
      <c r="AX695" s="167" t="s">
        <v>66</v>
      </c>
      <c r="AY695" s="168" t="s">
        <v>123</v>
      </c>
    </row>
    <row r="696" spans="2:51" s="95" customFormat="1" ht="12">
      <c r="B696" s="94"/>
      <c r="D696" s="96" t="s">
        <v>132</v>
      </c>
      <c r="E696" s="97" t="s">
        <v>1</v>
      </c>
      <c r="F696" s="98" t="s">
        <v>452</v>
      </c>
      <c r="H696" s="99">
        <v>14.053</v>
      </c>
      <c r="L696" s="94"/>
      <c r="M696" s="100"/>
      <c r="N696" s="101"/>
      <c r="O696" s="101"/>
      <c r="P696" s="101"/>
      <c r="Q696" s="101"/>
      <c r="R696" s="101"/>
      <c r="S696" s="101"/>
      <c r="T696" s="102"/>
      <c r="AT696" s="97" t="s">
        <v>132</v>
      </c>
      <c r="AU696" s="97" t="s">
        <v>74</v>
      </c>
      <c r="AV696" s="95" t="s">
        <v>74</v>
      </c>
      <c r="AW696" s="95" t="s">
        <v>5</v>
      </c>
      <c r="AX696" s="95" t="s">
        <v>66</v>
      </c>
      <c r="AY696" s="97" t="s">
        <v>123</v>
      </c>
    </row>
    <row r="697" spans="2:51" s="167" customFormat="1" ht="12">
      <c r="B697" s="166"/>
      <c r="D697" s="96" t="s">
        <v>132</v>
      </c>
      <c r="E697" s="168" t="s">
        <v>1</v>
      </c>
      <c r="F697" s="169" t="s">
        <v>442</v>
      </c>
      <c r="H697" s="168" t="s">
        <v>1</v>
      </c>
      <c r="L697" s="166"/>
      <c r="M697" s="170"/>
      <c r="N697" s="171"/>
      <c r="O697" s="171"/>
      <c r="P697" s="171"/>
      <c r="Q697" s="171"/>
      <c r="R697" s="171"/>
      <c r="S697" s="171"/>
      <c r="T697" s="172"/>
      <c r="AT697" s="168" t="s">
        <v>132</v>
      </c>
      <c r="AU697" s="168" t="s">
        <v>74</v>
      </c>
      <c r="AV697" s="167" t="s">
        <v>72</v>
      </c>
      <c r="AW697" s="167" t="s">
        <v>5</v>
      </c>
      <c r="AX697" s="167" t="s">
        <v>66</v>
      </c>
      <c r="AY697" s="168" t="s">
        <v>123</v>
      </c>
    </row>
    <row r="698" spans="2:51" s="167" customFormat="1" ht="12">
      <c r="B698" s="166"/>
      <c r="D698" s="96" t="s">
        <v>132</v>
      </c>
      <c r="E698" s="168" t="s">
        <v>1</v>
      </c>
      <c r="F698" s="169" t="s">
        <v>453</v>
      </c>
      <c r="H698" s="168" t="s">
        <v>1</v>
      </c>
      <c r="L698" s="166"/>
      <c r="M698" s="170"/>
      <c r="N698" s="171"/>
      <c r="O698" s="171"/>
      <c r="P698" s="171"/>
      <c r="Q698" s="171"/>
      <c r="R698" s="171"/>
      <c r="S698" s="171"/>
      <c r="T698" s="172"/>
      <c r="AT698" s="168" t="s">
        <v>132</v>
      </c>
      <c r="AU698" s="168" t="s">
        <v>74</v>
      </c>
      <c r="AV698" s="167" t="s">
        <v>72</v>
      </c>
      <c r="AW698" s="167" t="s">
        <v>5</v>
      </c>
      <c r="AX698" s="167" t="s">
        <v>66</v>
      </c>
      <c r="AY698" s="168" t="s">
        <v>123</v>
      </c>
    </row>
    <row r="699" spans="2:51" s="95" customFormat="1" ht="12">
      <c r="B699" s="94"/>
      <c r="D699" s="96" t="s">
        <v>132</v>
      </c>
      <c r="E699" s="97" t="s">
        <v>1</v>
      </c>
      <c r="F699" s="98" t="s">
        <v>454</v>
      </c>
      <c r="H699" s="99">
        <v>1.05</v>
      </c>
      <c r="L699" s="94"/>
      <c r="M699" s="100"/>
      <c r="N699" s="101"/>
      <c r="O699" s="101"/>
      <c r="P699" s="101"/>
      <c r="Q699" s="101"/>
      <c r="R699" s="101"/>
      <c r="S699" s="101"/>
      <c r="T699" s="102"/>
      <c r="AT699" s="97" t="s">
        <v>132</v>
      </c>
      <c r="AU699" s="97" t="s">
        <v>74</v>
      </c>
      <c r="AV699" s="95" t="s">
        <v>74</v>
      </c>
      <c r="AW699" s="95" t="s">
        <v>5</v>
      </c>
      <c r="AX699" s="95" t="s">
        <v>66</v>
      </c>
      <c r="AY699" s="97" t="s">
        <v>123</v>
      </c>
    </row>
    <row r="700" spans="2:51" s="174" customFormat="1" ht="12">
      <c r="B700" s="173"/>
      <c r="D700" s="96" t="s">
        <v>132</v>
      </c>
      <c r="E700" s="175" t="s">
        <v>1</v>
      </c>
      <c r="F700" s="176" t="s">
        <v>412</v>
      </c>
      <c r="H700" s="177">
        <v>15.103000000000002</v>
      </c>
      <c r="L700" s="173"/>
      <c r="M700" s="178"/>
      <c r="N700" s="179"/>
      <c r="O700" s="179"/>
      <c r="P700" s="179"/>
      <c r="Q700" s="179"/>
      <c r="R700" s="179"/>
      <c r="S700" s="179"/>
      <c r="T700" s="180"/>
      <c r="AT700" s="175" t="s">
        <v>132</v>
      </c>
      <c r="AU700" s="175" t="s">
        <v>74</v>
      </c>
      <c r="AV700" s="174" t="s">
        <v>137</v>
      </c>
      <c r="AW700" s="174" t="s">
        <v>5</v>
      </c>
      <c r="AX700" s="174" t="s">
        <v>66</v>
      </c>
      <c r="AY700" s="175" t="s">
        <v>123</v>
      </c>
    </row>
    <row r="701" spans="2:51" s="167" customFormat="1" ht="12">
      <c r="B701" s="166"/>
      <c r="D701" s="96" t="s">
        <v>132</v>
      </c>
      <c r="E701" s="168" t="s">
        <v>1</v>
      </c>
      <c r="F701" s="169" t="s">
        <v>455</v>
      </c>
      <c r="H701" s="168" t="s">
        <v>1</v>
      </c>
      <c r="L701" s="166"/>
      <c r="M701" s="170"/>
      <c r="N701" s="171"/>
      <c r="O701" s="171"/>
      <c r="P701" s="171"/>
      <c r="Q701" s="171"/>
      <c r="R701" s="171"/>
      <c r="S701" s="171"/>
      <c r="T701" s="172"/>
      <c r="AT701" s="168" t="s">
        <v>132</v>
      </c>
      <c r="AU701" s="168" t="s">
        <v>74</v>
      </c>
      <c r="AV701" s="167" t="s">
        <v>72</v>
      </c>
      <c r="AW701" s="167" t="s">
        <v>5</v>
      </c>
      <c r="AX701" s="167" t="s">
        <v>66</v>
      </c>
      <c r="AY701" s="168" t="s">
        <v>123</v>
      </c>
    </row>
    <row r="702" spans="2:51" s="167" customFormat="1" ht="12">
      <c r="B702" s="166"/>
      <c r="D702" s="96" t="s">
        <v>132</v>
      </c>
      <c r="E702" s="168" t="s">
        <v>1</v>
      </c>
      <c r="F702" s="169" t="s">
        <v>439</v>
      </c>
      <c r="H702" s="168" t="s">
        <v>1</v>
      </c>
      <c r="L702" s="166"/>
      <c r="M702" s="170"/>
      <c r="N702" s="171"/>
      <c r="O702" s="171"/>
      <c r="P702" s="171"/>
      <c r="Q702" s="171"/>
      <c r="R702" s="171"/>
      <c r="S702" s="171"/>
      <c r="T702" s="172"/>
      <c r="AT702" s="168" t="s">
        <v>132</v>
      </c>
      <c r="AU702" s="168" t="s">
        <v>74</v>
      </c>
      <c r="AV702" s="167" t="s">
        <v>72</v>
      </c>
      <c r="AW702" s="167" t="s">
        <v>5</v>
      </c>
      <c r="AX702" s="167" t="s">
        <v>66</v>
      </c>
      <c r="AY702" s="168" t="s">
        <v>123</v>
      </c>
    </row>
    <row r="703" spans="2:51" s="167" customFormat="1" ht="12">
      <c r="B703" s="166"/>
      <c r="D703" s="96" t="s">
        <v>132</v>
      </c>
      <c r="E703" s="168" t="s">
        <v>1</v>
      </c>
      <c r="F703" s="169" t="s">
        <v>456</v>
      </c>
      <c r="H703" s="168" t="s">
        <v>1</v>
      </c>
      <c r="L703" s="166"/>
      <c r="M703" s="170"/>
      <c r="N703" s="171"/>
      <c r="O703" s="171"/>
      <c r="P703" s="171"/>
      <c r="Q703" s="171"/>
      <c r="R703" s="171"/>
      <c r="S703" s="171"/>
      <c r="T703" s="172"/>
      <c r="AT703" s="168" t="s">
        <v>132</v>
      </c>
      <c r="AU703" s="168" t="s">
        <v>74</v>
      </c>
      <c r="AV703" s="167" t="s">
        <v>72</v>
      </c>
      <c r="AW703" s="167" t="s">
        <v>5</v>
      </c>
      <c r="AX703" s="167" t="s">
        <v>66</v>
      </c>
      <c r="AY703" s="168" t="s">
        <v>123</v>
      </c>
    </row>
    <row r="704" spans="2:51" s="95" customFormat="1" ht="12">
      <c r="B704" s="94"/>
      <c r="D704" s="96" t="s">
        <v>132</v>
      </c>
      <c r="E704" s="97" t="s">
        <v>1</v>
      </c>
      <c r="F704" s="98" t="s">
        <v>457</v>
      </c>
      <c r="H704" s="99">
        <v>1.403</v>
      </c>
      <c r="L704" s="94"/>
      <c r="M704" s="100"/>
      <c r="N704" s="101"/>
      <c r="O704" s="101"/>
      <c r="P704" s="101"/>
      <c r="Q704" s="101"/>
      <c r="R704" s="101"/>
      <c r="S704" s="101"/>
      <c r="T704" s="102"/>
      <c r="AT704" s="97" t="s">
        <v>132</v>
      </c>
      <c r="AU704" s="97" t="s">
        <v>74</v>
      </c>
      <c r="AV704" s="95" t="s">
        <v>74</v>
      </c>
      <c r="AW704" s="95" t="s">
        <v>5</v>
      </c>
      <c r="AX704" s="95" t="s">
        <v>66</v>
      </c>
      <c r="AY704" s="97" t="s">
        <v>123</v>
      </c>
    </row>
    <row r="705" spans="2:51" s="167" customFormat="1" ht="12">
      <c r="B705" s="166"/>
      <c r="D705" s="96" t="s">
        <v>132</v>
      </c>
      <c r="E705" s="168" t="s">
        <v>1</v>
      </c>
      <c r="F705" s="169" t="s">
        <v>442</v>
      </c>
      <c r="H705" s="168" t="s">
        <v>1</v>
      </c>
      <c r="L705" s="166"/>
      <c r="M705" s="170"/>
      <c r="N705" s="171"/>
      <c r="O705" s="171"/>
      <c r="P705" s="171"/>
      <c r="Q705" s="171"/>
      <c r="R705" s="171"/>
      <c r="S705" s="171"/>
      <c r="T705" s="172"/>
      <c r="AT705" s="168" t="s">
        <v>132</v>
      </c>
      <c r="AU705" s="168" t="s">
        <v>74</v>
      </c>
      <c r="AV705" s="167" t="s">
        <v>72</v>
      </c>
      <c r="AW705" s="167" t="s">
        <v>5</v>
      </c>
      <c r="AX705" s="167" t="s">
        <v>66</v>
      </c>
      <c r="AY705" s="168" t="s">
        <v>123</v>
      </c>
    </row>
    <row r="706" spans="2:51" s="167" customFormat="1" ht="12">
      <c r="B706" s="166"/>
      <c r="D706" s="96" t="s">
        <v>132</v>
      </c>
      <c r="E706" s="168" t="s">
        <v>1</v>
      </c>
      <c r="F706" s="169" t="s">
        <v>458</v>
      </c>
      <c r="H706" s="168" t="s">
        <v>1</v>
      </c>
      <c r="L706" s="166"/>
      <c r="M706" s="170"/>
      <c r="N706" s="171"/>
      <c r="O706" s="171"/>
      <c r="P706" s="171"/>
      <c r="Q706" s="171"/>
      <c r="R706" s="171"/>
      <c r="S706" s="171"/>
      <c r="T706" s="172"/>
      <c r="AT706" s="168" t="s">
        <v>132</v>
      </c>
      <c r="AU706" s="168" t="s">
        <v>74</v>
      </c>
      <c r="AV706" s="167" t="s">
        <v>72</v>
      </c>
      <c r="AW706" s="167" t="s">
        <v>5</v>
      </c>
      <c r="AX706" s="167" t="s">
        <v>66</v>
      </c>
      <c r="AY706" s="168" t="s">
        <v>123</v>
      </c>
    </row>
    <row r="707" spans="2:51" s="95" customFormat="1" ht="12">
      <c r="B707" s="94"/>
      <c r="D707" s="96" t="s">
        <v>132</v>
      </c>
      <c r="E707" s="97" t="s">
        <v>1</v>
      </c>
      <c r="F707" s="98" t="s">
        <v>459</v>
      </c>
      <c r="H707" s="99">
        <v>1.02</v>
      </c>
      <c r="L707" s="94"/>
      <c r="M707" s="100"/>
      <c r="N707" s="101"/>
      <c r="O707" s="101"/>
      <c r="P707" s="101"/>
      <c r="Q707" s="101"/>
      <c r="R707" s="101"/>
      <c r="S707" s="101"/>
      <c r="T707" s="102"/>
      <c r="AT707" s="97" t="s">
        <v>132</v>
      </c>
      <c r="AU707" s="97" t="s">
        <v>74</v>
      </c>
      <c r="AV707" s="95" t="s">
        <v>74</v>
      </c>
      <c r="AW707" s="95" t="s">
        <v>5</v>
      </c>
      <c r="AX707" s="95" t="s">
        <v>66</v>
      </c>
      <c r="AY707" s="97" t="s">
        <v>123</v>
      </c>
    </row>
    <row r="708" spans="2:51" s="174" customFormat="1" ht="12">
      <c r="B708" s="173"/>
      <c r="D708" s="96" t="s">
        <v>132</v>
      </c>
      <c r="E708" s="175" t="s">
        <v>1</v>
      </c>
      <c r="F708" s="176" t="s">
        <v>412</v>
      </c>
      <c r="H708" s="177">
        <v>2.423</v>
      </c>
      <c r="L708" s="173"/>
      <c r="M708" s="178"/>
      <c r="N708" s="179"/>
      <c r="O708" s="179"/>
      <c r="P708" s="179"/>
      <c r="Q708" s="179"/>
      <c r="R708" s="179"/>
      <c r="S708" s="179"/>
      <c r="T708" s="180"/>
      <c r="AT708" s="175" t="s">
        <v>132</v>
      </c>
      <c r="AU708" s="175" t="s">
        <v>74</v>
      </c>
      <c r="AV708" s="174" t="s">
        <v>137</v>
      </c>
      <c r="AW708" s="174" t="s">
        <v>5</v>
      </c>
      <c r="AX708" s="174" t="s">
        <v>66</v>
      </c>
      <c r="AY708" s="175" t="s">
        <v>123</v>
      </c>
    </row>
    <row r="709" spans="2:51" s="167" customFormat="1" ht="12">
      <c r="B709" s="166"/>
      <c r="D709" s="96" t="s">
        <v>132</v>
      </c>
      <c r="E709" s="168" t="s">
        <v>1</v>
      </c>
      <c r="F709" s="169" t="s">
        <v>460</v>
      </c>
      <c r="H709" s="168" t="s">
        <v>1</v>
      </c>
      <c r="L709" s="166"/>
      <c r="M709" s="170"/>
      <c r="N709" s="171"/>
      <c r="O709" s="171"/>
      <c r="P709" s="171"/>
      <c r="Q709" s="171"/>
      <c r="R709" s="171"/>
      <c r="S709" s="171"/>
      <c r="T709" s="172"/>
      <c r="AT709" s="168" t="s">
        <v>132</v>
      </c>
      <c r="AU709" s="168" t="s">
        <v>74</v>
      </c>
      <c r="AV709" s="167" t="s">
        <v>72</v>
      </c>
      <c r="AW709" s="167" t="s">
        <v>5</v>
      </c>
      <c r="AX709" s="167" t="s">
        <v>66</v>
      </c>
      <c r="AY709" s="168" t="s">
        <v>123</v>
      </c>
    </row>
    <row r="710" spans="2:51" s="167" customFormat="1" ht="12">
      <c r="B710" s="166"/>
      <c r="D710" s="96" t="s">
        <v>132</v>
      </c>
      <c r="E710" s="168" t="s">
        <v>1</v>
      </c>
      <c r="F710" s="169" t="s">
        <v>439</v>
      </c>
      <c r="H710" s="168" t="s">
        <v>1</v>
      </c>
      <c r="L710" s="166"/>
      <c r="M710" s="170"/>
      <c r="N710" s="171"/>
      <c r="O710" s="171"/>
      <c r="P710" s="171"/>
      <c r="Q710" s="171"/>
      <c r="R710" s="171"/>
      <c r="S710" s="171"/>
      <c r="T710" s="172"/>
      <c r="AT710" s="168" t="s">
        <v>132</v>
      </c>
      <c r="AU710" s="168" t="s">
        <v>74</v>
      </c>
      <c r="AV710" s="167" t="s">
        <v>72</v>
      </c>
      <c r="AW710" s="167" t="s">
        <v>5</v>
      </c>
      <c r="AX710" s="167" t="s">
        <v>66</v>
      </c>
      <c r="AY710" s="168" t="s">
        <v>123</v>
      </c>
    </row>
    <row r="711" spans="2:51" s="167" customFormat="1" ht="12">
      <c r="B711" s="166"/>
      <c r="D711" s="96" t="s">
        <v>132</v>
      </c>
      <c r="E711" s="168" t="s">
        <v>1</v>
      </c>
      <c r="F711" s="169" t="s">
        <v>461</v>
      </c>
      <c r="H711" s="168" t="s">
        <v>1</v>
      </c>
      <c r="L711" s="166"/>
      <c r="M711" s="170"/>
      <c r="N711" s="171"/>
      <c r="O711" s="171"/>
      <c r="P711" s="171"/>
      <c r="Q711" s="171"/>
      <c r="R711" s="171"/>
      <c r="S711" s="171"/>
      <c r="T711" s="172"/>
      <c r="AT711" s="168" t="s">
        <v>132</v>
      </c>
      <c r="AU711" s="168" t="s">
        <v>74</v>
      </c>
      <c r="AV711" s="167" t="s">
        <v>72</v>
      </c>
      <c r="AW711" s="167" t="s">
        <v>5</v>
      </c>
      <c r="AX711" s="167" t="s">
        <v>66</v>
      </c>
      <c r="AY711" s="168" t="s">
        <v>123</v>
      </c>
    </row>
    <row r="712" spans="2:51" s="95" customFormat="1" ht="12">
      <c r="B712" s="94"/>
      <c r="D712" s="96" t="s">
        <v>132</v>
      </c>
      <c r="E712" s="97" t="s">
        <v>1</v>
      </c>
      <c r="F712" s="98" t="s">
        <v>462</v>
      </c>
      <c r="H712" s="99">
        <v>27.544</v>
      </c>
      <c r="L712" s="94"/>
      <c r="M712" s="100"/>
      <c r="N712" s="101"/>
      <c r="O712" s="101"/>
      <c r="P712" s="101"/>
      <c r="Q712" s="101"/>
      <c r="R712" s="101"/>
      <c r="S712" s="101"/>
      <c r="T712" s="102"/>
      <c r="AT712" s="97" t="s">
        <v>132</v>
      </c>
      <c r="AU712" s="97" t="s">
        <v>74</v>
      </c>
      <c r="AV712" s="95" t="s">
        <v>74</v>
      </c>
      <c r="AW712" s="95" t="s">
        <v>5</v>
      </c>
      <c r="AX712" s="95" t="s">
        <v>66</v>
      </c>
      <c r="AY712" s="97" t="s">
        <v>123</v>
      </c>
    </row>
    <row r="713" spans="2:51" s="167" customFormat="1" ht="12">
      <c r="B713" s="166"/>
      <c r="D713" s="96" t="s">
        <v>132</v>
      </c>
      <c r="E713" s="168" t="s">
        <v>1</v>
      </c>
      <c r="F713" s="169" t="s">
        <v>442</v>
      </c>
      <c r="H713" s="168" t="s">
        <v>1</v>
      </c>
      <c r="L713" s="166"/>
      <c r="M713" s="170"/>
      <c r="N713" s="171"/>
      <c r="O713" s="171"/>
      <c r="P713" s="171"/>
      <c r="Q713" s="171"/>
      <c r="R713" s="171"/>
      <c r="S713" s="171"/>
      <c r="T713" s="172"/>
      <c r="AT713" s="168" t="s">
        <v>132</v>
      </c>
      <c r="AU713" s="168" t="s">
        <v>74</v>
      </c>
      <c r="AV713" s="167" t="s">
        <v>72</v>
      </c>
      <c r="AW713" s="167" t="s">
        <v>5</v>
      </c>
      <c r="AX713" s="167" t="s">
        <v>66</v>
      </c>
      <c r="AY713" s="168" t="s">
        <v>123</v>
      </c>
    </row>
    <row r="714" spans="2:51" s="167" customFormat="1" ht="12">
      <c r="B714" s="166"/>
      <c r="D714" s="96" t="s">
        <v>132</v>
      </c>
      <c r="E714" s="168" t="s">
        <v>1</v>
      </c>
      <c r="F714" s="169" t="s">
        <v>463</v>
      </c>
      <c r="H714" s="168" t="s">
        <v>1</v>
      </c>
      <c r="L714" s="166"/>
      <c r="M714" s="170"/>
      <c r="N714" s="171"/>
      <c r="O714" s="171"/>
      <c r="P714" s="171"/>
      <c r="Q714" s="171"/>
      <c r="R714" s="171"/>
      <c r="S714" s="171"/>
      <c r="T714" s="172"/>
      <c r="AT714" s="168" t="s">
        <v>132</v>
      </c>
      <c r="AU714" s="168" t="s">
        <v>74</v>
      </c>
      <c r="AV714" s="167" t="s">
        <v>72</v>
      </c>
      <c r="AW714" s="167" t="s">
        <v>5</v>
      </c>
      <c r="AX714" s="167" t="s">
        <v>66</v>
      </c>
      <c r="AY714" s="168" t="s">
        <v>123</v>
      </c>
    </row>
    <row r="715" spans="2:51" s="95" customFormat="1" ht="12">
      <c r="B715" s="94"/>
      <c r="D715" s="96" t="s">
        <v>132</v>
      </c>
      <c r="E715" s="97" t="s">
        <v>1</v>
      </c>
      <c r="F715" s="98" t="s">
        <v>464</v>
      </c>
      <c r="H715" s="99">
        <v>2.88</v>
      </c>
      <c r="L715" s="94"/>
      <c r="M715" s="100"/>
      <c r="N715" s="101"/>
      <c r="O715" s="101"/>
      <c r="P715" s="101"/>
      <c r="Q715" s="101"/>
      <c r="R715" s="101"/>
      <c r="S715" s="101"/>
      <c r="T715" s="102"/>
      <c r="AT715" s="97" t="s">
        <v>132</v>
      </c>
      <c r="AU715" s="97" t="s">
        <v>74</v>
      </c>
      <c r="AV715" s="95" t="s">
        <v>74</v>
      </c>
      <c r="AW715" s="95" t="s">
        <v>5</v>
      </c>
      <c r="AX715" s="95" t="s">
        <v>66</v>
      </c>
      <c r="AY715" s="97" t="s">
        <v>123</v>
      </c>
    </row>
    <row r="716" spans="2:51" s="174" customFormat="1" ht="12">
      <c r="B716" s="173"/>
      <c r="D716" s="96" t="s">
        <v>132</v>
      </c>
      <c r="E716" s="175" t="s">
        <v>1</v>
      </c>
      <c r="F716" s="176" t="s">
        <v>412</v>
      </c>
      <c r="H716" s="177">
        <v>30.424</v>
      </c>
      <c r="L716" s="173"/>
      <c r="M716" s="178"/>
      <c r="N716" s="179"/>
      <c r="O716" s="179"/>
      <c r="P716" s="179"/>
      <c r="Q716" s="179"/>
      <c r="R716" s="179"/>
      <c r="S716" s="179"/>
      <c r="T716" s="180"/>
      <c r="AT716" s="175" t="s">
        <v>132</v>
      </c>
      <c r="AU716" s="175" t="s">
        <v>74</v>
      </c>
      <c r="AV716" s="174" t="s">
        <v>137</v>
      </c>
      <c r="AW716" s="174" t="s">
        <v>5</v>
      </c>
      <c r="AX716" s="174" t="s">
        <v>66</v>
      </c>
      <c r="AY716" s="175" t="s">
        <v>123</v>
      </c>
    </row>
    <row r="717" spans="2:51" s="167" customFormat="1" ht="12">
      <c r="B717" s="166"/>
      <c r="D717" s="96" t="s">
        <v>132</v>
      </c>
      <c r="E717" s="168" t="s">
        <v>1</v>
      </c>
      <c r="F717" s="169" t="s">
        <v>465</v>
      </c>
      <c r="H717" s="168" t="s">
        <v>1</v>
      </c>
      <c r="L717" s="166"/>
      <c r="M717" s="170"/>
      <c r="N717" s="171"/>
      <c r="O717" s="171"/>
      <c r="P717" s="171"/>
      <c r="Q717" s="171"/>
      <c r="R717" s="171"/>
      <c r="S717" s="171"/>
      <c r="T717" s="172"/>
      <c r="AT717" s="168" t="s">
        <v>132</v>
      </c>
      <c r="AU717" s="168" t="s">
        <v>74</v>
      </c>
      <c r="AV717" s="167" t="s">
        <v>72</v>
      </c>
      <c r="AW717" s="167" t="s">
        <v>5</v>
      </c>
      <c r="AX717" s="167" t="s">
        <v>66</v>
      </c>
      <c r="AY717" s="168" t="s">
        <v>123</v>
      </c>
    </row>
    <row r="718" spans="2:51" s="167" customFormat="1" ht="12">
      <c r="B718" s="166"/>
      <c r="D718" s="96" t="s">
        <v>132</v>
      </c>
      <c r="E718" s="168" t="s">
        <v>1</v>
      </c>
      <c r="F718" s="169" t="s">
        <v>439</v>
      </c>
      <c r="H718" s="168" t="s">
        <v>1</v>
      </c>
      <c r="L718" s="166"/>
      <c r="M718" s="170"/>
      <c r="N718" s="171"/>
      <c r="O718" s="171"/>
      <c r="P718" s="171"/>
      <c r="Q718" s="171"/>
      <c r="R718" s="171"/>
      <c r="S718" s="171"/>
      <c r="T718" s="172"/>
      <c r="AT718" s="168" t="s">
        <v>132</v>
      </c>
      <c r="AU718" s="168" t="s">
        <v>74</v>
      </c>
      <c r="AV718" s="167" t="s">
        <v>72</v>
      </c>
      <c r="AW718" s="167" t="s">
        <v>5</v>
      </c>
      <c r="AX718" s="167" t="s">
        <v>66</v>
      </c>
      <c r="AY718" s="168" t="s">
        <v>123</v>
      </c>
    </row>
    <row r="719" spans="2:51" s="167" customFormat="1" ht="12">
      <c r="B719" s="166"/>
      <c r="D719" s="96" t="s">
        <v>132</v>
      </c>
      <c r="E719" s="168" t="s">
        <v>1</v>
      </c>
      <c r="F719" s="169" t="s">
        <v>466</v>
      </c>
      <c r="H719" s="168" t="s">
        <v>1</v>
      </c>
      <c r="L719" s="166"/>
      <c r="M719" s="170"/>
      <c r="N719" s="171"/>
      <c r="O719" s="171"/>
      <c r="P719" s="171"/>
      <c r="Q719" s="171"/>
      <c r="R719" s="171"/>
      <c r="S719" s="171"/>
      <c r="T719" s="172"/>
      <c r="AT719" s="168" t="s">
        <v>132</v>
      </c>
      <c r="AU719" s="168" t="s">
        <v>74</v>
      </c>
      <c r="AV719" s="167" t="s">
        <v>72</v>
      </c>
      <c r="AW719" s="167" t="s">
        <v>5</v>
      </c>
      <c r="AX719" s="167" t="s">
        <v>66</v>
      </c>
      <c r="AY719" s="168" t="s">
        <v>123</v>
      </c>
    </row>
    <row r="720" spans="2:51" s="95" customFormat="1" ht="12">
      <c r="B720" s="94"/>
      <c r="D720" s="96" t="s">
        <v>132</v>
      </c>
      <c r="E720" s="97" t="s">
        <v>1</v>
      </c>
      <c r="F720" s="98" t="s">
        <v>467</v>
      </c>
      <c r="H720" s="99">
        <v>15.791</v>
      </c>
      <c r="L720" s="94"/>
      <c r="M720" s="100"/>
      <c r="N720" s="101"/>
      <c r="O720" s="101"/>
      <c r="P720" s="101"/>
      <c r="Q720" s="101"/>
      <c r="R720" s="101"/>
      <c r="S720" s="101"/>
      <c r="T720" s="102"/>
      <c r="AT720" s="97" t="s">
        <v>132</v>
      </c>
      <c r="AU720" s="97" t="s">
        <v>74</v>
      </c>
      <c r="AV720" s="95" t="s">
        <v>74</v>
      </c>
      <c r="AW720" s="95" t="s">
        <v>5</v>
      </c>
      <c r="AX720" s="95" t="s">
        <v>66</v>
      </c>
      <c r="AY720" s="97" t="s">
        <v>123</v>
      </c>
    </row>
    <row r="721" spans="2:51" s="167" customFormat="1" ht="12">
      <c r="B721" s="166"/>
      <c r="D721" s="96" t="s">
        <v>132</v>
      </c>
      <c r="E721" s="168" t="s">
        <v>1</v>
      </c>
      <c r="F721" s="169" t="s">
        <v>442</v>
      </c>
      <c r="H721" s="168" t="s">
        <v>1</v>
      </c>
      <c r="L721" s="166"/>
      <c r="M721" s="170"/>
      <c r="N721" s="171"/>
      <c r="O721" s="171"/>
      <c r="P721" s="171"/>
      <c r="Q721" s="171"/>
      <c r="R721" s="171"/>
      <c r="S721" s="171"/>
      <c r="T721" s="172"/>
      <c r="AT721" s="168" t="s">
        <v>132</v>
      </c>
      <c r="AU721" s="168" t="s">
        <v>74</v>
      </c>
      <c r="AV721" s="167" t="s">
        <v>72</v>
      </c>
      <c r="AW721" s="167" t="s">
        <v>5</v>
      </c>
      <c r="AX721" s="167" t="s">
        <v>66</v>
      </c>
      <c r="AY721" s="168" t="s">
        <v>123</v>
      </c>
    </row>
    <row r="722" spans="2:51" s="167" customFormat="1" ht="12">
      <c r="B722" s="166"/>
      <c r="D722" s="96" t="s">
        <v>132</v>
      </c>
      <c r="E722" s="168" t="s">
        <v>1</v>
      </c>
      <c r="F722" s="169" t="s">
        <v>468</v>
      </c>
      <c r="H722" s="168" t="s">
        <v>1</v>
      </c>
      <c r="L722" s="166"/>
      <c r="M722" s="170"/>
      <c r="N722" s="171"/>
      <c r="O722" s="171"/>
      <c r="P722" s="171"/>
      <c r="Q722" s="171"/>
      <c r="R722" s="171"/>
      <c r="S722" s="171"/>
      <c r="T722" s="172"/>
      <c r="AT722" s="168" t="s">
        <v>132</v>
      </c>
      <c r="AU722" s="168" t="s">
        <v>74</v>
      </c>
      <c r="AV722" s="167" t="s">
        <v>72</v>
      </c>
      <c r="AW722" s="167" t="s">
        <v>5</v>
      </c>
      <c r="AX722" s="167" t="s">
        <v>66</v>
      </c>
      <c r="AY722" s="168" t="s">
        <v>123</v>
      </c>
    </row>
    <row r="723" spans="2:51" s="95" customFormat="1" ht="12">
      <c r="B723" s="94"/>
      <c r="D723" s="96" t="s">
        <v>132</v>
      </c>
      <c r="E723" s="97" t="s">
        <v>1</v>
      </c>
      <c r="F723" s="98" t="s">
        <v>469</v>
      </c>
      <c r="H723" s="99">
        <v>1.98</v>
      </c>
      <c r="L723" s="94"/>
      <c r="M723" s="100"/>
      <c r="N723" s="101"/>
      <c r="O723" s="101"/>
      <c r="P723" s="101"/>
      <c r="Q723" s="101"/>
      <c r="R723" s="101"/>
      <c r="S723" s="101"/>
      <c r="T723" s="102"/>
      <c r="AT723" s="97" t="s">
        <v>132</v>
      </c>
      <c r="AU723" s="97" t="s">
        <v>74</v>
      </c>
      <c r="AV723" s="95" t="s">
        <v>74</v>
      </c>
      <c r="AW723" s="95" t="s">
        <v>5</v>
      </c>
      <c r="AX723" s="95" t="s">
        <v>66</v>
      </c>
      <c r="AY723" s="97" t="s">
        <v>123</v>
      </c>
    </row>
    <row r="724" spans="2:51" s="174" customFormat="1" ht="12">
      <c r="B724" s="173"/>
      <c r="D724" s="96" t="s">
        <v>132</v>
      </c>
      <c r="E724" s="175" t="s">
        <v>1</v>
      </c>
      <c r="F724" s="176" t="s">
        <v>412</v>
      </c>
      <c r="H724" s="177">
        <v>17.771</v>
      </c>
      <c r="L724" s="173"/>
      <c r="M724" s="178"/>
      <c r="N724" s="179"/>
      <c r="O724" s="179"/>
      <c r="P724" s="179"/>
      <c r="Q724" s="179"/>
      <c r="R724" s="179"/>
      <c r="S724" s="179"/>
      <c r="T724" s="180"/>
      <c r="AT724" s="175" t="s">
        <v>132</v>
      </c>
      <c r="AU724" s="175" t="s">
        <v>74</v>
      </c>
      <c r="AV724" s="174" t="s">
        <v>137</v>
      </c>
      <c r="AW724" s="174" t="s">
        <v>5</v>
      </c>
      <c r="AX724" s="174" t="s">
        <v>66</v>
      </c>
      <c r="AY724" s="175" t="s">
        <v>123</v>
      </c>
    </row>
    <row r="725" spans="2:51" s="182" customFormat="1" ht="12">
      <c r="B725" s="181"/>
      <c r="D725" s="96" t="s">
        <v>132</v>
      </c>
      <c r="E725" s="183" t="s">
        <v>1</v>
      </c>
      <c r="F725" s="184" t="s">
        <v>470</v>
      </c>
      <c r="H725" s="185">
        <v>930.1379999999998</v>
      </c>
      <c r="L725" s="181"/>
      <c r="M725" s="186"/>
      <c r="N725" s="187"/>
      <c r="O725" s="187"/>
      <c r="P725" s="187"/>
      <c r="Q725" s="187"/>
      <c r="R725" s="187"/>
      <c r="S725" s="187"/>
      <c r="T725" s="188"/>
      <c r="AT725" s="183" t="s">
        <v>132</v>
      </c>
      <c r="AU725" s="183" t="s">
        <v>74</v>
      </c>
      <c r="AV725" s="182" t="s">
        <v>130</v>
      </c>
      <c r="AW725" s="182" t="s">
        <v>5</v>
      </c>
      <c r="AX725" s="182" t="s">
        <v>72</v>
      </c>
      <c r="AY725" s="183" t="s">
        <v>123</v>
      </c>
    </row>
    <row r="726" spans="2:65" s="117" customFormat="1" ht="16.5" customHeight="1">
      <c r="B726" s="8"/>
      <c r="C726" s="84" t="s">
        <v>163</v>
      </c>
      <c r="D726" s="84" t="s">
        <v>125</v>
      </c>
      <c r="E726" s="85" t="s">
        <v>525</v>
      </c>
      <c r="F726" s="86" t="s">
        <v>526</v>
      </c>
      <c r="G726" s="87" t="s">
        <v>396</v>
      </c>
      <c r="H726" s="88">
        <v>930.138</v>
      </c>
      <c r="I726" s="142"/>
      <c r="J726" s="89">
        <f>ROUND(I726*H726,2)</f>
        <v>0</v>
      </c>
      <c r="K726" s="86" t="s">
        <v>397</v>
      </c>
      <c r="L726" s="8"/>
      <c r="M726" s="115" t="s">
        <v>1</v>
      </c>
      <c r="N726" s="90" t="s">
        <v>35</v>
      </c>
      <c r="O726" s="92">
        <v>0.004</v>
      </c>
      <c r="P726" s="92">
        <f>O726*H726</f>
        <v>3.720552</v>
      </c>
      <c r="Q726" s="92">
        <v>0</v>
      </c>
      <c r="R726" s="92">
        <f>Q726*H726</f>
        <v>0</v>
      </c>
      <c r="S726" s="92">
        <v>0</v>
      </c>
      <c r="T726" s="164">
        <f>S726*H726</f>
        <v>0</v>
      </c>
      <c r="AR726" s="120" t="s">
        <v>130</v>
      </c>
      <c r="AT726" s="120" t="s">
        <v>125</v>
      </c>
      <c r="AU726" s="120" t="s">
        <v>74</v>
      </c>
      <c r="AY726" s="120" t="s">
        <v>123</v>
      </c>
      <c r="BE726" s="156">
        <f>IF(N726="základní",J726,0)</f>
        <v>0</v>
      </c>
      <c r="BF726" s="156">
        <f>IF(N726="snížená",J726,0)</f>
        <v>0</v>
      </c>
      <c r="BG726" s="156">
        <f>IF(N726="zákl. přenesená",J726,0)</f>
        <v>0</v>
      </c>
      <c r="BH726" s="156">
        <f>IF(N726="sníž. přenesená",J726,0)</f>
        <v>0</v>
      </c>
      <c r="BI726" s="156">
        <f>IF(N726="nulová",J726,0)</f>
        <v>0</v>
      </c>
      <c r="BJ726" s="120" t="s">
        <v>72</v>
      </c>
      <c r="BK726" s="156">
        <f>ROUND(I726*H726,2)</f>
        <v>0</v>
      </c>
      <c r="BL726" s="120" t="s">
        <v>130</v>
      </c>
      <c r="BM726" s="120" t="s">
        <v>527</v>
      </c>
    </row>
    <row r="727" spans="2:47" s="117" customFormat="1" ht="19.5">
      <c r="B727" s="8"/>
      <c r="D727" s="96" t="s">
        <v>399</v>
      </c>
      <c r="F727" s="165" t="s">
        <v>528</v>
      </c>
      <c r="L727" s="8"/>
      <c r="M727" s="114"/>
      <c r="N727" s="21"/>
      <c r="O727" s="21"/>
      <c r="P727" s="21"/>
      <c r="Q727" s="21"/>
      <c r="R727" s="21"/>
      <c r="S727" s="21"/>
      <c r="T727" s="22"/>
      <c r="AT727" s="120" t="s">
        <v>399</v>
      </c>
      <c r="AU727" s="120" t="s">
        <v>74</v>
      </c>
    </row>
    <row r="728" spans="2:51" s="167" customFormat="1" ht="12">
      <c r="B728" s="166"/>
      <c r="D728" s="96" t="s">
        <v>132</v>
      </c>
      <c r="E728" s="168" t="s">
        <v>1</v>
      </c>
      <c r="F728" s="169" t="s">
        <v>401</v>
      </c>
      <c r="H728" s="168" t="s">
        <v>1</v>
      </c>
      <c r="L728" s="166"/>
      <c r="M728" s="170"/>
      <c r="N728" s="171"/>
      <c r="O728" s="171"/>
      <c r="P728" s="171"/>
      <c r="Q728" s="171"/>
      <c r="R728" s="171"/>
      <c r="S728" s="171"/>
      <c r="T728" s="172"/>
      <c r="AT728" s="168" t="s">
        <v>132</v>
      </c>
      <c r="AU728" s="168" t="s">
        <v>74</v>
      </c>
      <c r="AV728" s="167" t="s">
        <v>72</v>
      </c>
      <c r="AW728" s="167" t="s">
        <v>5</v>
      </c>
      <c r="AX728" s="167" t="s">
        <v>66</v>
      </c>
      <c r="AY728" s="168" t="s">
        <v>123</v>
      </c>
    </row>
    <row r="729" spans="2:51" s="167" customFormat="1" ht="12">
      <c r="B729" s="166"/>
      <c r="D729" s="96" t="s">
        <v>132</v>
      </c>
      <c r="E729" s="168" t="s">
        <v>1</v>
      </c>
      <c r="F729" s="169" t="s">
        <v>402</v>
      </c>
      <c r="H729" s="168" t="s">
        <v>1</v>
      </c>
      <c r="L729" s="166"/>
      <c r="M729" s="170"/>
      <c r="N729" s="171"/>
      <c r="O729" s="171"/>
      <c r="P729" s="171"/>
      <c r="Q729" s="171"/>
      <c r="R729" s="171"/>
      <c r="S729" s="171"/>
      <c r="T729" s="172"/>
      <c r="AT729" s="168" t="s">
        <v>132</v>
      </c>
      <c r="AU729" s="168" t="s">
        <v>74</v>
      </c>
      <c r="AV729" s="167" t="s">
        <v>72</v>
      </c>
      <c r="AW729" s="167" t="s">
        <v>5</v>
      </c>
      <c r="AX729" s="167" t="s">
        <v>66</v>
      </c>
      <c r="AY729" s="168" t="s">
        <v>123</v>
      </c>
    </row>
    <row r="730" spans="2:51" s="167" customFormat="1" ht="12">
      <c r="B730" s="166"/>
      <c r="D730" s="96" t="s">
        <v>132</v>
      </c>
      <c r="E730" s="168" t="s">
        <v>1</v>
      </c>
      <c r="F730" s="169" t="s">
        <v>403</v>
      </c>
      <c r="H730" s="168" t="s">
        <v>1</v>
      </c>
      <c r="L730" s="166"/>
      <c r="M730" s="170"/>
      <c r="N730" s="171"/>
      <c r="O730" s="171"/>
      <c r="P730" s="171"/>
      <c r="Q730" s="171"/>
      <c r="R730" s="171"/>
      <c r="S730" s="171"/>
      <c r="T730" s="172"/>
      <c r="AT730" s="168" t="s">
        <v>132</v>
      </c>
      <c r="AU730" s="168" t="s">
        <v>74</v>
      </c>
      <c r="AV730" s="167" t="s">
        <v>72</v>
      </c>
      <c r="AW730" s="167" t="s">
        <v>5</v>
      </c>
      <c r="AX730" s="167" t="s">
        <v>66</v>
      </c>
      <c r="AY730" s="168" t="s">
        <v>123</v>
      </c>
    </row>
    <row r="731" spans="2:51" s="167" customFormat="1" ht="12">
      <c r="B731" s="166"/>
      <c r="D731" s="96" t="s">
        <v>132</v>
      </c>
      <c r="E731" s="168" t="s">
        <v>1</v>
      </c>
      <c r="F731" s="169" t="s">
        <v>404</v>
      </c>
      <c r="H731" s="168" t="s">
        <v>1</v>
      </c>
      <c r="L731" s="166"/>
      <c r="M731" s="170"/>
      <c r="N731" s="171"/>
      <c r="O731" s="171"/>
      <c r="P731" s="171"/>
      <c r="Q731" s="171"/>
      <c r="R731" s="171"/>
      <c r="S731" s="171"/>
      <c r="T731" s="172"/>
      <c r="AT731" s="168" t="s">
        <v>132</v>
      </c>
      <c r="AU731" s="168" t="s">
        <v>74</v>
      </c>
      <c r="AV731" s="167" t="s">
        <v>72</v>
      </c>
      <c r="AW731" s="167" t="s">
        <v>5</v>
      </c>
      <c r="AX731" s="167" t="s">
        <v>66</v>
      </c>
      <c r="AY731" s="168" t="s">
        <v>123</v>
      </c>
    </row>
    <row r="732" spans="2:51" s="167" customFormat="1" ht="12">
      <c r="B732" s="166"/>
      <c r="D732" s="96" t="s">
        <v>132</v>
      </c>
      <c r="E732" s="168" t="s">
        <v>1</v>
      </c>
      <c r="F732" s="169" t="s">
        <v>405</v>
      </c>
      <c r="H732" s="168" t="s">
        <v>1</v>
      </c>
      <c r="L732" s="166"/>
      <c r="M732" s="170"/>
      <c r="N732" s="171"/>
      <c r="O732" s="171"/>
      <c r="P732" s="171"/>
      <c r="Q732" s="171"/>
      <c r="R732" s="171"/>
      <c r="S732" s="171"/>
      <c r="T732" s="172"/>
      <c r="AT732" s="168" t="s">
        <v>132</v>
      </c>
      <c r="AU732" s="168" t="s">
        <v>74</v>
      </c>
      <c r="AV732" s="167" t="s">
        <v>72</v>
      </c>
      <c r="AW732" s="167" t="s">
        <v>5</v>
      </c>
      <c r="AX732" s="167" t="s">
        <v>66</v>
      </c>
      <c r="AY732" s="168" t="s">
        <v>123</v>
      </c>
    </row>
    <row r="733" spans="2:51" s="167" customFormat="1" ht="12">
      <c r="B733" s="166"/>
      <c r="D733" s="96" t="s">
        <v>132</v>
      </c>
      <c r="E733" s="168" t="s">
        <v>1</v>
      </c>
      <c r="F733" s="169" t="s">
        <v>406</v>
      </c>
      <c r="H733" s="168" t="s">
        <v>1</v>
      </c>
      <c r="L733" s="166"/>
      <c r="M733" s="170"/>
      <c r="N733" s="171"/>
      <c r="O733" s="171"/>
      <c r="P733" s="171"/>
      <c r="Q733" s="171"/>
      <c r="R733" s="171"/>
      <c r="S733" s="171"/>
      <c r="T733" s="172"/>
      <c r="AT733" s="168" t="s">
        <v>132</v>
      </c>
      <c r="AU733" s="168" t="s">
        <v>74</v>
      </c>
      <c r="AV733" s="167" t="s">
        <v>72</v>
      </c>
      <c r="AW733" s="167" t="s">
        <v>5</v>
      </c>
      <c r="AX733" s="167" t="s">
        <v>66</v>
      </c>
      <c r="AY733" s="168" t="s">
        <v>123</v>
      </c>
    </row>
    <row r="734" spans="2:51" s="167" customFormat="1" ht="12">
      <c r="B734" s="166"/>
      <c r="D734" s="96" t="s">
        <v>132</v>
      </c>
      <c r="E734" s="168" t="s">
        <v>1</v>
      </c>
      <c r="F734" s="169" t="s">
        <v>407</v>
      </c>
      <c r="H734" s="168" t="s">
        <v>1</v>
      </c>
      <c r="L734" s="166"/>
      <c r="M734" s="170"/>
      <c r="N734" s="171"/>
      <c r="O734" s="171"/>
      <c r="P734" s="171"/>
      <c r="Q734" s="171"/>
      <c r="R734" s="171"/>
      <c r="S734" s="171"/>
      <c r="T734" s="172"/>
      <c r="AT734" s="168" t="s">
        <v>132</v>
      </c>
      <c r="AU734" s="168" t="s">
        <v>74</v>
      </c>
      <c r="AV734" s="167" t="s">
        <v>72</v>
      </c>
      <c r="AW734" s="167" t="s">
        <v>5</v>
      </c>
      <c r="AX734" s="167" t="s">
        <v>66</v>
      </c>
      <c r="AY734" s="168" t="s">
        <v>123</v>
      </c>
    </row>
    <row r="735" spans="2:51" s="95" customFormat="1" ht="12">
      <c r="B735" s="94"/>
      <c r="D735" s="96" t="s">
        <v>132</v>
      </c>
      <c r="E735" s="97" t="s">
        <v>1</v>
      </c>
      <c r="F735" s="98" t="s">
        <v>408</v>
      </c>
      <c r="H735" s="99">
        <v>130.39</v>
      </c>
      <c r="L735" s="94"/>
      <c r="M735" s="100"/>
      <c r="N735" s="101"/>
      <c r="O735" s="101"/>
      <c r="P735" s="101"/>
      <c r="Q735" s="101"/>
      <c r="R735" s="101"/>
      <c r="S735" s="101"/>
      <c r="T735" s="102"/>
      <c r="AT735" s="97" t="s">
        <v>132</v>
      </c>
      <c r="AU735" s="97" t="s">
        <v>74</v>
      </c>
      <c r="AV735" s="95" t="s">
        <v>74</v>
      </c>
      <c r="AW735" s="95" t="s">
        <v>5</v>
      </c>
      <c r="AX735" s="95" t="s">
        <v>66</v>
      </c>
      <c r="AY735" s="97" t="s">
        <v>123</v>
      </c>
    </row>
    <row r="736" spans="2:51" s="167" customFormat="1" ht="12">
      <c r="B736" s="166"/>
      <c r="D736" s="96" t="s">
        <v>132</v>
      </c>
      <c r="E736" s="168" t="s">
        <v>1</v>
      </c>
      <c r="F736" s="169" t="s">
        <v>409</v>
      </c>
      <c r="H736" s="168" t="s">
        <v>1</v>
      </c>
      <c r="L736" s="166"/>
      <c r="M736" s="170"/>
      <c r="N736" s="171"/>
      <c r="O736" s="171"/>
      <c r="P736" s="171"/>
      <c r="Q736" s="171"/>
      <c r="R736" s="171"/>
      <c r="S736" s="171"/>
      <c r="T736" s="172"/>
      <c r="AT736" s="168" t="s">
        <v>132</v>
      </c>
      <c r="AU736" s="168" t="s">
        <v>74</v>
      </c>
      <c r="AV736" s="167" t="s">
        <v>72</v>
      </c>
      <c r="AW736" s="167" t="s">
        <v>5</v>
      </c>
      <c r="AX736" s="167" t="s">
        <v>66</v>
      </c>
      <c r="AY736" s="168" t="s">
        <v>123</v>
      </c>
    </row>
    <row r="737" spans="2:51" s="167" customFormat="1" ht="12">
      <c r="B737" s="166"/>
      <c r="D737" s="96" t="s">
        <v>132</v>
      </c>
      <c r="E737" s="168" t="s">
        <v>1</v>
      </c>
      <c r="F737" s="169" t="s">
        <v>410</v>
      </c>
      <c r="H737" s="168" t="s">
        <v>1</v>
      </c>
      <c r="L737" s="166"/>
      <c r="M737" s="170"/>
      <c r="N737" s="171"/>
      <c r="O737" s="171"/>
      <c r="P737" s="171"/>
      <c r="Q737" s="171"/>
      <c r="R737" s="171"/>
      <c r="S737" s="171"/>
      <c r="T737" s="172"/>
      <c r="AT737" s="168" t="s">
        <v>132</v>
      </c>
      <c r="AU737" s="168" t="s">
        <v>74</v>
      </c>
      <c r="AV737" s="167" t="s">
        <v>72</v>
      </c>
      <c r="AW737" s="167" t="s">
        <v>5</v>
      </c>
      <c r="AX737" s="167" t="s">
        <v>66</v>
      </c>
      <c r="AY737" s="168" t="s">
        <v>123</v>
      </c>
    </row>
    <row r="738" spans="2:51" s="95" customFormat="1" ht="12">
      <c r="B738" s="94"/>
      <c r="D738" s="96" t="s">
        <v>132</v>
      </c>
      <c r="E738" s="97" t="s">
        <v>1</v>
      </c>
      <c r="F738" s="98" t="s">
        <v>411</v>
      </c>
      <c r="H738" s="99">
        <v>15.06</v>
      </c>
      <c r="L738" s="94"/>
      <c r="M738" s="100"/>
      <c r="N738" s="101"/>
      <c r="O738" s="101"/>
      <c r="P738" s="101"/>
      <c r="Q738" s="101"/>
      <c r="R738" s="101"/>
      <c r="S738" s="101"/>
      <c r="T738" s="102"/>
      <c r="AT738" s="97" t="s">
        <v>132</v>
      </c>
      <c r="AU738" s="97" t="s">
        <v>74</v>
      </c>
      <c r="AV738" s="95" t="s">
        <v>74</v>
      </c>
      <c r="AW738" s="95" t="s">
        <v>5</v>
      </c>
      <c r="AX738" s="95" t="s">
        <v>66</v>
      </c>
      <c r="AY738" s="97" t="s">
        <v>123</v>
      </c>
    </row>
    <row r="739" spans="2:51" s="174" customFormat="1" ht="12">
      <c r="B739" s="173"/>
      <c r="D739" s="96" t="s">
        <v>132</v>
      </c>
      <c r="E739" s="175" t="s">
        <v>1</v>
      </c>
      <c r="F739" s="176" t="s">
        <v>412</v>
      </c>
      <c r="H739" s="177">
        <v>145.45</v>
      </c>
      <c r="L739" s="173"/>
      <c r="M739" s="178"/>
      <c r="N739" s="179"/>
      <c r="O739" s="179"/>
      <c r="P739" s="179"/>
      <c r="Q739" s="179"/>
      <c r="R739" s="179"/>
      <c r="S739" s="179"/>
      <c r="T739" s="180"/>
      <c r="AT739" s="175" t="s">
        <v>132</v>
      </c>
      <c r="AU739" s="175" t="s">
        <v>74</v>
      </c>
      <c r="AV739" s="174" t="s">
        <v>137</v>
      </c>
      <c r="AW739" s="174" t="s">
        <v>5</v>
      </c>
      <c r="AX739" s="174" t="s">
        <v>66</v>
      </c>
      <c r="AY739" s="175" t="s">
        <v>123</v>
      </c>
    </row>
    <row r="740" spans="2:51" s="167" customFormat="1" ht="12">
      <c r="B740" s="166"/>
      <c r="D740" s="96" t="s">
        <v>132</v>
      </c>
      <c r="E740" s="168" t="s">
        <v>1</v>
      </c>
      <c r="F740" s="169" t="s">
        <v>413</v>
      </c>
      <c r="H740" s="168" t="s">
        <v>1</v>
      </c>
      <c r="L740" s="166"/>
      <c r="M740" s="170"/>
      <c r="N740" s="171"/>
      <c r="O740" s="171"/>
      <c r="P740" s="171"/>
      <c r="Q740" s="171"/>
      <c r="R740" s="171"/>
      <c r="S740" s="171"/>
      <c r="T740" s="172"/>
      <c r="AT740" s="168" t="s">
        <v>132</v>
      </c>
      <c r="AU740" s="168" t="s">
        <v>74</v>
      </c>
      <c r="AV740" s="167" t="s">
        <v>72</v>
      </c>
      <c r="AW740" s="167" t="s">
        <v>5</v>
      </c>
      <c r="AX740" s="167" t="s">
        <v>66</v>
      </c>
      <c r="AY740" s="168" t="s">
        <v>123</v>
      </c>
    </row>
    <row r="741" spans="2:51" s="167" customFormat="1" ht="12">
      <c r="B741" s="166"/>
      <c r="D741" s="96" t="s">
        <v>132</v>
      </c>
      <c r="E741" s="168" t="s">
        <v>1</v>
      </c>
      <c r="F741" s="169" t="s">
        <v>406</v>
      </c>
      <c r="H741" s="168" t="s">
        <v>1</v>
      </c>
      <c r="L741" s="166"/>
      <c r="M741" s="170"/>
      <c r="N741" s="171"/>
      <c r="O741" s="171"/>
      <c r="P741" s="171"/>
      <c r="Q741" s="171"/>
      <c r="R741" s="171"/>
      <c r="S741" s="171"/>
      <c r="T741" s="172"/>
      <c r="AT741" s="168" t="s">
        <v>132</v>
      </c>
      <c r="AU741" s="168" t="s">
        <v>74</v>
      </c>
      <c r="AV741" s="167" t="s">
        <v>72</v>
      </c>
      <c r="AW741" s="167" t="s">
        <v>5</v>
      </c>
      <c r="AX741" s="167" t="s">
        <v>66</v>
      </c>
      <c r="AY741" s="168" t="s">
        <v>123</v>
      </c>
    </row>
    <row r="742" spans="2:51" s="167" customFormat="1" ht="12">
      <c r="B742" s="166"/>
      <c r="D742" s="96" t="s">
        <v>132</v>
      </c>
      <c r="E742" s="168" t="s">
        <v>1</v>
      </c>
      <c r="F742" s="169" t="s">
        <v>414</v>
      </c>
      <c r="H742" s="168" t="s">
        <v>1</v>
      </c>
      <c r="L742" s="166"/>
      <c r="M742" s="170"/>
      <c r="N742" s="171"/>
      <c r="O742" s="171"/>
      <c r="P742" s="171"/>
      <c r="Q742" s="171"/>
      <c r="R742" s="171"/>
      <c r="S742" s="171"/>
      <c r="T742" s="172"/>
      <c r="AT742" s="168" t="s">
        <v>132</v>
      </c>
      <c r="AU742" s="168" t="s">
        <v>74</v>
      </c>
      <c r="AV742" s="167" t="s">
        <v>72</v>
      </c>
      <c r="AW742" s="167" t="s">
        <v>5</v>
      </c>
      <c r="AX742" s="167" t="s">
        <v>66</v>
      </c>
      <c r="AY742" s="168" t="s">
        <v>123</v>
      </c>
    </row>
    <row r="743" spans="2:51" s="95" customFormat="1" ht="12">
      <c r="B743" s="94"/>
      <c r="D743" s="96" t="s">
        <v>132</v>
      </c>
      <c r="E743" s="97" t="s">
        <v>1</v>
      </c>
      <c r="F743" s="98" t="s">
        <v>415</v>
      </c>
      <c r="H743" s="99">
        <v>144.165</v>
      </c>
      <c r="L743" s="94"/>
      <c r="M743" s="100"/>
      <c r="N743" s="101"/>
      <c r="O743" s="101"/>
      <c r="P743" s="101"/>
      <c r="Q743" s="101"/>
      <c r="R743" s="101"/>
      <c r="S743" s="101"/>
      <c r="T743" s="102"/>
      <c r="AT743" s="97" t="s">
        <v>132</v>
      </c>
      <c r="AU743" s="97" t="s">
        <v>74</v>
      </c>
      <c r="AV743" s="95" t="s">
        <v>74</v>
      </c>
      <c r="AW743" s="95" t="s">
        <v>5</v>
      </c>
      <c r="AX743" s="95" t="s">
        <v>66</v>
      </c>
      <c r="AY743" s="97" t="s">
        <v>123</v>
      </c>
    </row>
    <row r="744" spans="2:51" s="167" customFormat="1" ht="12">
      <c r="B744" s="166"/>
      <c r="D744" s="96" t="s">
        <v>132</v>
      </c>
      <c r="E744" s="168" t="s">
        <v>1</v>
      </c>
      <c r="F744" s="169" t="s">
        <v>409</v>
      </c>
      <c r="H744" s="168" t="s">
        <v>1</v>
      </c>
      <c r="L744" s="166"/>
      <c r="M744" s="170"/>
      <c r="N744" s="171"/>
      <c r="O744" s="171"/>
      <c r="P744" s="171"/>
      <c r="Q744" s="171"/>
      <c r="R744" s="171"/>
      <c r="S744" s="171"/>
      <c r="T744" s="172"/>
      <c r="AT744" s="168" t="s">
        <v>132</v>
      </c>
      <c r="AU744" s="168" t="s">
        <v>74</v>
      </c>
      <c r="AV744" s="167" t="s">
        <v>72</v>
      </c>
      <c r="AW744" s="167" t="s">
        <v>5</v>
      </c>
      <c r="AX744" s="167" t="s">
        <v>66</v>
      </c>
      <c r="AY744" s="168" t="s">
        <v>123</v>
      </c>
    </row>
    <row r="745" spans="2:51" s="167" customFormat="1" ht="12">
      <c r="B745" s="166"/>
      <c r="D745" s="96" t="s">
        <v>132</v>
      </c>
      <c r="E745" s="168" t="s">
        <v>1</v>
      </c>
      <c r="F745" s="169" t="s">
        <v>416</v>
      </c>
      <c r="H745" s="168" t="s">
        <v>1</v>
      </c>
      <c r="L745" s="166"/>
      <c r="M745" s="170"/>
      <c r="N745" s="171"/>
      <c r="O745" s="171"/>
      <c r="P745" s="171"/>
      <c r="Q745" s="171"/>
      <c r="R745" s="171"/>
      <c r="S745" s="171"/>
      <c r="T745" s="172"/>
      <c r="AT745" s="168" t="s">
        <v>132</v>
      </c>
      <c r="AU745" s="168" t="s">
        <v>74</v>
      </c>
      <c r="AV745" s="167" t="s">
        <v>72</v>
      </c>
      <c r="AW745" s="167" t="s">
        <v>5</v>
      </c>
      <c r="AX745" s="167" t="s">
        <v>66</v>
      </c>
      <c r="AY745" s="168" t="s">
        <v>123</v>
      </c>
    </row>
    <row r="746" spans="2:51" s="95" customFormat="1" ht="12">
      <c r="B746" s="94"/>
      <c r="D746" s="96" t="s">
        <v>132</v>
      </c>
      <c r="E746" s="97" t="s">
        <v>1</v>
      </c>
      <c r="F746" s="98" t="s">
        <v>417</v>
      </c>
      <c r="H746" s="99">
        <v>7.41</v>
      </c>
      <c r="L746" s="94"/>
      <c r="M746" s="100"/>
      <c r="N746" s="101"/>
      <c r="O746" s="101"/>
      <c r="P746" s="101"/>
      <c r="Q746" s="101"/>
      <c r="R746" s="101"/>
      <c r="S746" s="101"/>
      <c r="T746" s="102"/>
      <c r="AT746" s="97" t="s">
        <v>132</v>
      </c>
      <c r="AU746" s="97" t="s">
        <v>74</v>
      </c>
      <c r="AV746" s="95" t="s">
        <v>74</v>
      </c>
      <c r="AW746" s="95" t="s">
        <v>5</v>
      </c>
      <c r="AX746" s="95" t="s">
        <v>66</v>
      </c>
      <c r="AY746" s="97" t="s">
        <v>123</v>
      </c>
    </row>
    <row r="747" spans="2:51" s="174" customFormat="1" ht="12">
      <c r="B747" s="173"/>
      <c r="D747" s="96" t="s">
        <v>132</v>
      </c>
      <c r="E747" s="175" t="s">
        <v>1</v>
      </c>
      <c r="F747" s="176" t="s">
        <v>412</v>
      </c>
      <c r="H747" s="177">
        <v>151.575</v>
      </c>
      <c r="L747" s="173"/>
      <c r="M747" s="178"/>
      <c r="N747" s="179"/>
      <c r="O747" s="179"/>
      <c r="P747" s="179"/>
      <c r="Q747" s="179"/>
      <c r="R747" s="179"/>
      <c r="S747" s="179"/>
      <c r="T747" s="180"/>
      <c r="AT747" s="175" t="s">
        <v>132</v>
      </c>
      <c r="AU747" s="175" t="s">
        <v>74</v>
      </c>
      <c r="AV747" s="174" t="s">
        <v>137</v>
      </c>
      <c r="AW747" s="174" t="s">
        <v>5</v>
      </c>
      <c r="AX747" s="174" t="s">
        <v>66</v>
      </c>
      <c r="AY747" s="175" t="s">
        <v>123</v>
      </c>
    </row>
    <row r="748" spans="2:51" s="167" customFormat="1" ht="12">
      <c r="B748" s="166"/>
      <c r="D748" s="96" t="s">
        <v>132</v>
      </c>
      <c r="E748" s="168" t="s">
        <v>1</v>
      </c>
      <c r="F748" s="169" t="s">
        <v>418</v>
      </c>
      <c r="H748" s="168" t="s">
        <v>1</v>
      </c>
      <c r="L748" s="166"/>
      <c r="M748" s="170"/>
      <c r="N748" s="171"/>
      <c r="O748" s="171"/>
      <c r="P748" s="171"/>
      <c r="Q748" s="171"/>
      <c r="R748" s="171"/>
      <c r="S748" s="171"/>
      <c r="T748" s="172"/>
      <c r="AT748" s="168" t="s">
        <v>132</v>
      </c>
      <c r="AU748" s="168" t="s">
        <v>74</v>
      </c>
      <c r="AV748" s="167" t="s">
        <v>72</v>
      </c>
      <c r="AW748" s="167" t="s">
        <v>5</v>
      </c>
      <c r="AX748" s="167" t="s">
        <v>66</v>
      </c>
      <c r="AY748" s="168" t="s">
        <v>123</v>
      </c>
    </row>
    <row r="749" spans="2:51" s="167" customFormat="1" ht="12">
      <c r="B749" s="166"/>
      <c r="D749" s="96" t="s">
        <v>132</v>
      </c>
      <c r="E749" s="168" t="s">
        <v>1</v>
      </c>
      <c r="F749" s="169" t="s">
        <v>406</v>
      </c>
      <c r="H749" s="168" t="s">
        <v>1</v>
      </c>
      <c r="L749" s="166"/>
      <c r="M749" s="170"/>
      <c r="N749" s="171"/>
      <c r="O749" s="171"/>
      <c r="P749" s="171"/>
      <c r="Q749" s="171"/>
      <c r="R749" s="171"/>
      <c r="S749" s="171"/>
      <c r="T749" s="172"/>
      <c r="AT749" s="168" t="s">
        <v>132</v>
      </c>
      <c r="AU749" s="168" t="s">
        <v>74</v>
      </c>
      <c r="AV749" s="167" t="s">
        <v>72</v>
      </c>
      <c r="AW749" s="167" t="s">
        <v>5</v>
      </c>
      <c r="AX749" s="167" t="s">
        <v>66</v>
      </c>
      <c r="AY749" s="168" t="s">
        <v>123</v>
      </c>
    </row>
    <row r="750" spans="2:51" s="167" customFormat="1" ht="12">
      <c r="B750" s="166"/>
      <c r="D750" s="96" t="s">
        <v>132</v>
      </c>
      <c r="E750" s="168" t="s">
        <v>1</v>
      </c>
      <c r="F750" s="169" t="s">
        <v>419</v>
      </c>
      <c r="H750" s="168" t="s">
        <v>1</v>
      </c>
      <c r="L750" s="166"/>
      <c r="M750" s="170"/>
      <c r="N750" s="171"/>
      <c r="O750" s="171"/>
      <c r="P750" s="171"/>
      <c r="Q750" s="171"/>
      <c r="R750" s="171"/>
      <c r="S750" s="171"/>
      <c r="T750" s="172"/>
      <c r="AT750" s="168" t="s">
        <v>132</v>
      </c>
      <c r="AU750" s="168" t="s">
        <v>74</v>
      </c>
      <c r="AV750" s="167" t="s">
        <v>72</v>
      </c>
      <c r="AW750" s="167" t="s">
        <v>5</v>
      </c>
      <c r="AX750" s="167" t="s">
        <v>66</v>
      </c>
      <c r="AY750" s="168" t="s">
        <v>123</v>
      </c>
    </row>
    <row r="751" spans="2:51" s="95" customFormat="1" ht="12">
      <c r="B751" s="94"/>
      <c r="D751" s="96" t="s">
        <v>132</v>
      </c>
      <c r="E751" s="97" t="s">
        <v>1</v>
      </c>
      <c r="F751" s="98" t="s">
        <v>420</v>
      </c>
      <c r="H751" s="99">
        <v>47.19</v>
      </c>
      <c r="L751" s="94"/>
      <c r="M751" s="100"/>
      <c r="N751" s="101"/>
      <c r="O751" s="101"/>
      <c r="P751" s="101"/>
      <c r="Q751" s="101"/>
      <c r="R751" s="101"/>
      <c r="S751" s="101"/>
      <c r="T751" s="102"/>
      <c r="AT751" s="97" t="s">
        <v>132</v>
      </c>
      <c r="AU751" s="97" t="s">
        <v>74</v>
      </c>
      <c r="AV751" s="95" t="s">
        <v>74</v>
      </c>
      <c r="AW751" s="95" t="s">
        <v>5</v>
      </c>
      <c r="AX751" s="95" t="s">
        <v>66</v>
      </c>
      <c r="AY751" s="97" t="s">
        <v>123</v>
      </c>
    </row>
    <row r="752" spans="2:51" s="167" customFormat="1" ht="12">
      <c r="B752" s="166"/>
      <c r="D752" s="96" t="s">
        <v>132</v>
      </c>
      <c r="E752" s="168" t="s">
        <v>1</v>
      </c>
      <c r="F752" s="169" t="s">
        <v>409</v>
      </c>
      <c r="H752" s="168" t="s">
        <v>1</v>
      </c>
      <c r="L752" s="166"/>
      <c r="M752" s="170"/>
      <c r="N752" s="171"/>
      <c r="O752" s="171"/>
      <c r="P752" s="171"/>
      <c r="Q752" s="171"/>
      <c r="R752" s="171"/>
      <c r="S752" s="171"/>
      <c r="T752" s="172"/>
      <c r="AT752" s="168" t="s">
        <v>132</v>
      </c>
      <c r="AU752" s="168" t="s">
        <v>74</v>
      </c>
      <c r="AV752" s="167" t="s">
        <v>72</v>
      </c>
      <c r="AW752" s="167" t="s">
        <v>5</v>
      </c>
      <c r="AX752" s="167" t="s">
        <v>66</v>
      </c>
      <c r="AY752" s="168" t="s">
        <v>123</v>
      </c>
    </row>
    <row r="753" spans="2:51" s="167" customFormat="1" ht="12">
      <c r="B753" s="166"/>
      <c r="D753" s="96" t="s">
        <v>132</v>
      </c>
      <c r="E753" s="168" t="s">
        <v>1</v>
      </c>
      <c r="F753" s="169" t="s">
        <v>421</v>
      </c>
      <c r="H753" s="168" t="s">
        <v>1</v>
      </c>
      <c r="L753" s="166"/>
      <c r="M753" s="170"/>
      <c r="N753" s="171"/>
      <c r="O753" s="171"/>
      <c r="P753" s="171"/>
      <c r="Q753" s="171"/>
      <c r="R753" s="171"/>
      <c r="S753" s="171"/>
      <c r="T753" s="172"/>
      <c r="AT753" s="168" t="s">
        <v>132</v>
      </c>
      <c r="AU753" s="168" t="s">
        <v>74</v>
      </c>
      <c r="AV753" s="167" t="s">
        <v>72</v>
      </c>
      <c r="AW753" s="167" t="s">
        <v>5</v>
      </c>
      <c r="AX753" s="167" t="s">
        <v>66</v>
      </c>
      <c r="AY753" s="168" t="s">
        <v>123</v>
      </c>
    </row>
    <row r="754" spans="2:51" s="95" customFormat="1" ht="12">
      <c r="B754" s="94"/>
      <c r="D754" s="96" t="s">
        <v>132</v>
      </c>
      <c r="E754" s="97" t="s">
        <v>1</v>
      </c>
      <c r="F754" s="98" t="s">
        <v>422</v>
      </c>
      <c r="H754" s="99">
        <v>15.42</v>
      </c>
      <c r="L754" s="94"/>
      <c r="M754" s="100"/>
      <c r="N754" s="101"/>
      <c r="O754" s="101"/>
      <c r="P754" s="101"/>
      <c r="Q754" s="101"/>
      <c r="R754" s="101"/>
      <c r="S754" s="101"/>
      <c r="T754" s="102"/>
      <c r="AT754" s="97" t="s">
        <v>132</v>
      </c>
      <c r="AU754" s="97" t="s">
        <v>74</v>
      </c>
      <c r="AV754" s="95" t="s">
        <v>74</v>
      </c>
      <c r="AW754" s="95" t="s">
        <v>5</v>
      </c>
      <c r="AX754" s="95" t="s">
        <v>66</v>
      </c>
      <c r="AY754" s="97" t="s">
        <v>123</v>
      </c>
    </row>
    <row r="755" spans="2:51" s="174" customFormat="1" ht="12">
      <c r="B755" s="173"/>
      <c r="D755" s="96" t="s">
        <v>132</v>
      </c>
      <c r="E755" s="175" t="s">
        <v>1</v>
      </c>
      <c r="F755" s="176" t="s">
        <v>412</v>
      </c>
      <c r="H755" s="177">
        <v>62.61</v>
      </c>
      <c r="L755" s="173"/>
      <c r="M755" s="178"/>
      <c r="N755" s="179"/>
      <c r="O755" s="179"/>
      <c r="P755" s="179"/>
      <c r="Q755" s="179"/>
      <c r="R755" s="179"/>
      <c r="S755" s="179"/>
      <c r="T755" s="180"/>
      <c r="AT755" s="175" t="s">
        <v>132</v>
      </c>
      <c r="AU755" s="175" t="s">
        <v>74</v>
      </c>
      <c r="AV755" s="174" t="s">
        <v>137</v>
      </c>
      <c r="AW755" s="174" t="s">
        <v>5</v>
      </c>
      <c r="AX755" s="174" t="s">
        <v>66</v>
      </c>
      <c r="AY755" s="175" t="s">
        <v>123</v>
      </c>
    </row>
    <row r="756" spans="2:51" s="167" customFormat="1" ht="12">
      <c r="B756" s="166"/>
      <c r="D756" s="96" t="s">
        <v>132</v>
      </c>
      <c r="E756" s="168" t="s">
        <v>1</v>
      </c>
      <c r="F756" s="169" t="s">
        <v>423</v>
      </c>
      <c r="H756" s="168" t="s">
        <v>1</v>
      </c>
      <c r="L756" s="166"/>
      <c r="M756" s="170"/>
      <c r="N756" s="171"/>
      <c r="O756" s="171"/>
      <c r="P756" s="171"/>
      <c r="Q756" s="171"/>
      <c r="R756" s="171"/>
      <c r="S756" s="171"/>
      <c r="T756" s="172"/>
      <c r="AT756" s="168" t="s">
        <v>132</v>
      </c>
      <c r="AU756" s="168" t="s">
        <v>74</v>
      </c>
      <c r="AV756" s="167" t="s">
        <v>72</v>
      </c>
      <c r="AW756" s="167" t="s">
        <v>5</v>
      </c>
      <c r="AX756" s="167" t="s">
        <v>66</v>
      </c>
      <c r="AY756" s="168" t="s">
        <v>123</v>
      </c>
    </row>
    <row r="757" spans="2:51" s="167" customFormat="1" ht="12">
      <c r="B757" s="166"/>
      <c r="D757" s="96" t="s">
        <v>132</v>
      </c>
      <c r="E757" s="168" t="s">
        <v>1</v>
      </c>
      <c r="F757" s="169" t="s">
        <v>406</v>
      </c>
      <c r="H757" s="168" t="s">
        <v>1</v>
      </c>
      <c r="L757" s="166"/>
      <c r="M757" s="170"/>
      <c r="N757" s="171"/>
      <c r="O757" s="171"/>
      <c r="P757" s="171"/>
      <c r="Q757" s="171"/>
      <c r="R757" s="171"/>
      <c r="S757" s="171"/>
      <c r="T757" s="172"/>
      <c r="AT757" s="168" t="s">
        <v>132</v>
      </c>
      <c r="AU757" s="168" t="s">
        <v>74</v>
      </c>
      <c r="AV757" s="167" t="s">
        <v>72</v>
      </c>
      <c r="AW757" s="167" t="s">
        <v>5</v>
      </c>
      <c r="AX757" s="167" t="s">
        <v>66</v>
      </c>
      <c r="AY757" s="168" t="s">
        <v>123</v>
      </c>
    </row>
    <row r="758" spans="2:51" s="167" customFormat="1" ht="12">
      <c r="B758" s="166"/>
      <c r="D758" s="96" t="s">
        <v>132</v>
      </c>
      <c r="E758" s="168" t="s">
        <v>1</v>
      </c>
      <c r="F758" s="169" t="s">
        <v>424</v>
      </c>
      <c r="H758" s="168" t="s">
        <v>1</v>
      </c>
      <c r="L758" s="166"/>
      <c r="M758" s="170"/>
      <c r="N758" s="171"/>
      <c r="O758" s="171"/>
      <c r="P758" s="171"/>
      <c r="Q758" s="171"/>
      <c r="R758" s="171"/>
      <c r="S758" s="171"/>
      <c r="T758" s="172"/>
      <c r="AT758" s="168" t="s">
        <v>132</v>
      </c>
      <c r="AU758" s="168" t="s">
        <v>74</v>
      </c>
      <c r="AV758" s="167" t="s">
        <v>72</v>
      </c>
      <c r="AW758" s="167" t="s">
        <v>5</v>
      </c>
      <c r="AX758" s="167" t="s">
        <v>66</v>
      </c>
      <c r="AY758" s="168" t="s">
        <v>123</v>
      </c>
    </row>
    <row r="759" spans="2:51" s="95" customFormat="1" ht="12">
      <c r="B759" s="94"/>
      <c r="D759" s="96" t="s">
        <v>132</v>
      </c>
      <c r="E759" s="97" t="s">
        <v>1</v>
      </c>
      <c r="F759" s="98" t="s">
        <v>425</v>
      </c>
      <c r="H759" s="99">
        <v>103.34</v>
      </c>
      <c r="L759" s="94"/>
      <c r="M759" s="100"/>
      <c r="N759" s="101"/>
      <c r="O759" s="101"/>
      <c r="P759" s="101"/>
      <c r="Q759" s="101"/>
      <c r="R759" s="101"/>
      <c r="S759" s="101"/>
      <c r="T759" s="102"/>
      <c r="AT759" s="97" t="s">
        <v>132</v>
      </c>
      <c r="AU759" s="97" t="s">
        <v>74</v>
      </c>
      <c r="AV759" s="95" t="s">
        <v>74</v>
      </c>
      <c r="AW759" s="95" t="s">
        <v>5</v>
      </c>
      <c r="AX759" s="95" t="s">
        <v>66</v>
      </c>
      <c r="AY759" s="97" t="s">
        <v>123</v>
      </c>
    </row>
    <row r="760" spans="2:51" s="167" customFormat="1" ht="12">
      <c r="B760" s="166"/>
      <c r="D760" s="96" t="s">
        <v>132</v>
      </c>
      <c r="E760" s="168" t="s">
        <v>1</v>
      </c>
      <c r="F760" s="169" t="s">
        <v>409</v>
      </c>
      <c r="H760" s="168" t="s">
        <v>1</v>
      </c>
      <c r="L760" s="166"/>
      <c r="M760" s="170"/>
      <c r="N760" s="171"/>
      <c r="O760" s="171"/>
      <c r="P760" s="171"/>
      <c r="Q760" s="171"/>
      <c r="R760" s="171"/>
      <c r="S760" s="171"/>
      <c r="T760" s="172"/>
      <c r="AT760" s="168" t="s">
        <v>132</v>
      </c>
      <c r="AU760" s="168" t="s">
        <v>74</v>
      </c>
      <c r="AV760" s="167" t="s">
        <v>72</v>
      </c>
      <c r="AW760" s="167" t="s">
        <v>5</v>
      </c>
      <c r="AX760" s="167" t="s">
        <v>66</v>
      </c>
      <c r="AY760" s="168" t="s">
        <v>123</v>
      </c>
    </row>
    <row r="761" spans="2:51" s="167" customFormat="1" ht="12">
      <c r="B761" s="166"/>
      <c r="D761" s="96" t="s">
        <v>132</v>
      </c>
      <c r="E761" s="168" t="s">
        <v>1</v>
      </c>
      <c r="F761" s="169" t="s">
        <v>426</v>
      </c>
      <c r="H761" s="168" t="s">
        <v>1</v>
      </c>
      <c r="L761" s="166"/>
      <c r="M761" s="170"/>
      <c r="N761" s="171"/>
      <c r="O761" s="171"/>
      <c r="P761" s="171"/>
      <c r="Q761" s="171"/>
      <c r="R761" s="171"/>
      <c r="S761" s="171"/>
      <c r="T761" s="172"/>
      <c r="AT761" s="168" t="s">
        <v>132</v>
      </c>
      <c r="AU761" s="168" t="s">
        <v>74</v>
      </c>
      <c r="AV761" s="167" t="s">
        <v>72</v>
      </c>
      <c r="AW761" s="167" t="s">
        <v>5</v>
      </c>
      <c r="AX761" s="167" t="s">
        <v>66</v>
      </c>
      <c r="AY761" s="168" t="s">
        <v>123</v>
      </c>
    </row>
    <row r="762" spans="2:51" s="95" customFormat="1" ht="12">
      <c r="B762" s="94"/>
      <c r="D762" s="96" t="s">
        <v>132</v>
      </c>
      <c r="E762" s="97" t="s">
        <v>1</v>
      </c>
      <c r="F762" s="98" t="s">
        <v>427</v>
      </c>
      <c r="H762" s="99">
        <v>7.59</v>
      </c>
      <c r="L762" s="94"/>
      <c r="M762" s="100"/>
      <c r="N762" s="101"/>
      <c r="O762" s="101"/>
      <c r="P762" s="101"/>
      <c r="Q762" s="101"/>
      <c r="R762" s="101"/>
      <c r="S762" s="101"/>
      <c r="T762" s="102"/>
      <c r="AT762" s="97" t="s">
        <v>132</v>
      </c>
      <c r="AU762" s="97" t="s">
        <v>74</v>
      </c>
      <c r="AV762" s="95" t="s">
        <v>74</v>
      </c>
      <c r="AW762" s="95" t="s">
        <v>5</v>
      </c>
      <c r="AX762" s="95" t="s">
        <v>66</v>
      </c>
      <c r="AY762" s="97" t="s">
        <v>123</v>
      </c>
    </row>
    <row r="763" spans="2:51" s="174" customFormat="1" ht="12">
      <c r="B763" s="173"/>
      <c r="D763" s="96" t="s">
        <v>132</v>
      </c>
      <c r="E763" s="175" t="s">
        <v>1</v>
      </c>
      <c r="F763" s="176" t="s">
        <v>412</v>
      </c>
      <c r="H763" s="177">
        <v>110.93</v>
      </c>
      <c r="L763" s="173"/>
      <c r="M763" s="178"/>
      <c r="N763" s="179"/>
      <c r="O763" s="179"/>
      <c r="P763" s="179"/>
      <c r="Q763" s="179"/>
      <c r="R763" s="179"/>
      <c r="S763" s="179"/>
      <c r="T763" s="180"/>
      <c r="AT763" s="175" t="s">
        <v>132</v>
      </c>
      <c r="AU763" s="175" t="s">
        <v>74</v>
      </c>
      <c r="AV763" s="174" t="s">
        <v>137</v>
      </c>
      <c r="AW763" s="174" t="s">
        <v>5</v>
      </c>
      <c r="AX763" s="174" t="s">
        <v>66</v>
      </c>
      <c r="AY763" s="175" t="s">
        <v>123</v>
      </c>
    </row>
    <row r="764" spans="2:51" s="167" customFormat="1" ht="12">
      <c r="B764" s="166"/>
      <c r="D764" s="96" t="s">
        <v>132</v>
      </c>
      <c r="E764" s="168" t="s">
        <v>1</v>
      </c>
      <c r="F764" s="169" t="s">
        <v>428</v>
      </c>
      <c r="H764" s="168" t="s">
        <v>1</v>
      </c>
      <c r="L764" s="166"/>
      <c r="M764" s="170"/>
      <c r="N764" s="171"/>
      <c r="O764" s="171"/>
      <c r="P764" s="171"/>
      <c r="Q764" s="171"/>
      <c r="R764" s="171"/>
      <c r="S764" s="171"/>
      <c r="T764" s="172"/>
      <c r="AT764" s="168" t="s">
        <v>132</v>
      </c>
      <c r="AU764" s="168" t="s">
        <v>74</v>
      </c>
      <c r="AV764" s="167" t="s">
        <v>72</v>
      </c>
      <c r="AW764" s="167" t="s">
        <v>5</v>
      </c>
      <c r="AX764" s="167" t="s">
        <v>66</v>
      </c>
      <c r="AY764" s="168" t="s">
        <v>123</v>
      </c>
    </row>
    <row r="765" spans="2:51" s="167" customFormat="1" ht="12">
      <c r="B765" s="166"/>
      <c r="D765" s="96" t="s">
        <v>132</v>
      </c>
      <c r="E765" s="168" t="s">
        <v>1</v>
      </c>
      <c r="F765" s="169" t="s">
        <v>406</v>
      </c>
      <c r="H765" s="168" t="s">
        <v>1</v>
      </c>
      <c r="L765" s="166"/>
      <c r="M765" s="170"/>
      <c r="N765" s="171"/>
      <c r="O765" s="171"/>
      <c r="P765" s="171"/>
      <c r="Q765" s="171"/>
      <c r="R765" s="171"/>
      <c r="S765" s="171"/>
      <c r="T765" s="172"/>
      <c r="AT765" s="168" t="s">
        <v>132</v>
      </c>
      <c r="AU765" s="168" t="s">
        <v>74</v>
      </c>
      <c r="AV765" s="167" t="s">
        <v>72</v>
      </c>
      <c r="AW765" s="167" t="s">
        <v>5</v>
      </c>
      <c r="AX765" s="167" t="s">
        <v>66</v>
      </c>
      <c r="AY765" s="168" t="s">
        <v>123</v>
      </c>
    </row>
    <row r="766" spans="2:51" s="167" customFormat="1" ht="12">
      <c r="B766" s="166"/>
      <c r="D766" s="96" t="s">
        <v>132</v>
      </c>
      <c r="E766" s="168" t="s">
        <v>1</v>
      </c>
      <c r="F766" s="169" t="s">
        <v>429</v>
      </c>
      <c r="H766" s="168" t="s">
        <v>1</v>
      </c>
      <c r="L766" s="166"/>
      <c r="M766" s="170"/>
      <c r="N766" s="171"/>
      <c r="O766" s="171"/>
      <c r="P766" s="171"/>
      <c r="Q766" s="171"/>
      <c r="R766" s="171"/>
      <c r="S766" s="171"/>
      <c r="T766" s="172"/>
      <c r="AT766" s="168" t="s">
        <v>132</v>
      </c>
      <c r="AU766" s="168" t="s">
        <v>74</v>
      </c>
      <c r="AV766" s="167" t="s">
        <v>72</v>
      </c>
      <c r="AW766" s="167" t="s">
        <v>5</v>
      </c>
      <c r="AX766" s="167" t="s">
        <v>66</v>
      </c>
      <c r="AY766" s="168" t="s">
        <v>123</v>
      </c>
    </row>
    <row r="767" spans="2:51" s="95" customFormat="1" ht="12">
      <c r="B767" s="94"/>
      <c r="D767" s="96" t="s">
        <v>132</v>
      </c>
      <c r="E767" s="97" t="s">
        <v>1</v>
      </c>
      <c r="F767" s="98" t="s">
        <v>430</v>
      </c>
      <c r="H767" s="99">
        <v>160.632</v>
      </c>
      <c r="L767" s="94"/>
      <c r="M767" s="100"/>
      <c r="N767" s="101"/>
      <c r="O767" s="101"/>
      <c r="P767" s="101"/>
      <c r="Q767" s="101"/>
      <c r="R767" s="101"/>
      <c r="S767" s="101"/>
      <c r="T767" s="102"/>
      <c r="AT767" s="97" t="s">
        <v>132</v>
      </c>
      <c r="AU767" s="97" t="s">
        <v>74</v>
      </c>
      <c r="AV767" s="95" t="s">
        <v>74</v>
      </c>
      <c r="AW767" s="95" t="s">
        <v>5</v>
      </c>
      <c r="AX767" s="95" t="s">
        <v>66</v>
      </c>
      <c r="AY767" s="97" t="s">
        <v>123</v>
      </c>
    </row>
    <row r="768" spans="2:51" s="167" customFormat="1" ht="12">
      <c r="B768" s="166"/>
      <c r="D768" s="96" t="s">
        <v>132</v>
      </c>
      <c r="E768" s="168" t="s">
        <v>1</v>
      </c>
      <c r="F768" s="169" t="s">
        <v>409</v>
      </c>
      <c r="H768" s="168" t="s">
        <v>1</v>
      </c>
      <c r="L768" s="166"/>
      <c r="M768" s="170"/>
      <c r="N768" s="171"/>
      <c r="O768" s="171"/>
      <c r="P768" s="171"/>
      <c r="Q768" s="171"/>
      <c r="R768" s="171"/>
      <c r="S768" s="171"/>
      <c r="T768" s="172"/>
      <c r="AT768" s="168" t="s">
        <v>132</v>
      </c>
      <c r="AU768" s="168" t="s">
        <v>74</v>
      </c>
      <c r="AV768" s="167" t="s">
        <v>72</v>
      </c>
      <c r="AW768" s="167" t="s">
        <v>5</v>
      </c>
      <c r="AX768" s="167" t="s">
        <v>66</v>
      </c>
      <c r="AY768" s="168" t="s">
        <v>123</v>
      </c>
    </row>
    <row r="769" spans="2:51" s="167" customFormat="1" ht="12">
      <c r="B769" s="166"/>
      <c r="D769" s="96" t="s">
        <v>132</v>
      </c>
      <c r="E769" s="168" t="s">
        <v>1</v>
      </c>
      <c r="F769" s="169" t="s">
        <v>431</v>
      </c>
      <c r="H769" s="168" t="s">
        <v>1</v>
      </c>
      <c r="L769" s="166"/>
      <c r="M769" s="170"/>
      <c r="N769" s="171"/>
      <c r="O769" s="171"/>
      <c r="P769" s="171"/>
      <c r="Q769" s="171"/>
      <c r="R769" s="171"/>
      <c r="S769" s="171"/>
      <c r="T769" s="172"/>
      <c r="AT769" s="168" t="s">
        <v>132</v>
      </c>
      <c r="AU769" s="168" t="s">
        <v>74</v>
      </c>
      <c r="AV769" s="167" t="s">
        <v>72</v>
      </c>
      <c r="AW769" s="167" t="s">
        <v>5</v>
      </c>
      <c r="AX769" s="167" t="s">
        <v>66</v>
      </c>
      <c r="AY769" s="168" t="s">
        <v>123</v>
      </c>
    </row>
    <row r="770" spans="2:51" s="95" customFormat="1" ht="12">
      <c r="B770" s="94"/>
      <c r="D770" s="96" t="s">
        <v>132</v>
      </c>
      <c r="E770" s="97" t="s">
        <v>1</v>
      </c>
      <c r="F770" s="98" t="s">
        <v>432</v>
      </c>
      <c r="H770" s="99">
        <v>6.425</v>
      </c>
      <c r="L770" s="94"/>
      <c r="M770" s="100"/>
      <c r="N770" s="101"/>
      <c r="O770" s="101"/>
      <c r="P770" s="101"/>
      <c r="Q770" s="101"/>
      <c r="R770" s="101"/>
      <c r="S770" s="101"/>
      <c r="T770" s="102"/>
      <c r="AT770" s="97" t="s">
        <v>132</v>
      </c>
      <c r="AU770" s="97" t="s">
        <v>74</v>
      </c>
      <c r="AV770" s="95" t="s">
        <v>74</v>
      </c>
      <c r="AW770" s="95" t="s">
        <v>5</v>
      </c>
      <c r="AX770" s="95" t="s">
        <v>66</v>
      </c>
      <c r="AY770" s="97" t="s">
        <v>123</v>
      </c>
    </row>
    <row r="771" spans="2:51" s="174" customFormat="1" ht="12">
      <c r="B771" s="173"/>
      <c r="D771" s="96" t="s">
        <v>132</v>
      </c>
      <c r="E771" s="175" t="s">
        <v>1</v>
      </c>
      <c r="F771" s="176" t="s">
        <v>412</v>
      </c>
      <c r="H771" s="177">
        <v>167.05700000000002</v>
      </c>
      <c r="L771" s="173"/>
      <c r="M771" s="178"/>
      <c r="N771" s="179"/>
      <c r="O771" s="179"/>
      <c r="P771" s="179"/>
      <c r="Q771" s="179"/>
      <c r="R771" s="179"/>
      <c r="S771" s="179"/>
      <c r="T771" s="180"/>
      <c r="AT771" s="175" t="s">
        <v>132</v>
      </c>
      <c r="AU771" s="175" t="s">
        <v>74</v>
      </c>
      <c r="AV771" s="174" t="s">
        <v>137</v>
      </c>
      <c r="AW771" s="174" t="s">
        <v>5</v>
      </c>
      <c r="AX771" s="174" t="s">
        <v>66</v>
      </c>
      <c r="AY771" s="175" t="s">
        <v>123</v>
      </c>
    </row>
    <row r="772" spans="2:51" s="167" customFormat="1" ht="12">
      <c r="B772" s="166"/>
      <c r="D772" s="96" t="s">
        <v>132</v>
      </c>
      <c r="E772" s="168" t="s">
        <v>1</v>
      </c>
      <c r="F772" s="169" t="s">
        <v>433</v>
      </c>
      <c r="H772" s="168" t="s">
        <v>1</v>
      </c>
      <c r="L772" s="166"/>
      <c r="M772" s="170"/>
      <c r="N772" s="171"/>
      <c r="O772" s="171"/>
      <c r="P772" s="171"/>
      <c r="Q772" s="171"/>
      <c r="R772" s="171"/>
      <c r="S772" s="171"/>
      <c r="T772" s="172"/>
      <c r="AT772" s="168" t="s">
        <v>132</v>
      </c>
      <c r="AU772" s="168" t="s">
        <v>74</v>
      </c>
      <c r="AV772" s="167" t="s">
        <v>72</v>
      </c>
      <c r="AW772" s="167" t="s">
        <v>5</v>
      </c>
      <c r="AX772" s="167" t="s">
        <v>66</v>
      </c>
      <c r="AY772" s="168" t="s">
        <v>123</v>
      </c>
    </row>
    <row r="773" spans="2:51" s="167" customFormat="1" ht="12">
      <c r="B773" s="166"/>
      <c r="D773" s="96" t="s">
        <v>132</v>
      </c>
      <c r="E773" s="168" t="s">
        <v>1</v>
      </c>
      <c r="F773" s="169" t="s">
        <v>406</v>
      </c>
      <c r="H773" s="168" t="s">
        <v>1</v>
      </c>
      <c r="L773" s="166"/>
      <c r="M773" s="170"/>
      <c r="N773" s="171"/>
      <c r="O773" s="171"/>
      <c r="P773" s="171"/>
      <c r="Q773" s="171"/>
      <c r="R773" s="171"/>
      <c r="S773" s="171"/>
      <c r="T773" s="172"/>
      <c r="AT773" s="168" t="s">
        <v>132</v>
      </c>
      <c r="AU773" s="168" t="s">
        <v>74</v>
      </c>
      <c r="AV773" s="167" t="s">
        <v>72</v>
      </c>
      <c r="AW773" s="167" t="s">
        <v>5</v>
      </c>
      <c r="AX773" s="167" t="s">
        <v>66</v>
      </c>
      <c r="AY773" s="168" t="s">
        <v>123</v>
      </c>
    </row>
    <row r="774" spans="2:51" s="167" customFormat="1" ht="12">
      <c r="B774" s="166"/>
      <c r="D774" s="96" t="s">
        <v>132</v>
      </c>
      <c r="E774" s="168" t="s">
        <v>1</v>
      </c>
      <c r="F774" s="169" t="s">
        <v>434</v>
      </c>
      <c r="H774" s="168" t="s">
        <v>1</v>
      </c>
      <c r="L774" s="166"/>
      <c r="M774" s="170"/>
      <c r="N774" s="171"/>
      <c r="O774" s="171"/>
      <c r="P774" s="171"/>
      <c r="Q774" s="171"/>
      <c r="R774" s="171"/>
      <c r="S774" s="171"/>
      <c r="T774" s="172"/>
      <c r="AT774" s="168" t="s">
        <v>132</v>
      </c>
      <c r="AU774" s="168" t="s">
        <v>74</v>
      </c>
      <c r="AV774" s="167" t="s">
        <v>72</v>
      </c>
      <c r="AW774" s="167" t="s">
        <v>5</v>
      </c>
      <c r="AX774" s="167" t="s">
        <v>66</v>
      </c>
      <c r="AY774" s="168" t="s">
        <v>123</v>
      </c>
    </row>
    <row r="775" spans="2:51" s="95" customFormat="1" ht="12">
      <c r="B775" s="94"/>
      <c r="D775" s="96" t="s">
        <v>132</v>
      </c>
      <c r="E775" s="97" t="s">
        <v>1</v>
      </c>
      <c r="F775" s="98" t="s">
        <v>435</v>
      </c>
      <c r="H775" s="99">
        <v>180.271</v>
      </c>
      <c r="L775" s="94"/>
      <c r="M775" s="100"/>
      <c r="N775" s="101"/>
      <c r="O775" s="101"/>
      <c r="P775" s="101"/>
      <c r="Q775" s="101"/>
      <c r="R775" s="101"/>
      <c r="S775" s="101"/>
      <c r="T775" s="102"/>
      <c r="AT775" s="97" t="s">
        <v>132</v>
      </c>
      <c r="AU775" s="97" t="s">
        <v>74</v>
      </c>
      <c r="AV775" s="95" t="s">
        <v>74</v>
      </c>
      <c r="AW775" s="95" t="s">
        <v>5</v>
      </c>
      <c r="AX775" s="95" t="s">
        <v>66</v>
      </c>
      <c r="AY775" s="97" t="s">
        <v>123</v>
      </c>
    </row>
    <row r="776" spans="2:51" s="167" customFormat="1" ht="12">
      <c r="B776" s="166"/>
      <c r="D776" s="96" t="s">
        <v>132</v>
      </c>
      <c r="E776" s="168" t="s">
        <v>1</v>
      </c>
      <c r="F776" s="169" t="s">
        <v>409</v>
      </c>
      <c r="H776" s="168" t="s">
        <v>1</v>
      </c>
      <c r="L776" s="166"/>
      <c r="M776" s="170"/>
      <c r="N776" s="171"/>
      <c r="O776" s="171"/>
      <c r="P776" s="171"/>
      <c r="Q776" s="171"/>
      <c r="R776" s="171"/>
      <c r="S776" s="171"/>
      <c r="T776" s="172"/>
      <c r="AT776" s="168" t="s">
        <v>132</v>
      </c>
      <c r="AU776" s="168" t="s">
        <v>74</v>
      </c>
      <c r="AV776" s="167" t="s">
        <v>72</v>
      </c>
      <c r="AW776" s="167" t="s">
        <v>5</v>
      </c>
      <c r="AX776" s="167" t="s">
        <v>66</v>
      </c>
      <c r="AY776" s="168" t="s">
        <v>123</v>
      </c>
    </row>
    <row r="777" spans="2:51" s="167" customFormat="1" ht="12">
      <c r="B777" s="166"/>
      <c r="D777" s="96" t="s">
        <v>132</v>
      </c>
      <c r="E777" s="168" t="s">
        <v>1</v>
      </c>
      <c r="F777" s="169" t="s">
        <v>436</v>
      </c>
      <c r="H777" s="168" t="s">
        <v>1</v>
      </c>
      <c r="L777" s="166"/>
      <c r="M777" s="170"/>
      <c r="N777" s="171"/>
      <c r="O777" s="171"/>
      <c r="P777" s="171"/>
      <c r="Q777" s="171"/>
      <c r="R777" s="171"/>
      <c r="S777" s="171"/>
      <c r="T777" s="172"/>
      <c r="AT777" s="168" t="s">
        <v>132</v>
      </c>
      <c r="AU777" s="168" t="s">
        <v>74</v>
      </c>
      <c r="AV777" s="167" t="s">
        <v>72</v>
      </c>
      <c r="AW777" s="167" t="s">
        <v>5</v>
      </c>
      <c r="AX777" s="167" t="s">
        <v>66</v>
      </c>
      <c r="AY777" s="168" t="s">
        <v>123</v>
      </c>
    </row>
    <row r="778" spans="2:51" s="95" customFormat="1" ht="12">
      <c r="B778" s="94"/>
      <c r="D778" s="96" t="s">
        <v>132</v>
      </c>
      <c r="E778" s="97" t="s">
        <v>1</v>
      </c>
      <c r="F778" s="98" t="s">
        <v>437</v>
      </c>
      <c r="H778" s="99">
        <v>7.8</v>
      </c>
      <c r="L778" s="94"/>
      <c r="M778" s="100"/>
      <c r="N778" s="101"/>
      <c r="O778" s="101"/>
      <c r="P778" s="101"/>
      <c r="Q778" s="101"/>
      <c r="R778" s="101"/>
      <c r="S778" s="101"/>
      <c r="T778" s="102"/>
      <c r="AT778" s="97" t="s">
        <v>132</v>
      </c>
      <c r="AU778" s="97" t="s">
        <v>74</v>
      </c>
      <c r="AV778" s="95" t="s">
        <v>74</v>
      </c>
      <c r="AW778" s="95" t="s">
        <v>5</v>
      </c>
      <c r="AX778" s="95" t="s">
        <v>66</v>
      </c>
      <c r="AY778" s="97" t="s">
        <v>123</v>
      </c>
    </row>
    <row r="779" spans="2:51" s="174" customFormat="1" ht="12">
      <c r="B779" s="173"/>
      <c r="D779" s="96" t="s">
        <v>132</v>
      </c>
      <c r="E779" s="175" t="s">
        <v>1</v>
      </c>
      <c r="F779" s="176" t="s">
        <v>412</v>
      </c>
      <c r="H779" s="177">
        <v>188.071</v>
      </c>
      <c r="L779" s="173"/>
      <c r="M779" s="178"/>
      <c r="N779" s="179"/>
      <c r="O779" s="179"/>
      <c r="P779" s="179"/>
      <c r="Q779" s="179"/>
      <c r="R779" s="179"/>
      <c r="S779" s="179"/>
      <c r="T779" s="180"/>
      <c r="AT779" s="175" t="s">
        <v>132</v>
      </c>
      <c r="AU779" s="175" t="s">
        <v>74</v>
      </c>
      <c r="AV779" s="174" t="s">
        <v>137</v>
      </c>
      <c r="AW779" s="174" t="s">
        <v>5</v>
      </c>
      <c r="AX779" s="174" t="s">
        <v>66</v>
      </c>
      <c r="AY779" s="175" t="s">
        <v>123</v>
      </c>
    </row>
    <row r="780" spans="2:51" s="167" customFormat="1" ht="12">
      <c r="B780" s="166"/>
      <c r="D780" s="96" t="s">
        <v>132</v>
      </c>
      <c r="E780" s="168" t="s">
        <v>1</v>
      </c>
      <c r="F780" s="169" t="s">
        <v>438</v>
      </c>
      <c r="H780" s="168" t="s">
        <v>1</v>
      </c>
      <c r="L780" s="166"/>
      <c r="M780" s="170"/>
      <c r="N780" s="171"/>
      <c r="O780" s="171"/>
      <c r="P780" s="171"/>
      <c r="Q780" s="171"/>
      <c r="R780" s="171"/>
      <c r="S780" s="171"/>
      <c r="T780" s="172"/>
      <c r="AT780" s="168" t="s">
        <v>132</v>
      </c>
      <c r="AU780" s="168" t="s">
        <v>74</v>
      </c>
      <c r="AV780" s="167" t="s">
        <v>72</v>
      </c>
      <c r="AW780" s="167" t="s">
        <v>5</v>
      </c>
      <c r="AX780" s="167" t="s">
        <v>66</v>
      </c>
      <c r="AY780" s="168" t="s">
        <v>123</v>
      </c>
    </row>
    <row r="781" spans="2:51" s="167" customFormat="1" ht="12">
      <c r="B781" s="166"/>
      <c r="D781" s="96" t="s">
        <v>132</v>
      </c>
      <c r="E781" s="168" t="s">
        <v>1</v>
      </c>
      <c r="F781" s="169" t="s">
        <v>439</v>
      </c>
      <c r="H781" s="168" t="s">
        <v>1</v>
      </c>
      <c r="L781" s="166"/>
      <c r="M781" s="170"/>
      <c r="N781" s="171"/>
      <c r="O781" s="171"/>
      <c r="P781" s="171"/>
      <c r="Q781" s="171"/>
      <c r="R781" s="171"/>
      <c r="S781" s="171"/>
      <c r="T781" s="172"/>
      <c r="AT781" s="168" t="s">
        <v>132</v>
      </c>
      <c r="AU781" s="168" t="s">
        <v>74</v>
      </c>
      <c r="AV781" s="167" t="s">
        <v>72</v>
      </c>
      <c r="AW781" s="167" t="s">
        <v>5</v>
      </c>
      <c r="AX781" s="167" t="s">
        <v>66</v>
      </c>
      <c r="AY781" s="168" t="s">
        <v>123</v>
      </c>
    </row>
    <row r="782" spans="2:51" s="167" customFormat="1" ht="12">
      <c r="B782" s="166"/>
      <c r="D782" s="96" t="s">
        <v>132</v>
      </c>
      <c r="E782" s="168" t="s">
        <v>1</v>
      </c>
      <c r="F782" s="169" t="s">
        <v>440</v>
      </c>
      <c r="H782" s="168" t="s">
        <v>1</v>
      </c>
      <c r="L782" s="166"/>
      <c r="M782" s="170"/>
      <c r="N782" s="171"/>
      <c r="O782" s="171"/>
      <c r="P782" s="171"/>
      <c r="Q782" s="171"/>
      <c r="R782" s="171"/>
      <c r="S782" s="171"/>
      <c r="T782" s="172"/>
      <c r="AT782" s="168" t="s">
        <v>132</v>
      </c>
      <c r="AU782" s="168" t="s">
        <v>74</v>
      </c>
      <c r="AV782" s="167" t="s">
        <v>72</v>
      </c>
      <c r="AW782" s="167" t="s">
        <v>5</v>
      </c>
      <c r="AX782" s="167" t="s">
        <v>66</v>
      </c>
      <c r="AY782" s="168" t="s">
        <v>123</v>
      </c>
    </row>
    <row r="783" spans="2:51" s="95" customFormat="1" ht="12">
      <c r="B783" s="94"/>
      <c r="D783" s="96" t="s">
        <v>132</v>
      </c>
      <c r="E783" s="97" t="s">
        <v>1</v>
      </c>
      <c r="F783" s="98" t="s">
        <v>441</v>
      </c>
      <c r="H783" s="99">
        <v>18.48</v>
      </c>
      <c r="L783" s="94"/>
      <c r="M783" s="100"/>
      <c r="N783" s="101"/>
      <c r="O783" s="101"/>
      <c r="P783" s="101"/>
      <c r="Q783" s="101"/>
      <c r="R783" s="101"/>
      <c r="S783" s="101"/>
      <c r="T783" s="102"/>
      <c r="AT783" s="97" t="s">
        <v>132</v>
      </c>
      <c r="AU783" s="97" t="s">
        <v>74</v>
      </c>
      <c r="AV783" s="95" t="s">
        <v>74</v>
      </c>
      <c r="AW783" s="95" t="s">
        <v>5</v>
      </c>
      <c r="AX783" s="95" t="s">
        <v>66</v>
      </c>
      <c r="AY783" s="97" t="s">
        <v>123</v>
      </c>
    </row>
    <row r="784" spans="2:51" s="167" customFormat="1" ht="12">
      <c r="B784" s="166"/>
      <c r="D784" s="96" t="s">
        <v>132</v>
      </c>
      <c r="E784" s="168" t="s">
        <v>1</v>
      </c>
      <c r="F784" s="169" t="s">
        <v>442</v>
      </c>
      <c r="H784" s="168" t="s">
        <v>1</v>
      </c>
      <c r="L784" s="166"/>
      <c r="M784" s="170"/>
      <c r="N784" s="171"/>
      <c r="O784" s="171"/>
      <c r="P784" s="171"/>
      <c r="Q784" s="171"/>
      <c r="R784" s="171"/>
      <c r="S784" s="171"/>
      <c r="T784" s="172"/>
      <c r="AT784" s="168" t="s">
        <v>132</v>
      </c>
      <c r="AU784" s="168" t="s">
        <v>74</v>
      </c>
      <c r="AV784" s="167" t="s">
        <v>72</v>
      </c>
      <c r="AW784" s="167" t="s">
        <v>5</v>
      </c>
      <c r="AX784" s="167" t="s">
        <v>66</v>
      </c>
      <c r="AY784" s="168" t="s">
        <v>123</v>
      </c>
    </row>
    <row r="785" spans="2:51" s="167" customFormat="1" ht="12">
      <c r="B785" s="166"/>
      <c r="D785" s="96" t="s">
        <v>132</v>
      </c>
      <c r="E785" s="168" t="s">
        <v>1</v>
      </c>
      <c r="F785" s="169" t="s">
        <v>443</v>
      </c>
      <c r="H785" s="168" t="s">
        <v>1</v>
      </c>
      <c r="L785" s="166"/>
      <c r="M785" s="170"/>
      <c r="N785" s="171"/>
      <c r="O785" s="171"/>
      <c r="P785" s="171"/>
      <c r="Q785" s="171"/>
      <c r="R785" s="171"/>
      <c r="S785" s="171"/>
      <c r="T785" s="172"/>
      <c r="AT785" s="168" t="s">
        <v>132</v>
      </c>
      <c r="AU785" s="168" t="s">
        <v>74</v>
      </c>
      <c r="AV785" s="167" t="s">
        <v>72</v>
      </c>
      <c r="AW785" s="167" t="s">
        <v>5</v>
      </c>
      <c r="AX785" s="167" t="s">
        <v>66</v>
      </c>
      <c r="AY785" s="168" t="s">
        <v>123</v>
      </c>
    </row>
    <row r="786" spans="2:51" s="95" customFormat="1" ht="12">
      <c r="B786" s="94"/>
      <c r="D786" s="96" t="s">
        <v>132</v>
      </c>
      <c r="E786" s="97" t="s">
        <v>1</v>
      </c>
      <c r="F786" s="98" t="s">
        <v>444</v>
      </c>
      <c r="H786" s="99">
        <v>3.15</v>
      </c>
      <c r="L786" s="94"/>
      <c r="M786" s="100"/>
      <c r="N786" s="101"/>
      <c r="O786" s="101"/>
      <c r="P786" s="101"/>
      <c r="Q786" s="101"/>
      <c r="R786" s="101"/>
      <c r="S786" s="101"/>
      <c r="T786" s="102"/>
      <c r="AT786" s="97" t="s">
        <v>132</v>
      </c>
      <c r="AU786" s="97" t="s">
        <v>74</v>
      </c>
      <c r="AV786" s="95" t="s">
        <v>74</v>
      </c>
      <c r="AW786" s="95" t="s">
        <v>5</v>
      </c>
      <c r="AX786" s="95" t="s">
        <v>66</v>
      </c>
      <c r="AY786" s="97" t="s">
        <v>123</v>
      </c>
    </row>
    <row r="787" spans="2:51" s="174" customFormat="1" ht="12">
      <c r="B787" s="173"/>
      <c r="D787" s="96" t="s">
        <v>132</v>
      </c>
      <c r="E787" s="175" t="s">
        <v>1</v>
      </c>
      <c r="F787" s="176" t="s">
        <v>412</v>
      </c>
      <c r="H787" s="177">
        <v>21.63</v>
      </c>
      <c r="L787" s="173"/>
      <c r="M787" s="178"/>
      <c r="N787" s="179"/>
      <c r="O787" s="179"/>
      <c r="P787" s="179"/>
      <c r="Q787" s="179"/>
      <c r="R787" s="179"/>
      <c r="S787" s="179"/>
      <c r="T787" s="180"/>
      <c r="AT787" s="175" t="s">
        <v>132</v>
      </c>
      <c r="AU787" s="175" t="s">
        <v>74</v>
      </c>
      <c r="AV787" s="174" t="s">
        <v>137</v>
      </c>
      <c r="AW787" s="174" t="s">
        <v>5</v>
      </c>
      <c r="AX787" s="174" t="s">
        <v>66</v>
      </c>
      <c r="AY787" s="175" t="s">
        <v>123</v>
      </c>
    </row>
    <row r="788" spans="2:51" s="167" customFormat="1" ht="12">
      <c r="B788" s="166"/>
      <c r="D788" s="96" t="s">
        <v>132</v>
      </c>
      <c r="E788" s="168" t="s">
        <v>1</v>
      </c>
      <c r="F788" s="169" t="s">
        <v>445</v>
      </c>
      <c r="H788" s="168" t="s">
        <v>1</v>
      </c>
      <c r="L788" s="166"/>
      <c r="M788" s="170"/>
      <c r="N788" s="171"/>
      <c r="O788" s="171"/>
      <c r="P788" s="171"/>
      <c r="Q788" s="171"/>
      <c r="R788" s="171"/>
      <c r="S788" s="171"/>
      <c r="T788" s="172"/>
      <c r="AT788" s="168" t="s">
        <v>132</v>
      </c>
      <c r="AU788" s="168" t="s">
        <v>74</v>
      </c>
      <c r="AV788" s="167" t="s">
        <v>72</v>
      </c>
      <c r="AW788" s="167" t="s">
        <v>5</v>
      </c>
      <c r="AX788" s="167" t="s">
        <v>66</v>
      </c>
      <c r="AY788" s="168" t="s">
        <v>123</v>
      </c>
    </row>
    <row r="789" spans="2:51" s="167" customFormat="1" ht="12">
      <c r="B789" s="166"/>
      <c r="D789" s="96" t="s">
        <v>132</v>
      </c>
      <c r="E789" s="168" t="s">
        <v>1</v>
      </c>
      <c r="F789" s="169" t="s">
        <v>439</v>
      </c>
      <c r="H789" s="168" t="s">
        <v>1</v>
      </c>
      <c r="L789" s="166"/>
      <c r="M789" s="170"/>
      <c r="N789" s="171"/>
      <c r="O789" s="171"/>
      <c r="P789" s="171"/>
      <c r="Q789" s="171"/>
      <c r="R789" s="171"/>
      <c r="S789" s="171"/>
      <c r="T789" s="172"/>
      <c r="AT789" s="168" t="s">
        <v>132</v>
      </c>
      <c r="AU789" s="168" t="s">
        <v>74</v>
      </c>
      <c r="AV789" s="167" t="s">
        <v>72</v>
      </c>
      <c r="AW789" s="167" t="s">
        <v>5</v>
      </c>
      <c r="AX789" s="167" t="s">
        <v>66</v>
      </c>
      <c r="AY789" s="168" t="s">
        <v>123</v>
      </c>
    </row>
    <row r="790" spans="2:51" s="167" customFormat="1" ht="12">
      <c r="B790" s="166"/>
      <c r="D790" s="96" t="s">
        <v>132</v>
      </c>
      <c r="E790" s="168" t="s">
        <v>1</v>
      </c>
      <c r="F790" s="169" t="s">
        <v>446</v>
      </c>
      <c r="H790" s="168" t="s">
        <v>1</v>
      </c>
      <c r="L790" s="166"/>
      <c r="M790" s="170"/>
      <c r="N790" s="171"/>
      <c r="O790" s="171"/>
      <c r="P790" s="171"/>
      <c r="Q790" s="171"/>
      <c r="R790" s="171"/>
      <c r="S790" s="171"/>
      <c r="T790" s="172"/>
      <c r="AT790" s="168" t="s">
        <v>132</v>
      </c>
      <c r="AU790" s="168" t="s">
        <v>74</v>
      </c>
      <c r="AV790" s="167" t="s">
        <v>72</v>
      </c>
      <c r="AW790" s="167" t="s">
        <v>5</v>
      </c>
      <c r="AX790" s="167" t="s">
        <v>66</v>
      </c>
      <c r="AY790" s="168" t="s">
        <v>123</v>
      </c>
    </row>
    <row r="791" spans="2:51" s="95" customFormat="1" ht="12">
      <c r="B791" s="94"/>
      <c r="D791" s="96" t="s">
        <v>132</v>
      </c>
      <c r="E791" s="97" t="s">
        <v>1</v>
      </c>
      <c r="F791" s="98" t="s">
        <v>447</v>
      </c>
      <c r="H791" s="99">
        <v>15.054</v>
      </c>
      <c r="L791" s="94"/>
      <c r="M791" s="100"/>
      <c r="N791" s="101"/>
      <c r="O791" s="101"/>
      <c r="P791" s="101"/>
      <c r="Q791" s="101"/>
      <c r="R791" s="101"/>
      <c r="S791" s="101"/>
      <c r="T791" s="102"/>
      <c r="AT791" s="97" t="s">
        <v>132</v>
      </c>
      <c r="AU791" s="97" t="s">
        <v>74</v>
      </c>
      <c r="AV791" s="95" t="s">
        <v>74</v>
      </c>
      <c r="AW791" s="95" t="s">
        <v>5</v>
      </c>
      <c r="AX791" s="95" t="s">
        <v>66</v>
      </c>
      <c r="AY791" s="97" t="s">
        <v>123</v>
      </c>
    </row>
    <row r="792" spans="2:51" s="167" customFormat="1" ht="12">
      <c r="B792" s="166"/>
      <c r="D792" s="96" t="s">
        <v>132</v>
      </c>
      <c r="E792" s="168" t="s">
        <v>1</v>
      </c>
      <c r="F792" s="169" t="s">
        <v>442</v>
      </c>
      <c r="H792" s="168" t="s">
        <v>1</v>
      </c>
      <c r="L792" s="166"/>
      <c r="M792" s="170"/>
      <c r="N792" s="171"/>
      <c r="O792" s="171"/>
      <c r="P792" s="171"/>
      <c r="Q792" s="171"/>
      <c r="R792" s="171"/>
      <c r="S792" s="171"/>
      <c r="T792" s="172"/>
      <c r="AT792" s="168" t="s">
        <v>132</v>
      </c>
      <c r="AU792" s="168" t="s">
        <v>74</v>
      </c>
      <c r="AV792" s="167" t="s">
        <v>72</v>
      </c>
      <c r="AW792" s="167" t="s">
        <v>5</v>
      </c>
      <c r="AX792" s="167" t="s">
        <v>66</v>
      </c>
      <c r="AY792" s="168" t="s">
        <v>123</v>
      </c>
    </row>
    <row r="793" spans="2:51" s="167" customFormat="1" ht="12">
      <c r="B793" s="166"/>
      <c r="D793" s="96" t="s">
        <v>132</v>
      </c>
      <c r="E793" s="168" t="s">
        <v>1</v>
      </c>
      <c r="F793" s="169" t="s">
        <v>448</v>
      </c>
      <c r="H793" s="168" t="s">
        <v>1</v>
      </c>
      <c r="L793" s="166"/>
      <c r="M793" s="170"/>
      <c r="N793" s="171"/>
      <c r="O793" s="171"/>
      <c r="P793" s="171"/>
      <c r="Q793" s="171"/>
      <c r="R793" s="171"/>
      <c r="S793" s="171"/>
      <c r="T793" s="172"/>
      <c r="AT793" s="168" t="s">
        <v>132</v>
      </c>
      <c r="AU793" s="168" t="s">
        <v>74</v>
      </c>
      <c r="AV793" s="167" t="s">
        <v>72</v>
      </c>
      <c r="AW793" s="167" t="s">
        <v>5</v>
      </c>
      <c r="AX793" s="167" t="s">
        <v>66</v>
      </c>
      <c r="AY793" s="168" t="s">
        <v>123</v>
      </c>
    </row>
    <row r="794" spans="2:51" s="95" customFormat="1" ht="12">
      <c r="B794" s="94"/>
      <c r="D794" s="96" t="s">
        <v>132</v>
      </c>
      <c r="E794" s="97" t="s">
        <v>1</v>
      </c>
      <c r="F794" s="98" t="s">
        <v>449</v>
      </c>
      <c r="H794" s="99">
        <v>2.04</v>
      </c>
      <c r="L794" s="94"/>
      <c r="M794" s="100"/>
      <c r="N794" s="101"/>
      <c r="O794" s="101"/>
      <c r="P794" s="101"/>
      <c r="Q794" s="101"/>
      <c r="R794" s="101"/>
      <c r="S794" s="101"/>
      <c r="T794" s="102"/>
      <c r="AT794" s="97" t="s">
        <v>132</v>
      </c>
      <c r="AU794" s="97" t="s">
        <v>74</v>
      </c>
      <c r="AV794" s="95" t="s">
        <v>74</v>
      </c>
      <c r="AW794" s="95" t="s">
        <v>5</v>
      </c>
      <c r="AX794" s="95" t="s">
        <v>66</v>
      </c>
      <c r="AY794" s="97" t="s">
        <v>123</v>
      </c>
    </row>
    <row r="795" spans="2:51" s="174" customFormat="1" ht="12">
      <c r="B795" s="173"/>
      <c r="D795" s="96" t="s">
        <v>132</v>
      </c>
      <c r="E795" s="175" t="s">
        <v>1</v>
      </c>
      <c r="F795" s="176" t="s">
        <v>412</v>
      </c>
      <c r="H795" s="177">
        <v>17.094</v>
      </c>
      <c r="L795" s="173"/>
      <c r="M795" s="178"/>
      <c r="N795" s="179"/>
      <c r="O795" s="179"/>
      <c r="P795" s="179"/>
      <c r="Q795" s="179"/>
      <c r="R795" s="179"/>
      <c r="S795" s="179"/>
      <c r="T795" s="180"/>
      <c r="AT795" s="175" t="s">
        <v>132</v>
      </c>
      <c r="AU795" s="175" t="s">
        <v>74</v>
      </c>
      <c r="AV795" s="174" t="s">
        <v>137</v>
      </c>
      <c r="AW795" s="174" t="s">
        <v>5</v>
      </c>
      <c r="AX795" s="174" t="s">
        <v>66</v>
      </c>
      <c r="AY795" s="175" t="s">
        <v>123</v>
      </c>
    </row>
    <row r="796" spans="2:51" s="167" customFormat="1" ht="12">
      <c r="B796" s="166"/>
      <c r="D796" s="96" t="s">
        <v>132</v>
      </c>
      <c r="E796" s="168" t="s">
        <v>1</v>
      </c>
      <c r="F796" s="169" t="s">
        <v>450</v>
      </c>
      <c r="H796" s="168" t="s">
        <v>1</v>
      </c>
      <c r="L796" s="166"/>
      <c r="M796" s="170"/>
      <c r="N796" s="171"/>
      <c r="O796" s="171"/>
      <c r="P796" s="171"/>
      <c r="Q796" s="171"/>
      <c r="R796" s="171"/>
      <c r="S796" s="171"/>
      <c r="T796" s="172"/>
      <c r="AT796" s="168" t="s">
        <v>132</v>
      </c>
      <c r="AU796" s="168" t="s">
        <v>74</v>
      </c>
      <c r="AV796" s="167" t="s">
        <v>72</v>
      </c>
      <c r="AW796" s="167" t="s">
        <v>5</v>
      </c>
      <c r="AX796" s="167" t="s">
        <v>66</v>
      </c>
      <c r="AY796" s="168" t="s">
        <v>123</v>
      </c>
    </row>
    <row r="797" spans="2:51" s="167" customFormat="1" ht="12">
      <c r="B797" s="166"/>
      <c r="D797" s="96" t="s">
        <v>132</v>
      </c>
      <c r="E797" s="168" t="s">
        <v>1</v>
      </c>
      <c r="F797" s="169" t="s">
        <v>439</v>
      </c>
      <c r="H797" s="168" t="s">
        <v>1</v>
      </c>
      <c r="L797" s="166"/>
      <c r="M797" s="170"/>
      <c r="N797" s="171"/>
      <c r="O797" s="171"/>
      <c r="P797" s="171"/>
      <c r="Q797" s="171"/>
      <c r="R797" s="171"/>
      <c r="S797" s="171"/>
      <c r="T797" s="172"/>
      <c r="AT797" s="168" t="s">
        <v>132</v>
      </c>
      <c r="AU797" s="168" t="s">
        <v>74</v>
      </c>
      <c r="AV797" s="167" t="s">
        <v>72</v>
      </c>
      <c r="AW797" s="167" t="s">
        <v>5</v>
      </c>
      <c r="AX797" s="167" t="s">
        <v>66</v>
      </c>
      <c r="AY797" s="168" t="s">
        <v>123</v>
      </c>
    </row>
    <row r="798" spans="2:51" s="167" customFormat="1" ht="12">
      <c r="B798" s="166"/>
      <c r="D798" s="96" t="s">
        <v>132</v>
      </c>
      <c r="E798" s="168" t="s">
        <v>1</v>
      </c>
      <c r="F798" s="169" t="s">
        <v>451</v>
      </c>
      <c r="H798" s="168" t="s">
        <v>1</v>
      </c>
      <c r="L798" s="166"/>
      <c r="M798" s="170"/>
      <c r="N798" s="171"/>
      <c r="O798" s="171"/>
      <c r="P798" s="171"/>
      <c r="Q798" s="171"/>
      <c r="R798" s="171"/>
      <c r="S798" s="171"/>
      <c r="T798" s="172"/>
      <c r="AT798" s="168" t="s">
        <v>132</v>
      </c>
      <c r="AU798" s="168" t="s">
        <v>74</v>
      </c>
      <c r="AV798" s="167" t="s">
        <v>72</v>
      </c>
      <c r="AW798" s="167" t="s">
        <v>5</v>
      </c>
      <c r="AX798" s="167" t="s">
        <v>66</v>
      </c>
      <c r="AY798" s="168" t="s">
        <v>123</v>
      </c>
    </row>
    <row r="799" spans="2:51" s="95" customFormat="1" ht="12">
      <c r="B799" s="94"/>
      <c r="D799" s="96" t="s">
        <v>132</v>
      </c>
      <c r="E799" s="97" t="s">
        <v>1</v>
      </c>
      <c r="F799" s="98" t="s">
        <v>452</v>
      </c>
      <c r="H799" s="99">
        <v>14.053</v>
      </c>
      <c r="L799" s="94"/>
      <c r="M799" s="100"/>
      <c r="N799" s="101"/>
      <c r="O799" s="101"/>
      <c r="P799" s="101"/>
      <c r="Q799" s="101"/>
      <c r="R799" s="101"/>
      <c r="S799" s="101"/>
      <c r="T799" s="102"/>
      <c r="AT799" s="97" t="s">
        <v>132</v>
      </c>
      <c r="AU799" s="97" t="s">
        <v>74</v>
      </c>
      <c r="AV799" s="95" t="s">
        <v>74</v>
      </c>
      <c r="AW799" s="95" t="s">
        <v>5</v>
      </c>
      <c r="AX799" s="95" t="s">
        <v>66</v>
      </c>
      <c r="AY799" s="97" t="s">
        <v>123</v>
      </c>
    </row>
    <row r="800" spans="2:51" s="167" customFormat="1" ht="12">
      <c r="B800" s="166"/>
      <c r="D800" s="96" t="s">
        <v>132</v>
      </c>
      <c r="E800" s="168" t="s">
        <v>1</v>
      </c>
      <c r="F800" s="169" t="s">
        <v>442</v>
      </c>
      <c r="H800" s="168" t="s">
        <v>1</v>
      </c>
      <c r="L800" s="166"/>
      <c r="M800" s="170"/>
      <c r="N800" s="171"/>
      <c r="O800" s="171"/>
      <c r="P800" s="171"/>
      <c r="Q800" s="171"/>
      <c r="R800" s="171"/>
      <c r="S800" s="171"/>
      <c r="T800" s="172"/>
      <c r="AT800" s="168" t="s">
        <v>132</v>
      </c>
      <c r="AU800" s="168" t="s">
        <v>74</v>
      </c>
      <c r="AV800" s="167" t="s">
        <v>72</v>
      </c>
      <c r="AW800" s="167" t="s">
        <v>5</v>
      </c>
      <c r="AX800" s="167" t="s">
        <v>66</v>
      </c>
      <c r="AY800" s="168" t="s">
        <v>123</v>
      </c>
    </row>
    <row r="801" spans="2:51" s="167" customFormat="1" ht="12">
      <c r="B801" s="166"/>
      <c r="D801" s="96" t="s">
        <v>132</v>
      </c>
      <c r="E801" s="168" t="s">
        <v>1</v>
      </c>
      <c r="F801" s="169" t="s">
        <v>453</v>
      </c>
      <c r="H801" s="168" t="s">
        <v>1</v>
      </c>
      <c r="L801" s="166"/>
      <c r="M801" s="170"/>
      <c r="N801" s="171"/>
      <c r="O801" s="171"/>
      <c r="P801" s="171"/>
      <c r="Q801" s="171"/>
      <c r="R801" s="171"/>
      <c r="S801" s="171"/>
      <c r="T801" s="172"/>
      <c r="AT801" s="168" t="s">
        <v>132</v>
      </c>
      <c r="AU801" s="168" t="s">
        <v>74</v>
      </c>
      <c r="AV801" s="167" t="s">
        <v>72</v>
      </c>
      <c r="AW801" s="167" t="s">
        <v>5</v>
      </c>
      <c r="AX801" s="167" t="s">
        <v>66</v>
      </c>
      <c r="AY801" s="168" t="s">
        <v>123</v>
      </c>
    </row>
    <row r="802" spans="2:51" s="95" customFormat="1" ht="12">
      <c r="B802" s="94"/>
      <c r="D802" s="96" t="s">
        <v>132</v>
      </c>
      <c r="E802" s="97" t="s">
        <v>1</v>
      </c>
      <c r="F802" s="98" t="s">
        <v>454</v>
      </c>
      <c r="H802" s="99">
        <v>1.05</v>
      </c>
      <c r="L802" s="94"/>
      <c r="M802" s="100"/>
      <c r="N802" s="101"/>
      <c r="O802" s="101"/>
      <c r="P802" s="101"/>
      <c r="Q802" s="101"/>
      <c r="R802" s="101"/>
      <c r="S802" s="101"/>
      <c r="T802" s="102"/>
      <c r="AT802" s="97" t="s">
        <v>132</v>
      </c>
      <c r="AU802" s="97" t="s">
        <v>74</v>
      </c>
      <c r="AV802" s="95" t="s">
        <v>74</v>
      </c>
      <c r="AW802" s="95" t="s">
        <v>5</v>
      </c>
      <c r="AX802" s="95" t="s">
        <v>66</v>
      </c>
      <c r="AY802" s="97" t="s">
        <v>123</v>
      </c>
    </row>
    <row r="803" spans="2:51" s="174" customFormat="1" ht="12">
      <c r="B803" s="173"/>
      <c r="D803" s="96" t="s">
        <v>132</v>
      </c>
      <c r="E803" s="175" t="s">
        <v>1</v>
      </c>
      <c r="F803" s="176" t="s">
        <v>412</v>
      </c>
      <c r="H803" s="177">
        <v>15.103000000000002</v>
      </c>
      <c r="L803" s="173"/>
      <c r="M803" s="178"/>
      <c r="N803" s="179"/>
      <c r="O803" s="179"/>
      <c r="P803" s="179"/>
      <c r="Q803" s="179"/>
      <c r="R803" s="179"/>
      <c r="S803" s="179"/>
      <c r="T803" s="180"/>
      <c r="AT803" s="175" t="s">
        <v>132</v>
      </c>
      <c r="AU803" s="175" t="s">
        <v>74</v>
      </c>
      <c r="AV803" s="174" t="s">
        <v>137</v>
      </c>
      <c r="AW803" s="174" t="s">
        <v>5</v>
      </c>
      <c r="AX803" s="174" t="s">
        <v>66</v>
      </c>
      <c r="AY803" s="175" t="s">
        <v>123</v>
      </c>
    </row>
    <row r="804" spans="2:51" s="167" customFormat="1" ht="12">
      <c r="B804" s="166"/>
      <c r="D804" s="96" t="s">
        <v>132</v>
      </c>
      <c r="E804" s="168" t="s">
        <v>1</v>
      </c>
      <c r="F804" s="169" t="s">
        <v>455</v>
      </c>
      <c r="H804" s="168" t="s">
        <v>1</v>
      </c>
      <c r="L804" s="166"/>
      <c r="M804" s="170"/>
      <c r="N804" s="171"/>
      <c r="O804" s="171"/>
      <c r="P804" s="171"/>
      <c r="Q804" s="171"/>
      <c r="R804" s="171"/>
      <c r="S804" s="171"/>
      <c r="T804" s="172"/>
      <c r="AT804" s="168" t="s">
        <v>132</v>
      </c>
      <c r="AU804" s="168" t="s">
        <v>74</v>
      </c>
      <c r="AV804" s="167" t="s">
        <v>72</v>
      </c>
      <c r="AW804" s="167" t="s">
        <v>5</v>
      </c>
      <c r="AX804" s="167" t="s">
        <v>66</v>
      </c>
      <c r="AY804" s="168" t="s">
        <v>123</v>
      </c>
    </row>
    <row r="805" spans="2:51" s="167" customFormat="1" ht="12">
      <c r="B805" s="166"/>
      <c r="D805" s="96" t="s">
        <v>132</v>
      </c>
      <c r="E805" s="168" t="s">
        <v>1</v>
      </c>
      <c r="F805" s="169" t="s">
        <v>439</v>
      </c>
      <c r="H805" s="168" t="s">
        <v>1</v>
      </c>
      <c r="L805" s="166"/>
      <c r="M805" s="170"/>
      <c r="N805" s="171"/>
      <c r="O805" s="171"/>
      <c r="P805" s="171"/>
      <c r="Q805" s="171"/>
      <c r="R805" s="171"/>
      <c r="S805" s="171"/>
      <c r="T805" s="172"/>
      <c r="AT805" s="168" t="s">
        <v>132</v>
      </c>
      <c r="AU805" s="168" t="s">
        <v>74</v>
      </c>
      <c r="AV805" s="167" t="s">
        <v>72</v>
      </c>
      <c r="AW805" s="167" t="s">
        <v>5</v>
      </c>
      <c r="AX805" s="167" t="s">
        <v>66</v>
      </c>
      <c r="AY805" s="168" t="s">
        <v>123</v>
      </c>
    </row>
    <row r="806" spans="2:51" s="167" customFormat="1" ht="12">
      <c r="B806" s="166"/>
      <c r="D806" s="96" t="s">
        <v>132</v>
      </c>
      <c r="E806" s="168" t="s">
        <v>1</v>
      </c>
      <c r="F806" s="169" t="s">
        <v>456</v>
      </c>
      <c r="H806" s="168" t="s">
        <v>1</v>
      </c>
      <c r="L806" s="166"/>
      <c r="M806" s="170"/>
      <c r="N806" s="171"/>
      <c r="O806" s="171"/>
      <c r="P806" s="171"/>
      <c r="Q806" s="171"/>
      <c r="R806" s="171"/>
      <c r="S806" s="171"/>
      <c r="T806" s="172"/>
      <c r="AT806" s="168" t="s">
        <v>132</v>
      </c>
      <c r="AU806" s="168" t="s">
        <v>74</v>
      </c>
      <c r="AV806" s="167" t="s">
        <v>72</v>
      </c>
      <c r="AW806" s="167" t="s">
        <v>5</v>
      </c>
      <c r="AX806" s="167" t="s">
        <v>66</v>
      </c>
      <c r="AY806" s="168" t="s">
        <v>123</v>
      </c>
    </row>
    <row r="807" spans="2:51" s="95" customFormat="1" ht="12">
      <c r="B807" s="94"/>
      <c r="D807" s="96" t="s">
        <v>132</v>
      </c>
      <c r="E807" s="97" t="s">
        <v>1</v>
      </c>
      <c r="F807" s="98" t="s">
        <v>457</v>
      </c>
      <c r="H807" s="99">
        <v>1.403</v>
      </c>
      <c r="L807" s="94"/>
      <c r="M807" s="100"/>
      <c r="N807" s="101"/>
      <c r="O807" s="101"/>
      <c r="P807" s="101"/>
      <c r="Q807" s="101"/>
      <c r="R807" s="101"/>
      <c r="S807" s="101"/>
      <c r="T807" s="102"/>
      <c r="AT807" s="97" t="s">
        <v>132</v>
      </c>
      <c r="AU807" s="97" t="s">
        <v>74</v>
      </c>
      <c r="AV807" s="95" t="s">
        <v>74</v>
      </c>
      <c r="AW807" s="95" t="s">
        <v>5</v>
      </c>
      <c r="AX807" s="95" t="s">
        <v>66</v>
      </c>
      <c r="AY807" s="97" t="s">
        <v>123</v>
      </c>
    </row>
    <row r="808" spans="2:51" s="167" customFormat="1" ht="12">
      <c r="B808" s="166"/>
      <c r="D808" s="96" t="s">
        <v>132</v>
      </c>
      <c r="E808" s="168" t="s">
        <v>1</v>
      </c>
      <c r="F808" s="169" t="s">
        <v>442</v>
      </c>
      <c r="H808" s="168" t="s">
        <v>1</v>
      </c>
      <c r="L808" s="166"/>
      <c r="M808" s="170"/>
      <c r="N808" s="171"/>
      <c r="O808" s="171"/>
      <c r="P808" s="171"/>
      <c r="Q808" s="171"/>
      <c r="R808" s="171"/>
      <c r="S808" s="171"/>
      <c r="T808" s="172"/>
      <c r="AT808" s="168" t="s">
        <v>132</v>
      </c>
      <c r="AU808" s="168" t="s">
        <v>74</v>
      </c>
      <c r="AV808" s="167" t="s">
        <v>72</v>
      </c>
      <c r="AW808" s="167" t="s">
        <v>5</v>
      </c>
      <c r="AX808" s="167" t="s">
        <v>66</v>
      </c>
      <c r="AY808" s="168" t="s">
        <v>123</v>
      </c>
    </row>
    <row r="809" spans="2:51" s="167" customFormat="1" ht="12">
      <c r="B809" s="166"/>
      <c r="D809" s="96" t="s">
        <v>132</v>
      </c>
      <c r="E809" s="168" t="s">
        <v>1</v>
      </c>
      <c r="F809" s="169" t="s">
        <v>458</v>
      </c>
      <c r="H809" s="168" t="s">
        <v>1</v>
      </c>
      <c r="L809" s="166"/>
      <c r="M809" s="170"/>
      <c r="N809" s="171"/>
      <c r="O809" s="171"/>
      <c r="P809" s="171"/>
      <c r="Q809" s="171"/>
      <c r="R809" s="171"/>
      <c r="S809" s="171"/>
      <c r="T809" s="172"/>
      <c r="AT809" s="168" t="s">
        <v>132</v>
      </c>
      <c r="AU809" s="168" t="s">
        <v>74</v>
      </c>
      <c r="AV809" s="167" t="s">
        <v>72</v>
      </c>
      <c r="AW809" s="167" t="s">
        <v>5</v>
      </c>
      <c r="AX809" s="167" t="s">
        <v>66</v>
      </c>
      <c r="AY809" s="168" t="s">
        <v>123</v>
      </c>
    </row>
    <row r="810" spans="2:51" s="95" customFormat="1" ht="12">
      <c r="B810" s="94"/>
      <c r="D810" s="96" t="s">
        <v>132</v>
      </c>
      <c r="E810" s="97" t="s">
        <v>1</v>
      </c>
      <c r="F810" s="98" t="s">
        <v>459</v>
      </c>
      <c r="H810" s="99">
        <v>1.02</v>
      </c>
      <c r="L810" s="94"/>
      <c r="M810" s="100"/>
      <c r="N810" s="101"/>
      <c r="O810" s="101"/>
      <c r="P810" s="101"/>
      <c r="Q810" s="101"/>
      <c r="R810" s="101"/>
      <c r="S810" s="101"/>
      <c r="T810" s="102"/>
      <c r="AT810" s="97" t="s">
        <v>132</v>
      </c>
      <c r="AU810" s="97" t="s">
        <v>74</v>
      </c>
      <c r="AV810" s="95" t="s">
        <v>74</v>
      </c>
      <c r="AW810" s="95" t="s">
        <v>5</v>
      </c>
      <c r="AX810" s="95" t="s">
        <v>66</v>
      </c>
      <c r="AY810" s="97" t="s">
        <v>123</v>
      </c>
    </row>
    <row r="811" spans="2:51" s="174" customFormat="1" ht="12">
      <c r="B811" s="173"/>
      <c r="D811" s="96" t="s">
        <v>132</v>
      </c>
      <c r="E811" s="175" t="s">
        <v>1</v>
      </c>
      <c r="F811" s="176" t="s">
        <v>412</v>
      </c>
      <c r="H811" s="177">
        <v>2.423</v>
      </c>
      <c r="L811" s="173"/>
      <c r="M811" s="178"/>
      <c r="N811" s="179"/>
      <c r="O811" s="179"/>
      <c r="P811" s="179"/>
      <c r="Q811" s="179"/>
      <c r="R811" s="179"/>
      <c r="S811" s="179"/>
      <c r="T811" s="180"/>
      <c r="AT811" s="175" t="s">
        <v>132</v>
      </c>
      <c r="AU811" s="175" t="s">
        <v>74</v>
      </c>
      <c r="AV811" s="174" t="s">
        <v>137</v>
      </c>
      <c r="AW811" s="174" t="s">
        <v>5</v>
      </c>
      <c r="AX811" s="174" t="s">
        <v>66</v>
      </c>
      <c r="AY811" s="175" t="s">
        <v>123</v>
      </c>
    </row>
    <row r="812" spans="2:51" s="167" customFormat="1" ht="12">
      <c r="B812" s="166"/>
      <c r="D812" s="96" t="s">
        <v>132</v>
      </c>
      <c r="E812" s="168" t="s">
        <v>1</v>
      </c>
      <c r="F812" s="169" t="s">
        <v>460</v>
      </c>
      <c r="H812" s="168" t="s">
        <v>1</v>
      </c>
      <c r="L812" s="166"/>
      <c r="M812" s="170"/>
      <c r="N812" s="171"/>
      <c r="O812" s="171"/>
      <c r="P812" s="171"/>
      <c r="Q812" s="171"/>
      <c r="R812" s="171"/>
      <c r="S812" s="171"/>
      <c r="T812" s="172"/>
      <c r="AT812" s="168" t="s">
        <v>132</v>
      </c>
      <c r="AU812" s="168" t="s">
        <v>74</v>
      </c>
      <c r="AV812" s="167" t="s">
        <v>72</v>
      </c>
      <c r="AW812" s="167" t="s">
        <v>5</v>
      </c>
      <c r="AX812" s="167" t="s">
        <v>66</v>
      </c>
      <c r="AY812" s="168" t="s">
        <v>123</v>
      </c>
    </row>
    <row r="813" spans="2:51" s="167" customFormat="1" ht="12">
      <c r="B813" s="166"/>
      <c r="D813" s="96" t="s">
        <v>132</v>
      </c>
      <c r="E813" s="168" t="s">
        <v>1</v>
      </c>
      <c r="F813" s="169" t="s">
        <v>439</v>
      </c>
      <c r="H813" s="168" t="s">
        <v>1</v>
      </c>
      <c r="L813" s="166"/>
      <c r="M813" s="170"/>
      <c r="N813" s="171"/>
      <c r="O813" s="171"/>
      <c r="P813" s="171"/>
      <c r="Q813" s="171"/>
      <c r="R813" s="171"/>
      <c r="S813" s="171"/>
      <c r="T813" s="172"/>
      <c r="AT813" s="168" t="s">
        <v>132</v>
      </c>
      <c r="AU813" s="168" t="s">
        <v>74</v>
      </c>
      <c r="AV813" s="167" t="s">
        <v>72</v>
      </c>
      <c r="AW813" s="167" t="s">
        <v>5</v>
      </c>
      <c r="AX813" s="167" t="s">
        <v>66</v>
      </c>
      <c r="AY813" s="168" t="s">
        <v>123</v>
      </c>
    </row>
    <row r="814" spans="2:51" s="167" customFormat="1" ht="12">
      <c r="B814" s="166"/>
      <c r="D814" s="96" t="s">
        <v>132</v>
      </c>
      <c r="E814" s="168" t="s">
        <v>1</v>
      </c>
      <c r="F814" s="169" t="s">
        <v>461</v>
      </c>
      <c r="H814" s="168" t="s">
        <v>1</v>
      </c>
      <c r="L814" s="166"/>
      <c r="M814" s="170"/>
      <c r="N814" s="171"/>
      <c r="O814" s="171"/>
      <c r="P814" s="171"/>
      <c r="Q814" s="171"/>
      <c r="R814" s="171"/>
      <c r="S814" s="171"/>
      <c r="T814" s="172"/>
      <c r="AT814" s="168" t="s">
        <v>132</v>
      </c>
      <c r="AU814" s="168" t="s">
        <v>74</v>
      </c>
      <c r="AV814" s="167" t="s">
        <v>72</v>
      </c>
      <c r="AW814" s="167" t="s">
        <v>5</v>
      </c>
      <c r="AX814" s="167" t="s">
        <v>66</v>
      </c>
      <c r="AY814" s="168" t="s">
        <v>123</v>
      </c>
    </row>
    <row r="815" spans="2:51" s="95" customFormat="1" ht="12">
      <c r="B815" s="94"/>
      <c r="D815" s="96" t="s">
        <v>132</v>
      </c>
      <c r="E815" s="97" t="s">
        <v>1</v>
      </c>
      <c r="F815" s="98" t="s">
        <v>462</v>
      </c>
      <c r="H815" s="99">
        <v>27.544</v>
      </c>
      <c r="L815" s="94"/>
      <c r="M815" s="100"/>
      <c r="N815" s="101"/>
      <c r="O815" s="101"/>
      <c r="P815" s="101"/>
      <c r="Q815" s="101"/>
      <c r="R815" s="101"/>
      <c r="S815" s="101"/>
      <c r="T815" s="102"/>
      <c r="AT815" s="97" t="s">
        <v>132</v>
      </c>
      <c r="AU815" s="97" t="s">
        <v>74</v>
      </c>
      <c r="AV815" s="95" t="s">
        <v>74</v>
      </c>
      <c r="AW815" s="95" t="s">
        <v>5</v>
      </c>
      <c r="AX815" s="95" t="s">
        <v>66</v>
      </c>
      <c r="AY815" s="97" t="s">
        <v>123</v>
      </c>
    </row>
    <row r="816" spans="2:51" s="167" customFormat="1" ht="12">
      <c r="B816" s="166"/>
      <c r="D816" s="96" t="s">
        <v>132</v>
      </c>
      <c r="E816" s="168" t="s">
        <v>1</v>
      </c>
      <c r="F816" s="169" t="s">
        <v>442</v>
      </c>
      <c r="H816" s="168" t="s">
        <v>1</v>
      </c>
      <c r="L816" s="166"/>
      <c r="M816" s="170"/>
      <c r="N816" s="171"/>
      <c r="O816" s="171"/>
      <c r="P816" s="171"/>
      <c r="Q816" s="171"/>
      <c r="R816" s="171"/>
      <c r="S816" s="171"/>
      <c r="T816" s="172"/>
      <c r="AT816" s="168" t="s">
        <v>132</v>
      </c>
      <c r="AU816" s="168" t="s">
        <v>74</v>
      </c>
      <c r="AV816" s="167" t="s">
        <v>72</v>
      </c>
      <c r="AW816" s="167" t="s">
        <v>5</v>
      </c>
      <c r="AX816" s="167" t="s">
        <v>66</v>
      </c>
      <c r="AY816" s="168" t="s">
        <v>123</v>
      </c>
    </row>
    <row r="817" spans="2:51" s="167" customFormat="1" ht="12">
      <c r="B817" s="166"/>
      <c r="D817" s="96" t="s">
        <v>132</v>
      </c>
      <c r="E817" s="168" t="s">
        <v>1</v>
      </c>
      <c r="F817" s="169" t="s">
        <v>463</v>
      </c>
      <c r="H817" s="168" t="s">
        <v>1</v>
      </c>
      <c r="L817" s="166"/>
      <c r="M817" s="170"/>
      <c r="N817" s="171"/>
      <c r="O817" s="171"/>
      <c r="P817" s="171"/>
      <c r="Q817" s="171"/>
      <c r="R817" s="171"/>
      <c r="S817" s="171"/>
      <c r="T817" s="172"/>
      <c r="AT817" s="168" t="s">
        <v>132</v>
      </c>
      <c r="AU817" s="168" t="s">
        <v>74</v>
      </c>
      <c r="AV817" s="167" t="s">
        <v>72</v>
      </c>
      <c r="AW817" s="167" t="s">
        <v>5</v>
      </c>
      <c r="AX817" s="167" t="s">
        <v>66</v>
      </c>
      <c r="AY817" s="168" t="s">
        <v>123</v>
      </c>
    </row>
    <row r="818" spans="2:51" s="95" customFormat="1" ht="12">
      <c r="B818" s="94"/>
      <c r="D818" s="96" t="s">
        <v>132</v>
      </c>
      <c r="E818" s="97" t="s">
        <v>1</v>
      </c>
      <c r="F818" s="98" t="s">
        <v>464</v>
      </c>
      <c r="H818" s="99">
        <v>2.88</v>
      </c>
      <c r="L818" s="94"/>
      <c r="M818" s="100"/>
      <c r="N818" s="101"/>
      <c r="O818" s="101"/>
      <c r="P818" s="101"/>
      <c r="Q818" s="101"/>
      <c r="R818" s="101"/>
      <c r="S818" s="101"/>
      <c r="T818" s="102"/>
      <c r="AT818" s="97" t="s">
        <v>132</v>
      </c>
      <c r="AU818" s="97" t="s">
        <v>74</v>
      </c>
      <c r="AV818" s="95" t="s">
        <v>74</v>
      </c>
      <c r="AW818" s="95" t="s">
        <v>5</v>
      </c>
      <c r="AX818" s="95" t="s">
        <v>66</v>
      </c>
      <c r="AY818" s="97" t="s">
        <v>123</v>
      </c>
    </row>
    <row r="819" spans="2:51" s="174" customFormat="1" ht="12">
      <c r="B819" s="173"/>
      <c r="D819" s="96" t="s">
        <v>132</v>
      </c>
      <c r="E819" s="175" t="s">
        <v>1</v>
      </c>
      <c r="F819" s="176" t="s">
        <v>412</v>
      </c>
      <c r="H819" s="177">
        <v>30.424</v>
      </c>
      <c r="L819" s="173"/>
      <c r="M819" s="178"/>
      <c r="N819" s="179"/>
      <c r="O819" s="179"/>
      <c r="P819" s="179"/>
      <c r="Q819" s="179"/>
      <c r="R819" s="179"/>
      <c r="S819" s="179"/>
      <c r="T819" s="180"/>
      <c r="AT819" s="175" t="s">
        <v>132</v>
      </c>
      <c r="AU819" s="175" t="s">
        <v>74</v>
      </c>
      <c r="AV819" s="174" t="s">
        <v>137</v>
      </c>
      <c r="AW819" s="174" t="s">
        <v>5</v>
      </c>
      <c r="AX819" s="174" t="s">
        <v>66</v>
      </c>
      <c r="AY819" s="175" t="s">
        <v>123</v>
      </c>
    </row>
    <row r="820" spans="2:51" s="167" customFormat="1" ht="12">
      <c r="B820" s="166"/>
      <c r="D820" s="96" t="s">
        <v>132</v>
      </c>
      <c r="E820" s="168" t="s">
        <v>1</v>
      </c>
      <c r="F820" s="169" t="s">
        <v>465</v>
      </c>
      <c r="H820" s="168" t="s">
        <v>1</v>
      </c>
      <c r="L820" s="166"/>
      <c r="M820" s="170"/>
      <c r="N820" s="171"/>
      <c r="O820" s="171"/>
      <c r="P820" s="171"/>
      <c r="Q820" s="171"/>
      <c r="R820" s="171"/>
      <c r="S820" s="171"/>
      <c r="T820" s="172"/>
      <c r="AT820" s="168" t="s">
        <v>132</v>
      </c>
      <c r="AU820" s="168" t="s">
        <v>74</v>
      </c>
      <c r="AV820" s="167" t="s">
        <v>72</v>
      </c>
      <c r="AW820" s="167" t="s">
        <v>5</v>
      </c>
      <c r="AX820" s="167" t="s">
        <v>66</v>
      </c>
      <c r="AY820" s="168" t="s">
        <v>123</v>
      </c>
    </row>
    <row r="821" spans="2:51" s="167" customFormat="1" ht="12">
      <c r="B821" s="166"/>
      <c r="D821" s="96" t="s">
        <v>132</v>
      </c>
      <c r="E821" s="168" t="s">
        <v>1</v>
      </c>
      <c r="F821" s="169" t="s">
        <v>439</v>
      </c>
      <c r="H821" s="168" t="s">
        <v>1</v>
      </c>
      <c r="L821" s="166"/>
      <c r="M821" s="170"/>
      <c r="N821" s="171"/>
      <c r="O821" s="171"/>
      <c r="P821" s="171"/>
      <c r="Q821" s="171"/>
      <c r="R821" s="171"/>
      <c r="S821" s="171"/>
      <c r="T821" s="172"/>
      <c r="AT821" s="168" t="s">
        <v>132</v>
      </c>
      <c r="AU821" s="168" t="s">
        <v>74</v>
      </c>
      <c r="AV821" s="167" t="s">
        <v>72</v>
      </c>
      <c r="AW821" s="167" t="s">
        <v>5</v>
      </c>
      <c r="AX821" s="167" t="s">
        <v>66</v>
      </c>
      <c r="AY821" s="168" t="s">
        <v>123</v>
      </c>
    </row>
    <row r="822" spans="2:51" s="167" customFormat="1" ht="12">
      <c r="B822" s="166"/>
      <c r="D822" s="96" t="s">
        <v>132</v>
      </c>
      <c r="E822" s="168" t="s">
        <v>1</v>
      </c>
      <c r="F822" s="169" t="s">
        <v>466</v>
      </c>
      <c r="H822" s="168" t="s">
        <v>1</v>
      </c>
      <c r="L822" s="166"/>
      <c r="M822" s="170"/>
      <c r="N822" s="171"/>
      <c r="O822" s="171"/>
      <c r="P822" s="171"/>
      <c r="Q822" s="171"/>
      <c r="R822" s="171"/>
      <c r="S822" s="171"/>
      <c r="T822" s="172"/>
      <c r="AT822" s="168" t="s">
        <v>132</v>
      </c>
      <c r="AU822" s="168" t="s">
        <v>74</v>
      </c>
      <c r="AV822" s="167" t="s">
        <v>72</v>
      </c>
      <c r="AW822" s="167" t="s">
        <v>5</v>
      </c>
      <c r="AX822" s="167" t="s">
        <v>66</v>
      </c>
      <c r="AY822" s="168" t="s">
        <v>123</v>
      </c>
    </row>
    <row r="823" spans="2:51" s="95" customFormat="1" ht="12">
      <c r="B823" s="94"/>
      <c r="D823" s="96" t="s">
        <v>132</v>
      </c>
      <c r="E823" s="97" t="s">
        <v>1</v>
      </c>
      <c r="F823" s="98" t="s">
        <v>467</v>
      </c>
      <c r="H823" s="99">
        <v>15.791</v>
      </c>
      <c r="L823" s="94"/>
      <c r="M823" s="100"/>
      <c r="N823" s="101"/>
      <c r="O823" s="101"/>
      <c r="P823" s="101"/>
      <c r="Q823" s="101"/>
      <c r="R823" s="101"/>
      <c r="S823" s="101"/>
      <c r="T823" s="102"/>
      <c r="AT823" s="97" t="s">
        <v>132</v>
      </c>
      <c r="AU823" s="97" t="s">
        <v>74</v>
      </c>
      <c r="AV823" s="95" t="s">
        <v>74</v>
      </c>
      <c r="AW823" s="95" t="s">
        <v>5</v>
      </c>
      <c r="AX823" s="95" t="s">
        <v>66</v>
      </c>
      <c r="AY823" s="97" t="s">
        <v>123</v>
      </c>
    </row>
    <row r="824" spans="2:51" s="167" customFormat="1" ht="12">
      <c r="B824" s="166"/>
      <c r="D824" s="96" t="s">
        <v>132</v>
      </c>
      <c r="E824" s="168" t="s">
        <v>1</v>
      </c>
      <c r="F824" s="169" t="s">
        <v>442</v>
      </c>
      <c r="H824" s="168" t="s">
        <v>1</v>
      </c>
      <c r="L824" s="166"/>
      <c r="M824" s="170"/>
      <c r="N824" s="171"/>
      <c r="O824" s="171"/>
      <c r="P824" s="171"/>
      <c r="Q824" s="171"/>
      <c r="R824" s="171"/>
      <c r="S824" s="171"/>
      <c r="T824" s="172"/>
      <c r="AT824" s="168" t="s">
        <v>132</v>
      </c>
      <c r="AU824" s="168" t="s">
        <v>74</v>
      </c>
      <c r="AV824" s="167" t="s">
        <v>72</v>
      </c>
      <c r="AW824" s="167" t="s">
        <v>5</v>
      </c>
      <c r="AX824" s="167" t="s">
        <v>66</v>
      </c>
      <c r="AY824" s="168" t="s">
        <v>123</v>
      </c>
    </row>
    <row r="825" spans="2:51" s="167" customFormat="1" ht="12">
      <c r="B825" s="166"/>
      <c r="D825" s="96" t="s">
        <v>132</v>
      </c>
      <c r="E825" s="168" t="s">
        <v>1</v>
      </c>
      <c r="F825" s="169" t="s">
        <v>468</v>
      </c>
      <c r="H825" s="168" t="s">
        <v>1</v>
      </c>
      <c r="L825" s="166"/>
      <c r="M825" s="170"/>
      <c r="N825" s="171"/>
      <c r="O825" s="171"/>
      <c r="P825" s="171"/>
      <c r="Q825" s="171"/>
      <c r="R825" s="171"/>
      <c r="S825" s="171"/>
      <c r="T825" s="172"/>
      <c r="AT825" s="168" t="s">
        <v>132</v>
      </c>
      <c r="AU825" s="168" t="s">
        <v>74</v>
      </c>
      <c r="AV825" s="167" t="s">
        <v>72</v>
      </c>
      <c r="AW825" s="167" t="s">
        <v>5</v>
      </c>
      <c r="AX825" s="167" t="s">
        <v>66</v>
      </c>
      <c r="AY825" s="168" t="s">
        <v>123</v>
      </c>
    </row>
    <row r="826" spans="2:51" s="95" customFormat="1" ht="12">
      <c r="B826" s="94"/>
      <c r="D826" s="96" t="s">
        <v>132</v>
      </c>
      <c r="E826" s="97" t="s">
        <v>1</v>
      </c>
      <c r="F826" s="98" t="s">
        <v>469</v>
      </c>
      <c r="H826" s="99">
        <v>1.98</v>
      </c>
      <c r="L826" s="94"/>
      <c r="M826" s="100"/>
      <c r="N826" s="101"/>
      <c r="O826" s="101"/>
      <c r="P826" s="101"/>
      <c r="Q826" s="101"/>
      <c r="R826" s="101"/>
      <c r="S826" s="101"/>
      <c r="T826" s="102"/>
      <c r="AT826" s="97" t="s">
        <v>132</v>
      </c>
      <c r="AU826" s="97" t="s">
        <v>74</v>
      </c>
      <c r="AV826" s="95" t="s">
        <v>74</v>
      </c>
      <c r="AW826" s="95" t="s">
        <v>5</v>
      </c>
      <c r="AX826" s="95" t="s">
        <v>66</v>
      </c>
      <c r="AY826" s="97" t="s">
        <v>123</v>
      </c>
    </row>
    <row r="827" spans="2:51" s="174" customFormat="1" ht="12">
      <c r="B827" s="173"/>
      <c r="D827" s="96" t="s">
        <v>132</v>
      </c>
      <c r="E827" s="175" t="s">
        <v>1</v>
      </c>
      <c r="F827" s="176" t="s">
        <v>412</v>
      </c>
      <c r="H827" s="177">
        <v>17.771</v>
      </c>
      <c r="L827" s="173"/>
      <c r="M827" s="178"/>
      <c r="N827" s="179"/>
      <c r="O827" s="179"/>
      <c r="P827" s="179"/>
      <c r="Q827" s="179"/>
      <c r="R827" s="179"/>
      <c r="S827" s="179"/>
      <c r="T827" s="180"/>
      <c r="AT827" s="175" t="s">
        <v>132</v>
      </c>
      <c r="AU827" s="175" t="s">
        <v>74</v>
      </c>
      <c r="AV827" s="174" t="s">
        <v>137</v>
      </c>
      <c r="AW827" s="174" t="s">
        <v>5</v>
      </c>
      <c r="AX827" s="174" t="s">
        <v>66</v>
      </c>
      <c r="AY827" s="175" t="s">
        <v>123</v>
      </c>
    </row>
    <row r="828" spans="2:51" s="182" customFormat="1" ht="12">
      <c r="B828" s="181"/>
      <c r="D828" s="96" t="s">
        <v>132</v>
      </c>
      <c r="E828" s="183" t="s">
        <v>1</v>
      </c>
      <c r="F828" s="184" t="s">
        <v>470</v>
      </c>
      <c r="H828" s="185">
        <v>930.1379999999998</v>
      </c>
      <c r="L828" s="181"/>
      <c r="M828" s="186"/>
      <c r="N828" s="187"/>
      <c r="O828" s="187"/>
      <c r="P828" s="187"/>
      <c r="Q828" s="187"/>
      <c r="R828" s="187"/>
      <c r="S828" s="187"/>
      <c r="T828" s="188"/>
      <c r="AT828" s="183" t="s">
        <v>132</v>
      </c>
      <c r="AU828" s="183" t="s">
        <v>74</v>
      </c>
      <c r="AV828" s="182" t="s">
        <v>130</v>
      </c>
      <c r="AW828" s="182" t="s">
        <v>5</v>
      </c>
      <c r="AX828" s="182" t="s">
        <v>72</v>
      </c>
      <c r="AY828" s="183" t="s">
        <v>123</v>
      </c>
    </row>
    <row r="829" spans="2:65" s="117" customFormat="1" ht="16.5" customHeight="1">
      <c r="B829" s="8"/>
      <c r="C829" s="84" t="s">
        <v>167</v>
      </c>
      <c r="D829" s="84" t="s">
        <v>125</v>
      </c>
      <c r="E829" s="85" t="s">
        <v>529</v>
      </c>
      <c r="F829" s="86" t="s">
        <v>530</v>
      </c>
      <c r="G829" s="87" t="s">
        <v>396</v>
      </c>
      <c r="H829" s="88">
        <v>930.138</v>
      </c>
      <c r="I829" s="142"/>
      <c r="J829" s="89">
        <f>ROUND(I829*H829,2)</f>
        <v>0</v>
      </c>
      <c r="K829" s="86" t="s">
        <v>397</v>
      </c>
      <c r="L829" s="8"/>
      <c r="M829" s="115" t="s">
        <v>1</v>
      </c>
      <c r="N829" s="90" t="s">
        <v>35</v>
      </c>
      <c r="O829" s="92">
        <v>0.097</v>
      </c>
      <c r="P829" s="92">
        <f>O829*H829</f>
        <v>90.223386</v>
      </c>
      <c r="Q829" s="92">
        <v>0</v>
      </c>
      <c r="R829" s="92">
        <f>Q829*H829</f>
        <v>0</v>
      </c>
      <c r="S829" s="92">
        <v>0</v>
      </c>
      <c r="T829" s="164">
        <f>S829*H829</f>
        <v>0</v>
      </c>
      <c r="AR829" s="120" t="s">
        <v>130</v>
      </c>
      <c r="AT829" s="120" t="s">
        <v>125</v>
      </c>
      <c r="AU829" s="120" t="s">
        <v>74</v>
      </c>
      <c r="AY829" s="120" t="s">
        <v>123</v>
      </c>
      <c r="BE829" s="156">
        <f>IF(N829="základní",J829,0)</f>
        <v>0</v>
      </c>
      <c r="BF829" s="156">
        <f>IF(N829="snížená",J829,0)</f>
        <v>0</v>
      </c>
      <c r="BG829" s="156">
        <f>IF(N829="zákl. přenesená",J829,0)</f>
        <v>0</v>
      </c>
      <c r="BH829" s="156">
        <f>IF(N829="sníž. přenesená",J829,0)</f>
        <v>0</v>
      </c>
      <c r="BI829" s="156">
        <f>IF(N829="nulová",J829,0)</f>
        <v>0</v>
      </c>
      <c r="BJ829" s="120" t="s">
        <v>72</v>
      </c>
      <c r="BK829" s="156">
        <f>ROUND(I829*H829,2)</f>
        <v>0</v>
      </c>
      <c r="BL829" s="120" t="s">
        <v>130</v>
      </c>
      <c r="BM829" s="120" t="s">
        <v>531</v>
      </c>
    </row>
    <row r="830" spans="2:47" s="117" customFormat="1" ht="12">
      <c r="B830" s="8"/>
      <c r="D830" s="96" t="s">
        <v>399</v>
      </c>
      <c r="F830" s="165" t="s">
        <v>532</v>
      </c>
      <c r="L830" s="8"/>
      <c r="M830" s="114"/>
      <c r="N830" s="21"/>
      <c r="O830" s="21"/>
      <c r="P830" s="21"/>
      <c r="Q830" s="21"/>
      <c r="R830" s="21"/>
      <c r="S830" s="21"/>
      <c r="T830" s="22"/>
      <c r="AT830" s="120" t="s">
        <v>399</v>
      </c>
      <c r="AU830" s="120" t="s">
        <v>74</v>
      </c>
    </row>
    <row r="831" spans="2:51" s="167" customFormat="1" ht="12">
      <c r="B831" s="166"/>
      <c r="D831" s="96" t="s">
        <v>132</v>
      </c>
      <c r="E831" s="168" t="s">
        <v>1</v>
      </c>
      <c r="F831" s="169" t="s">
        <v>401</v>
      </c>
      <c r="H831" s="168" t="s">
        <v>1</v>
      </c>
      <c r="L831" s="166"/>
      <c r="M831" s="170"/>
      <c r="N831" s="171"/>
      <c r="O831" s="171"/>
      <c r="P831" s="171"/>
      <c r="Q831" s="171"/>
      <c r="R831" s="171"/>
      <c r="S831" s="171"/>
      <c r="T831" s="172"/>
      <c r="AT831" s="168" t="s">
        <v>132</v>
      </c>
      <c r="AU831" s="168" t="s">
        <v>74</v>
      </c>
      <c r="AV831" s="167" t="s">
        <v>72</v>
      </c>
      <c r="AW831" s="167" t="s">
        <v>5</v>
      </c>
      <c r="AX831" s="167" t="s">
        <v>66</v>
      </c>
      <c r="AY831" s="168" t="s">
        <v>123</v>
      </c>
    </row>
    <row r="832" spans="2:51" s="167" customFormat="1" ht="12">
      <c r="B832" s="166"/>
      <c r="D832" s="96" t="s">
        <v>132</v>
      </c>
      <c r="E832" s="168" t="s">
        <v>1</v>
      </c>
      <c r="F832" s="169" t="s">
        <v>402</v>
      </c>
      <c r="H832" s="168" t="s">
        <v>1</v>
      </c>
      <c r="L832" s="166"/>
      <c r="M832" s="170"/>
      <c r="N832" s="171"/>
      <c r="O832" s="171"/>
      <c r="P832" s="171"/>
      <c r="Q832" s="171"/>
      <c r="R832" s="171"/>
      <c r="S832" s="171"/>
      <c r="T832" s="172"/>
      <c r="AT832" s="168" t="s">
        <v>132</v>
      </c>
      <c r="AU832" s="168" t="s">
        <v>74</v>
      </c>
      <c r="AV832" s="167" t="s">
        <v>72</v>
      </c>
      <c r="AW832" s="167" t="s">
        <v>5</v>
      </c>
      <c r="AX832" s="167" t="s">
        <v>66</v>
      </c>
      <c r="AY832" s="168" t="s">
        <v>123</v>
      </c>
    </row>
    <row r="833" spans="2:51" s="167" customFormat="1" ht="12">
      <c r="B833" s="166"/>
      <c r="D833" s="96" t="s">
        <v>132</v>
      </c>
      <c r="E833" s="168" t="s">
        <v>1</v>
      </c>
      <c r="F833" s="169" t="s">
        <v>403</v>
      </c>
      <c r="H833" s="168" t="s">
        <v>1</v>
      </c>
      <c r="L833" s="166"/>
      <c r="M833" s="170"/>
      <c r="N833" s="171"/>
      <c r="O833" s="171"/>
      <c r="P833" s="171"/>
      <c r="Q833" s="171"/>
      <c r="R833" s="171"/>
      <c r="S833" s="171"/>
      <c r="T833" s="172"/>
      <c r="AT833" s="168" t="s">
        <v>132</v>
      </c>
      <c r="AU833" s="168" t="s">
        <v>74</v>
      </c>
      <c r="AV833" s="167" t="s">
        <v>72</v>
      </c>
      <c r="AW833" s="167" t="s">
        <v>5</v>
      </c>
      <c r="AX833" s="167" t="s">
        <v>66</v>
      </c>
      <c r="AY833" s="168" t="s">
        <v>123</v>
      </c>
    </row>
    <row r="834" spans="2:51" s="167" customFormat="1" ht="12">
      <c r="B834" s="166"/>
      <c r="D834" s="96" t="s">
        <v>132</v>
      </c>
      <c r="E834" s="168" t="s">
        <v>1</v>
      </c>
      <c r="F834" s="169" t="s">
        <v>404</v>
      </c>
      <c r="H834" s="168" t="s">
        <v>1</v>
      </c>
      <c r="L834" s="166"/>
      <c r="M834" s="170"/>
      <c r="N834" s="171"/>
      <c r="O834" s="171"/>
      <c r="P834" s="171"/>
      <c r="Q834" s="171"/>
      <c r="R834" s="171"/>
      <c r="S834" s="171"/>
      <c r="T834" s="172"/>
      <c r="AT834" s="168" t="s">
        <v>132</v>
      </c>
      <c r="AU834" s="168" t="s">
        <v>74</v>
      </c>
      <c r="AV834" s="167" t="s">
        <v>72</v>
      </c>
      <c r="AW834" s="167" t="s">
        <v>5</v>
      </c>
      <c r="AX834" s="167" t="s">
        <v>66</v>
      </c>
      <c r="AY834" s="168" t="s">
        <v>123</v>
      </c>
    </row>
    <row r="835" spans="2:51" s="167" customFormat="1" ht="12">
      <c r="B835" s="166"/>
      <c r="D835" s="96" t="s">
        <v>132</v>
      </c>
      <c r="E835" s="168" t="s">
        <v>1</v>
      </c>
      <c r="F835" s="169" t="s">
        <v>405</v>
      </c>
      <c r="H835" s="168" t="s">
        <v>1</v>
      </c>
      <c r="L835" s="166"/>
      <c r="M835" s="170"/>
      <c r="N835" s="171"/>
      <c r="O835" s="171"/>
      <c r="P835" s="171"/>
      <c r="Q835" s="171"/>
      <c r="R835" s="171"/>
      <c r="S835" s="171"/>
      <c r="T835" s="172"/>
      <c r="AT835" s="168" t="s">
        <v>132</v>
      </c>
      <c r="AU835" s="168" t="s">
        <v>74</v>
      </c>
      <c r="AV835" s="167" t="s">
        <v>72</v>
      </c>
      <c r="AW835" s="167" t="s">
        <v>5</v>
      </c>
      <c r="AX835" s="167" t="s">
        <v>66</v>
      </c>
      <c r="AY835" s="168" t="s">
        <v>123</v>
      </c>
    </row>
    <row r="836" spans="2:51" s="167" customFormat="1" ht="12">
      <c r="B836" s="166"/>
      <c r="D836" s="96" t="s">
        <v>132</v>
      </c>
      <c r="E836" s="168" t="s">
        <v>1</v>
      </c>
      <c r="F836" s="169" t="s">
        <v>406</v>
      </c>
      <c r="H836" s="168" t="s">
        <v>1</v>
      </c>
      <c r="L836" s="166"/>
      <c r="M836" s="170"/>
      <c r="N836" s="171"/>
      <c r="O836" s="171"/>
      <c r="P836" s="171"/>
      <c r="Q836" s="171"/>
      <c r="R836" s="171"/>
      <c r="S836" s="171"/>
      <c r="T836" s="172"/>
      <c r="AT836" s="168" t="s">
        <v>132</v>
      </c>
      <c r="AU836" s="168" t="s">
        <v>74</v>
      </c>
      <c r="AV836" s="167" t="s">
        <v>72</v>
      </c>
      <c r="AW836" s="167" t="s">
        <v>5</v>
      </c>
      <c r="AX836" s="167" t="s">
        <v>66</v>
      </c>
      <c r="AY836" s="168" t="s">
        <v>123</v>
      </c>
    </row>
    <row r="837" spans="2:51" s="167" customFormat="1" ht="12">
      <c r="B837" s="166"/>
      <c r="D837" s="96" t="s">
        <v>132</v>
      </c>
      <c r="E837" s="168" t="s">
        <v>1</v>
      </c>
      <c r="F837" s="169" t="s">
        <v>407</v>
      </c>
      <c r="H837" s="168" t="s">
        <v>1</v>
      </c>
      <c r="L837" s="166"/>
      <c r="M837" s="170"/>
      <c r="N837" s="171"/>
      <c r="O837" s="171"/>
      <c r="P837" s="171"/>
      <c r="Q837" s="171"/>
      <c r="R837" s="171"/>
      <c r="S837" s="171"/>
      <c r="T837" s="172"/>
      <c r="AT837" s="168" t="s">
        <v>132</v>
      </c>
      <c r="AU837" s="168" t="s">
        <v>74</v>
      </c>
      <c r="AV837" s="167" t="s">
        <v>72</v>
      </c>
      <c r="AW837" s="167" t="s">
        <v>5</v>
      </c>
      <c r="AX837" s="167" t="s">
        <v>66</v>
      </c>
      <c r="AY837" s="168" t="s">
        <v>123</v>
      </c>
    </row>
    <row r="838" spans="2:51" s="95" customFormat="1" ht="12">
      <c r="B838" s="94"/>
      <c r="D838" s="96" t="s">
        <v>132</v>
      </c>
      <c r="E838" s="97" t="s">
        <v>1</v>
      </c>
      <c r="F838" s="98" t="s">
        <v>408</v>
      </c>
      <c r="H838" s="99">
        <v>130.39</v>
      </c>
      <c r="L838" s="94"/>
      <c r="M838" s="100"/>
      <c r="N838" s="101"/>
      <c r="O838" s="101"/>
      <c r="P838" s="101"/>
      <c r="Q838" s="101"/>
      <c r="R838" s="101"/>
      <c r="S838" s="101"/>
      <c r="T838" s="102"/>
      <c r="AT838" s="97" t="s">
        <v>132</v>
      </c>
      <c r="AU838" s="97" t="s">
        <v>74</v>
      </c>
      <c r="AV838" s="95" t="s">
        <v>74</v>
      </c>
      <c r="AW838" s="95" t="s">
        <v>5</v>
      </c>
      <c r="AX838" s="95" t="s">
        <v>66</v>
      </c>
      <c r="AY838" s="97" t="s">
        <v>123</v>
      </c>
    </row>
    <row r="839" spans="2:51" s="167" customFormat="1" ht="12">
      <c r="B839" s="166"/>
      <c r="D839" s="96" t="s">
        <v>132</v>
      </c>
      <c r="E839" s="168" t="s">
        <v>1</v>
      </c>
      <c r="F839" s="169" t="s">
        <v>409</v>
      </c>
      <c r="H839" s="168" t="s">
        <v>1</v>
      </c>
      <c r="L839" s="166"/>
      <c r="M839" s="170"/>
      <c r="N839" s="171"/>
      <c r="O839" s="171"/>
      <c r="P839" s="171"/>
      <c r="Q839" s="171"/>
      <c r="R839" s="171"/>
      <c r="S839" s="171"/>
      <c r="T839" s="172"/>
      <c r="AT839" s="168" t="s">
        <v>132</v>
      </c>
      <c r="AU839" s="168" t="s">
        <v>74</v>
      </c>
      <c r="AV839" s="167" t="s">
        <v>72</v>
      </c>
      <c r="AW839" s="167" t="s">
        <v>5</v>
      </c>
      <c r="AX839" s="167" t="s">
        <v>66</v>
      </c>
      <c r="AY839" s="168" t="s">
        <v>123</v>
      </c>
    </row>
    <row r="840" spans="2:51" s="167" customFormat="1" ht="12">
      <c r="B840" s="166"/>
      <c r="D840" s="96" t="s">
        <v>132</v>
      </c>
      <c r="E840" s="168" t="s">
        <v>1</v>
      </c>
      <c r="F840" s="169" t="s">
        <v>410</v>
      </c>
      <c r="H840" s="168" t="s">
        <v>1</v>
      </c>
      <c r="L840" s="166"/>
      <c r="M840" s="170"/>
      <c r="N840" s="171"/>
      <c r="O840" s="171"/>
      <c r="P840" s="171"/>
      <c r="Q840" s="171"/>
      <c r="R840" s="171"/>
      <c r="S840" s="171"/>
      <c r="T840" s="172"/>
      <c r="AT840" s="168" t="s">
        <v>132</v>
      </c>
      <c r="AU840" s="168" t="s">
        <v>74</v>
      </c>
      <c r="AV840" s="167" t="s">
        <v>72</v>
      </c>
      <c r="AW840" s="167" t="s">
        <v>5</v>
      </c>
      <c r="AX840" s="167" t="s">
        <v>66</v>
      </c>
      <c r="AY840" s="168" t="s">
        <v>123</v>
      </c>
    </row>
    <row r="841" spans="2:51" s="95" customFormat="1" ht="12">
      <c r="B841" s="94"/>
      <c r="D841" s="96" t="s">
        <v>132</v>
      </c>
      <c r="E841" s="97" t="s">
        <v>1</v>
      </c>
      <c r="F841" s="98" t="s">
        <v>411</v>
      </c>
      <c r="H841" s="99">
        <v>15.06</v>
      </c>
      <c r="L841" s="94"/>
      <c r="M841" s="100"/>
      <c r="N841" s="101"/>
      <c r="O841" s="101"/>
      <c r="P841" s="101"/>
      <c r="Q841" s="101"/>
      <c r="R841" s="101"/>
      <c r="S841" s="101"/>
      <c r="T841" s="102"/>
      <c r="AT841" s="97" t="s">
        <v>132</v>
      </c>
      <c r="AU841" s="97" t="s">
        <v>74</v>
      </c>
      <c r="AV841" s="95" t="s">
        <v>74</v>
      </c>
      <c r="AW841" s="95" t="s">
        <v>5</v>
      </c>
      <c r="AX841" s="95" t="s">
        <v>66</v>
      </c>
      <c r="AY841" s="97" t="s">
        <v>123</v>
      </c>
    </row>
    <row r="842" spans="2:51" s="174" customFormat="1" ht="12">
      <c r="B842" s="173"/>
      <c r="D842" s="96" t="s">
        <v>132</v>
      </c>
      <c r="E842" s="175" t="s">
        <v>1</v>
      </c>
      <c r="F842" s="176" t="s">
        <v>412</v>
      </c>
      <c r="H842" s="177">
        <v>145.45</v>
      </c>
      <c r="L842" s="173"/>
      <c r="M842" s="178"/>
      <c r="N842" s="179"/>
      <c r="O842" s="179"/>
      <c r="P842" s="179"/>
      <c r="Q842" s="179"/>
      <c r="R842" s="179"/>
      <c r="S842" s="179"/>
      <c r="T842" s="180"/>
      <c r="AT842" s="175" t="s">
        <v>132</v>
      </c>
      <c r="AU842" s="175" t="s">
        <v>74</v>
      </c>
      <c r="AV842" s="174" t="s">
        <v>137</v>
      </c>
      <c r="AW842" s="174" t="s">
        <v>5</v>
      </c>
      <c r="AX842" s="174" t="s">
        <v>66</v>
      </c>
      <c r="AY842" s="175" t="s">
        <v>123</v>
      </c>
    </row>
    <row r="843" spans="2:51" s="167" customFormat="1" ht="12">
      <c r="B843" s="166"/>
      <c r="D843" s="96" t="s">
        <v>132</v>
      </c>
      <c r="E843" s="168" t="s">
        <v>1</v>
      </c>
      <c r="F843" s="169" t="s">
        <v>413</v>
      </c>
      <c r="H843" s="168" t="s">
        <v>1</v>
      </c>
      <c r="L843" s="166"/>
      <c r="M843" s="170"/>
      <c r="N843" s="171"/>
      <c r="O843" s="171"/>
      <c r="P843" s="171"/>
      <c r="Q843" s="171"/>
      <c r="R843" s="171"/>
      <c r="S843" s="171"/>
      <c r="T843" s="172"/>
      <c r="AT843" s="168" t="s">
        <v>132</v>
      </c>
      <c r="AU843" s="168" t="s">
        <v>74</v>
      </c>
      <c r="AV843" s="167" t="s">
        <v>72</v>
      </c>
      <c r="AW843" s="167" t="s">
        <v>5</v>
      </c>
      <c r="AX843" s="167" t="s">
        <v>66</v>
      </c>
      <c r="AY843" s="168" t="s">
        <v>123</v>
      </c>
    </row>
    <row r="844" spans="2:51" s="167" customFormat="1" ht="12">
      <c r="B844" s="166"/>
      <c r="D844" s="96" t="s">
        <v>132</v>
      </c>
      <c r="E844" s="168" t="s">
        <v>1</v>
      </c>
      <c r="F844" s="169" t="s">
        <v>406</v>
      </c>
      <c r="H844" s="168" t="s">
        <v>1</v>
      </c>
      <c r="L844" s="166"/>
      <c r="M844" s="170"/>
      <c r="N844" s="171"/>
      <c r="O844" s="171"/>
      <c r="P844" s="171"/>
      <c r="Q844" s="171"/>
      <c r="R844" s="171"/>
      <c r="S844" s="171"/>
      <c r="T844" s="172"/>
      <c r="AT844" s="168" t="s">
        <v>132</v>
      </c>
      <c r="AU844" s="168" t="s">
        <v>74</v>
      </c>
      <c r="AV844" s="167" t="s">
        <v>72</v>
      </c>
      <c r="AW844" s="167" t="s">
        <v>5</v>
      </c>
      <c r="AX844" s="167" t="s">
        <v>66</v>
      </c>
      <c r="AY844" s="168" t="s">
        <v>123</v>
      </c>
    </row>
    <row r="845" spans="2:51" s="167" customFormat="1" ht="12">
      <c r="B845" s="166"/>
      <c r="D845" s="96" t="s">
        <v>132</v>
      </c>
      <c r="E845" s="168" t="s">
        <v>1</v>
      </c>
      <c r="F845" s="169" t="s">
        <v>414</v>
      </c>
      <c r="H845" s="168" t="s">
        <v>1</v>
      </c>
      <c r="L845" s="166"/>
      <c r="M845" s="170"/>
      <c r="N845" s="171"/>
      <c r="O845" s="171"/>
      <c r="P845" s="171"/>
      <c r="Q845" s="171"/>
      <c r="R845" s="171"/>
      <c r="S845" s="171"/>
      <c r="T845" s="172"/>
      <c r="AT845" s="168" t="s">
        <v>132</v>
      </c>
      <c r="AU845" s="168" t="s">
        <v>74</v>
      </c>
      <c r="AV845" s="167" t="s">
        <v>72</v>
      </c>
      <c r="AW845" s="167" t="s">
        <v>5</v>
      </c>
      <c r="AX845" s="167" t="s">
        <v>66</v>
      </c>
      <c r="AY845" s="168" t="s">
        <v>123</v>
      </c>
    </row>
    <row r="846" spans="2:51" s="95" customFormat="1" ht="12">
      <c r="B846" s="94"/>
      <c r="D846" s="96" t="s">
        <v>132</v>
      </c>
      <c r="E846" s="97" t="s">
        <v>1</v>
      </c>
      <c r="F846" s="98" t="s">
        <v>415</v>
      </c>
      <c r="H846" s="99">
        <v>144.165</v>
      </c>
      <c r="L846" s="94"/>
      <c r="M846" s="100"/>
      <c r="N846" s="101"/>
      <c r="O846" s="101"/>
      <c r="P846" s="101"/>
      <c r="Q846" s="101"/>
      <c r="R846" s="101"/>
      <c r="S846" s="101"/>
      <c r="T846" s="102"/>
      <c r="AT846" s="97" t="s">
        <v>132</v>
      </c>
      <c r="AU846" s="97" t="s">
        <v>74</v>
      </c>
      <c r="AV846" s="95" t="s">
        <v>74</v>
      </c>
      <c r="AW846" s="95" t="s">
        <v>5</v>
      </c>
      <c r="AX846" s="95" t="s">
        <v>66</v>
      </c>
      <c r="AY846" s="97" t="s">
        <v>123</v>
      </c>
    </row>
    <row r="847" spans="2:51" s="167" customFormat="1" ht="12">
      <c r="B847" s="166"/>
      <c r="D847" s="96" t="s">
        <v>132</v>
      </c>
      <c r="E847" s="168" t="s">
        <v>1</v>
      </c>
      <c r="F847" s="169" t="s">
        <v>409</v>
      </c>
      <c r="H847" s="168" t="s">
        <v>1</v>
      </c>
      <c r="L847" s="166"/>
      <c r="M847" s="170"/>
      <c r="N847" s="171"/>
      <c r="O847" s="171"/>
      <c r="P847" s="171"/>
      <c r="Q847" s="171"/>
      <c r="R847" s="171"/>
      <c r="S847" s="171"/>
      <c r="T847" s="172"/>
      <c r="AT847" s="168" t="s">
        <v>132</v>
      </c>
      <c r="AU847" s="168" t="s">
        <v>74</v>
      </c>
      <c r="AV847" s="167" t="s">
        <v>72</v>
      </c>
      <c r="AW847" s="167" t="s">
        <v>5</v>
      </c>
      <c r="AX847" s="167" t="s">
        <v>66</v>
      </c>
      <c r="AY847" s="168" t="s">
        <v>123</v>
      </c>
    </row>
    <row r="848" spans="2:51" s="167" customFormat="1" ht="12">
      <c r="B848" s="166"/>
      <c r="D848" s="96" t="s">
        <v>132</v>
      </c>
      <c r="E848" s="168" t="s">
        <v>1</v>
      </c>
      <c r="F848" s="169" t="s">
        <v>416</v>
      </c>
      <c r="H848" s="168" t="s">
        <v>1</v>
      </c>
      <c r="L848" s="166"/>
      <c r="M848" s="170"/>
      <c r="N848" s="171"/>
      <c r="O848" s="171"/>
      <c r="P848" s="171"/>
      <c r="Q848" s="171"/>
      <c r="R848" s="171"/>
      <c r="S848" s="171"/>
      <c r="T848" s="172"/>
      <c r="AT848" s="168" t="s">
        <v>132</v>
      </c>
      <c r="AU848" s="168" t="s">
        <v>74</v>
      </c>
      <c r="AV848" s="167" t="s">
        <v>72</v>
      </c>
      <c r="AW848" s="167" t="s">
        <v>5</v>
      </c>
      <c r="AX848" s="167" t="s">
        <v>66</v>
      </c>
      <c r="AY848" s="168" t="s">
        <v>123</v>
      </c>
    </row>
    <row r="849" spans="2:51" s="95" customFormat="1" ht="12">
      <c r="B849" s="94"/>
      <c r="D849" s="96" t="s">
        <v>132</v>
      </c>
      <c r="E849" s="97" t="s">
        <v>1</v>
      </c>
      <c r="F849" s="98" t="s">
        <v>417</v>
      </c>
      <c r="H849" s="99">
        <v>7.41</v>
      </c>
      <c r="L849" s="94"/>
      <c r="M849" s="100"/>
      <c r="N849" s="101"/>
      <c r="O849" s="101"/>
      <c r="P849" s="101"/>
      <c r="Q849" s="101"/>
      <c r="R849" s="101"/>
      <c r="S849" s="101"/>
      <c r="T849" s="102"/>
      <c r="AT849" s="97" t="s">
        <v>132</v>
      </c>
      <c r="AU849" s="97" t="s">
        <v>74</v>
      </c>
      <c r="AV849" s="95" t="s">
        <v>74</v>
      </c>
      <c r="AW849" s="95" t="s">
        <v>5</v>
      </c>
      <c r="AX849" s="95" t="s">
        <v>66</v>
      </c>
      <c r="AY849" s="97" t="s">
        <v>123</v>
      </c>
    </row>
    <row r="850" spans="2:51" s="174" customFormat="1" ht="12">
      <c r="B850" s="173"/>
      <c r="D850" s="96" t="s">
        <v>132</v>
      </c>
      <c r="E850" s="175" t="s">
        <v>1</v>
      </c>
      <c r="F850" s="176" t="s">
        <v>412</v>
      </c>
      <c r="H850" s="177">
        <v>151.575</v>
      </c>
      <c r="L850" s="173"/>
      <c r="M850" s="178"/>
      <c r="N850" s="179"/>
      <c r="O850" s="179"/>
      <c r="P850" s="179"/>
      <c r="Q850" s="179"/>
      <c r="R850" s="179"/>
      <c r="S850" s="179"/>
      <c r="T850" s="180"/>
      <c r="AT850" s="175" t="s">
        <v>132</v>
      </c>
      <c r="AU850" s="175" t="s">
        <v>74</v>
      </c>
      <c r="AV850" s="174" t="s">
        <v>137</v>
      </c>
      <c r="AW850" s="174" t="s">
        <v>5</v>
      </c>
      <c r="AX850" s="174" t="s">
        <v>66</v>
      </c>
      <c r="AY850" s="175" t="s">
        <v>123</v>
      </c>
    </row>
    <row r="851" spans="2:51" s="167" customFormat="1" ht="12">
      <c r="B851" s="166"/>
      <c r="D851" s="96" t="s">
        <v>132</v>
      </c>
      <c r="E851" s="168" t="s">
        <v>1</v>
      </c>
      <c r="F851" s="169" t="s">
        <v>418</v>
      </c>
      <c r="H851" s="168" t="s">
        <v>1</v>
      </c>
      <c r="L851" s="166"/>
      <c r="M851" s="170"/>
      <c r="N851" s="171"/>
      <c r="O851" s="171"/>
      <c r="P851" s="171"/>
      <c r="Q851" s="171"/>
      <c r="R851" s="171"/>
      <c r="S851" s="171"/>
      <c r="T851" s="172"/>
      <c r="AT851" s="168" t="s">
        <v>132</v>
      </c>
      <c r="AU851" s="168" t="s">
        <v>74</v>
      </c>
      <c r="AV851" s="167" t="s">
        <v>72</v>
      </c>
      <c r="AW851" s="167" t="s">
        <v>5</v>
      </c>
      <c r="AX851" s="167" t="s">
        <v>66</v>
      </c>
      <c r="AY851" s="168" t="s">
        <v>123</v>
      </c>
    </row>
    <row r="852" spans="2:51" s="167" customFormat="1" ht="12">
      <c r="B852" s="166"/>
      <c r="D852" s="96" t="s">
        <v>132</v>
      </c>
      <c r="E852" s="168" t="s">
        <v>1</v>
      </c>
      <c r="F852" s="169" t="s">
        <v>406</v>
      </c>
      <c r="H852" s="168" t="s">
        <v>1</v>
      </c>
      <c r="L852" s="166"/>
      <c r="M852" s="170"/>
      <c r="N852" s="171"/>
      <c r="O852" s="171"/>
      <c r="P852" s="171"/>
      <c r="Q852" s="171"/>
      <c r="R852" s="171"/>
      <c r="S852" s="171"/>
      <c r="T852" s="172"/>
      <c r="AT852" s="168" t="s">
        <v>132</v>
      </c>
      <c r="AU852" s="168" t="s">
        <v>74</v>
      </c>
      <c r="AV852" s="167" t="s">
        <v>72</v>
      </c>
      <c r="AW852" s="167" t="s">
        <v>5</v>
      </c>
      <c r="AX852" s="167" t="s">
        <v>66</v>
      </c>
      <c r="AY852" s="168" t="s">
        <v>123</v>
      </c>
    </row>
    <row r="853" spans="2:51" s="167" customFormat="1" ht="12">
      <c r="B853" s="166"/>
      <c r="D853" s="96" t="s">
        <v>132</v>
      </c>
      <c r="E853" s="168" t="s">
        <v>1</v>
      </c>
      <c r="F853" s="169" t="s">
        <v>419</v>
      </c>
      <c r="H853" s="168" t="s">
        <v>1</v>
      </c>
      <c r="L853" s="166"/>
      <c r="M853" s="170"/>
      <c r="N853" s="171"/>
      <c r="O853" s="171"/>
      <c r="P853" s="171"/>
      <c r="Q853" s="171"/>
      <c r="R853" s="171"/>
      <c r="S853" s="171"/>
      <c r="T853" s="172"/>
      <c r="AT853" s="168" t="s">
        <v>132</v>
      </c>
      <c r="AU853" s="168" t="s">
        <v>74</v>
      </c>
      <c r="AV853" s="167" t="s">
        <v>72</v>
      </c>
      <c r="AW853" s="167" t="s">
        <v>5</v>
      </c>
      <c r="AX853" s="167" t="s">
        <v>66</v>
      </c>
      <c r="AY853" s="168" t="s">
        <v>123</v>
      </c>
    </row>
    <row r="854" spans="2:51" s="95" customFormat="1" ht="12">
      <c r="B854" s="94"/>
      <c r="D854" s="96" t="s">
        <v>132</v>
      </c>
      <c r="E854" s="97" t="s">
        <v>1</v>
      </c>
      <c r="F854" s="98" t="s">
        <v>420</v>
      </c>
      <c r="H854" s="99">
        <v>47.19</v>
      </c>
      <c r="L854" s="94"/>
      <c r="M854" s="100"/>
      <c r="N854" s="101"/>
      <c r="O854" s="101"/>
      <c r="P854" s="101"/>
      <c r="Q854" s="101"/>
      <c r="R854" s="101"/>
      <c r="S854" s="101"/>
      <c r="T854" s="102"/>
      <c r="AT854" s="97" t="s">
        <v>132</v>
      </c>
      <c r="AU854" s="97" t="s">
        <v>74</v>
      </c>
      <c r="AV854" s="95" t="s">
        <v>74</v>
      </c>
      <c r="AW854" s="95" t="s">
        <v>5</v>
      </c>
      <c r="AX854" s="95" t="s">
        <v>66</v>
      </c>
      <c r="AY854" s="97" t="s">
        <v>123</v>
      </c>
    </row>
    <row r="855" spans="2:51" s="167" customFormat="1" ht="12">
      <c r="B855" s="166"/>
      <c r="D855" s="96" t="s">
        <v>132</v>
      </c>
      <c r="E855" s="168" t="s">
        <v>1</v>
      </c>
      <c r="F855" s="169" t="s">
        <v>409</v>
      </c>
      <c r="H855" s="168" t="s">
        <v>1</v>
      </c>
      <c r="L855" s="166"/>
      <c r="M855" s="170"/>
      <c r="N855" s="171"/>
      <c r="O855" s="171"/>
      <c r="P855" s="171"/>
      <c r="Q855" s="171"/>
      <c r="R855" s="171"/>
      <c r="S855" s="171"/>
      <c r="T855" s="172"/>
      <c r="AT855" s="168" t="s">
        <v>132</v>
      </c>
      <c r="AU855" s="168" t="s">
        <v>74</v>
      </c>
      <c r="AV855" s="167" t="s">
        <v>72</v>
      </c>
      <c r="AW855" s="167" t="s">
        <v>5</v>
      </c>
      <c r="AX855" s="167" t="s">
        <v>66</v>
      </c>
      <c r="AY855" s="168" t="s">
        <v>123</v>
      </c>
    </row>
    <row r="856" spans="2:51" s="167" customFormat="1" ht="12">
      <c r="B856" s="166"/>
      <c r="D856" s="96" t="s">
        <v>132</v>
      </c>
      <c r="E856" s="168" t="s">
        <v>1</v>
      </c>
      <c r="F856" s="169" t="s">
        <v>421</v>
      </c>
      <c r="H856" s="168" t="s">
        <v>1</v>
      </c>
      <c r="L856" s="166"/>
      <c r="M856" s="170"/>
      <c r="N856" s="171"/>
      <c r="O856" s="171"/>
      <c r="P856" s="171"/>
      <c r="Q856" s="171"/>
      <c r="R856" s="171"/>
      <c r="S856" s="171"/>
      <c r="T856" s="172"/>
      <c r="AT856" s="168" t="s">
        <v>132</v>
      </c>
      <c r="AU856" s="168" t="s">
        <v>74</v>
      </c>
      <c r="AV856" s="167" t="s">
        <v>72</v>
      </c>
      <c r="AW856" s="167" t="s">
        <v>5</v>
      </c>
      <c r="AX856" s="167" t="s">
        <v>66</v>
      </c>
      <c r="AY856" s="168" t="s">
        <v>123</v>
      </c>
    </row>
    <row r="857" spans="2:51" s="95" customFormat="1" ht="12">
      <c r="B857" s="94"/>
      <c r="D857" s="96" t="s">
        <v>132</v>
      </c>
      <c r="E857" s="97" t="s">
        <v>1</v>
      </c>
      <c r="F857" s="98" t="s">
        <v>422</v>
      </c>
      <c r="H857" s="99">
        <v>15.42</v>
      </c>
      <c r="L857" s="94"/>
      <c r="M857" s="100"/>
      <c r="N857" s="101"/>
      <c r="O857" s="101"/>
      <c r="P857" s="101"/>
      <c r="Q857" s="101"/>
      <c r="R857" s="101"/>
      <c r="S857" s="101"/>
      <c r="T857" s="102"/>
      <c r="AT857" s="97" t="s">
        <v>132</v>
      </c>
      <c r="AU857" s="97" t="s">
        <v>74</v>
      </c>
      <c r="AV857" s="95" t="s">
        <v>74</v>
      </c>
      <c r="AW857" s="95" t="s">
        <v>5</v>
      </c>
      <c r="AX857" s="95" t="s">
        <v>66</v>
      </c>
      <c r="AY857" s="97" t="s">
        <v>123</v>
      </c>
    </row>
    <row r="858" spans="2:51" s="174" customFormat="1" ht="12">
      <c r="B858" s="173"/>
      <c r="D858" s="96" t="s">
        <v>132</v>
      </c>
      <c r="E858" s="175" t="s">
        <v>1</v>
      </c>
      <c r="F858" s="176" t="s">
        <v>412</v>
      </c>
      <c r="H858" s="177">
        <v>62.61</v>
      </c>
      <c r="L858" s="173"/>
      <c r="M858" s="178"/>
      <c r="N858" s="179"/>
      <c r="O858" s="179"/>
      <c r="P858" s="179"/>
      <c r="Q858" s="179"/>
      <c r="R858" s="179"/>
      <c r="S858" s="179"/>
      <c r="T858" s="180"/>
      <c r="AT858" s="175" t="s">
        <v>132</v>
      </c>
      <c r="AU858" s="175" t="s">
        <v>74</v>
      </c>
      <c r="AV858" s="174" t="s">
        <v>137</v>
      </c>
      <c r="AW858" s="174" t="s">
        <v>5</v>
      </c>
      <c r="AX858" s="174" t="s">
        <v>66</v>
      </c>
      <c r="AY858" s="175" t="s">
        <v>123</v>
      </c>
    </row>
    <row r="859" spans="2:51" s="167" customFormat="1" ht="12">
      <c r="B859" s="166"/>
      <c r="D859" s="96" t="s">
        <v>132</v>
      </c>
      <c r="E859" s="168" t="s">
        <v>1</v>
      </c>
      <c r="F859" s="169" t="s">
        <v>423</v>
      </c>
      <c r="H859" s="168" t="s">
        <v>1</v>
      </c>
      <c r="L859" s="166"/>
      <c r="M859" s="170"/>
      <c r="N859" s="171"/>
      <c r="O859" s="171"/>
      <c r="P859" s="171"/>
      <c r="Q859" s="171"/>
      <c r="R859" s="171"/>
      <c r="S859" s="171"/>
      <c r="T859" s="172"/>
      <c r="AT859" s="168" t="s">
        <v>132</v>
      </c>
      <c r="AU859" s="168" t="s">
        <v>74</v>
      </c>
      <c r="AV859" s="167" t="s">
        <v>72</v>
      </c>
      <c r="AW859" s="167" t="s">
        <v>5</v>
      </c>
      <c r="AX859" s="167" t="s">
        <v>66</v>
      </c>
      <c r="AY859" s="168" t="s">
        <v>123</v>
      </c>
    </row>
    <row r="860" spans="2:51" s="167" customFormat="1" ht="12">
      <c r="B860" s="166"/>
      <c r="D860" s="96" t="s">
        <v>132</v>
      </c>
      <c r="E860" s="168" t="s">
        <v>1</v>
      </c>
      <c r="F860" s="169" t="s">
        <v>406</v>
      </c>
      <c r="H860" s="168" t="s">
        <v>1</v>
      </c>
      <c r="L860" s="166"/>
      <c r="M860" s="170"/>
      <c r="N860" s="171"/>
      <c r="O860" s="171"/>
      <c r="P860" s="171"/>
      <c r="Q860" s="171"/>
      <c r="R860" s="171"/>
      <c r="S860" s="171"/>
      <c r="T860" s="172"/>
      <c r="AT860" s="168" t="s">
        <v>132</v>
      </c>
      <c r="AU860" s="168" t="s">
        <v>74</v>
      </c>
      <c r="AV860" s="167" t="s">
        <v>72</v>
      </c>
      <c r="AW860" s="167" t="s">
        <v>5</v>
      </c>
      <c r="AX860" s="167" t="s">
        <v>66</v>
      </c>
      <c r="AY860" s="168" t="s">
        <v>123</v>
      </c>
    </row>
    <row r="861" spans="2:51" s="167" customFormat="1" ht="12">
      <c r="B861" s="166"/>
      <c r="D861" s="96" t="s">
        <v>132</v>
      </c>
      <c r="E861" s="168" t="s">
        <v>1</v>
      </c>
      <c r="F861" s="169" t="s">
        <v>424</v>
      </c>
      <c r="H861" s="168" t="s">
        <v>1</v>
      </c>
      <c r="L861" s="166"/>
      <c r="M861" s="170"/>
      <c r="N861" s="171"/>
      <c r="O861" s="171"/>
      <c r="P861" s="171"/>
      <c r="Q861" s="171"/>
      <c r="R861" s="171"/>
      <c r="S861" s="171"/>
      <c r="T861" s="172"/>
      <c r="AT861" s="168" t="s">
        <v>132</v>
      </c>
      <c r="AU861" s="168" t="s">
        <v>74</v>
      </c>
      <c r="AV861" s="167" t="s">
        <v>72</v>
      </c>
      <c r="AW861" s="167" t="s">
        <v>5</v>
      </c>
      <c r="AX861" s="167" t="s">
        <v>66</v>
      </c>
      <c r="AY861" s="168" t="s">
        <v>123</v>
      </c>
    </row>
    <row r="862" spans="2:51" s="95" customFormat="1" ht="12">
      <c r="B862" s="94"/>
      <c r="D862" s="96" t="s">
        <v>132</v>
      </c>
      <c r="E862" s="97" t="s">
        <v>1</v>
      </c>
      <c r="F862" s="98" t="s">
        <v>425</v>
      </c>
      <c r="H862" s="99">
        <v>103.34</v>
      </c>
      <c r="L862" s="94"/>
      <c r="M862" s="100"/>
      <c r="N862" s="101"/>
      <c r="O862" s="101"/>
      <c r="P862" s="101"/>
      <c r="Q862" s="101"/>
      <c r="R862" s="101"/>
      <c r="S862" s="101"/>
      <c r="T862" s="102"/>
      <c r="AT862" s="97" t="s">
        <v>132</v>
      </c>
      <c r="AU862" s="97" t="s">
        <v>74</v>
      </c>
      <c r="AV862" s="95" t="s">
        <v>74</v>
      </c>
      <c r="AW862" s="95" t="s">
        <v>5</v>
      </c>
      <c r="AX862" s="95" t="s">
        <v>66</v>
      </c>
      <c r="AY862" s="97" t="s">
        <v>123</v>
      </c>
    </row>
    <row r="863" spans="2:51" s="167" customFormat="1" ht="12">
      <c r="B863" s="166"/>
      <c r="D863" s="96" t="s">
        <v>132</v>
      </c>
      <c r="E863" s="168" t="s">
        <v>1</v>
      </c>
      <c r="F863" s="169" t="s">
        <v>409</v>
      </c>
      <c r="H863" s="168" t="s">
        <v>1</v>
      </c>
      <c r="L863" s="166"/>
      <c r="M863" s="170"/>
      <c r="N863" s="171"/>
      <c r="O863" s="171"/>
      <c r="P863" s="171"/>
      <c r="Q863" s="171"/>
      <c r="R863" s="171"/>
      <c r="S863" s="171"/>
      <c r="T863" s="172"/>
      <c r="AT863" s="168" t="s">
        <v>132</v>
      </c>
      <c r="AU863" s="168" t="s">
        <v>74</v>
      </c>
      <c r="AV863" s="167" t="s">
        <v>72</v>
      </c>
      <c r="AW863" s="167" t="s">
        <v>5</v>
      </c>
      <c r="AX863" s="167" t="s">
        <v>66</v>
      </c>
      <c r="AY863" s="168" t="s">
        <v>123</v>
      </c>
    </row>
    <row r="864" spans="2:51" s="167" customFormat="1" ht="12">
      <c r="B864" s="166"/>
      <c r="D864" s="96" t="s">
        <v>132</v>
      </c>
      <c r="E864" s="168" t="s">
        <v>1</v>
      </c>
      <c r="F864" s="169" t="s">
        <v>426</v>
      </c>
      <c r="H864" s="168" t="s">
        <v>1</v>
      </c>
      <c r="L864" s="166"/>
      <c r="M864" s="170"/>
      <c r="N864" s="171"/>
      <c r="O864" s="171"/>
      <c r="P864" s="171"/>
      <c r="Q864" s="171"/>
      <c r="R864" s="171"/>
      <c r="S864" s="171"/>
      <c r="T864" s="172"/>
      <c r="AT864" s="168" t="s">
        <v>132</v>
      </c>
      <c r="AU864" s="168" t="s">
        <v>74</v>
      </c>
      <c r="AV864" s="167" t="s">
        <v>72</v>
      </c>
      <c r="AW864" s="167" t="s">
        <v>5</v>
      </c>
      <c r="AX864" s="167" t="s">
        <v>66</v>
      </c>
      <c r="AY864" s="168" t="s">
        <v>123</v>
      </c>
    </row>
    <row r="865" spans="2:51" s="95" customFormat="1" ht="12">
      <c r="B865" s="94"/>
      <c r="D865" s="96" t="s">
        <v>132</v>
      </c>
      <c r="E865" s="97" t="s">
        <v>1</v>
      </c>
      <c r="F865" s="98" t="s">
        <v>427</v>
      </c>
      <c r="H865" s="99">
        <v>7.59</v>
      </c>
      <c r="L865" s="94"/>
      <c r="M865" s="100"/>
      <c r="N865" s="101"/>
      <c r="O865" s="101"/>
      <c r="P865" s="101"/>
      <c r="Q865" s="101"/>
      <c r="R865" s="101"/>
      <c r="S865" s="101"/>
      <c r="T865" s="102"/>
      <c r="AT865" s="97" t="s">
        <v>132</v>
      </c>
      <c r="AU865" s="97" t="s">
        <v>74</v>
      </c>
      <c r="AV865" s="95" t="s">
        <v>74</v>
      </c>
      <c r="AW865" s="95" t="s">
        <v>5</v>
      </c>
      <c r="AX865" s="95" t="s">
        <v>66</v>
      </c>
      <c r="AY865" s="97" t="s">
        <v>123</v>
      </c>
    </row>
    <row r="866" spans="2:51" s="174" customFormat="1" ht="12">
      <c r="B866" s="173"/>
      <c r="D866" s="96" t="s">
        <v>132</v>
      </c>
      <c r="E866" s="175" t="s">
        <v>1</v>
      </c>
      <c r="F866" s="176" t="s">
        <v>412</v>
      </c>
      <c r="H866" s="177">
        <v>110.93</v>
      </c>
      <c r="L866" s="173"/>
      <c r="M866" s="178"/>
      <c r="N866" s="179"/>
      <c r="O866" s="179"/>
      <c r="P866" s="179"/>
      <c r="Q866" s="179"/>
      <c r="R866" s="179"/>
      <c r="S866" s="179"/>
      <c r="T866" s="180"/>
      <c r="AT866" s="175" t="s">
        <v>132</v>
      </c>
      <c r="AU866" s="175" t="s">
        <v>74</v>
      </c>
      <c r="AV866" s="174" t="s">
        <v>137</v>
      </c>
      <c r="AW866" s="174" t="s">
        <v>5</v>
      </c>
      <c r="AX866" s="174" t="s">
        <v>66</v>
      </c>
      <c r="AY866" s="175" t="s">
        <v>123</v>
      </c>
    </row>
    <row r="867" spans="2:51" s="167" customFormat="1" ht="12">
      <c r="B867" s="166"/>
      <c r="D867" s="96" t="s">
        <v>132</v>
      </c>
      <c r="E867" s="168" t="s">
        <v>1</v>
      </c>
      <c r="F867" s="169" t="s">
        <v>428</v>
      </c>
      <c r="H867" s="168" t="s">
        <v>1</v>
      </c>
      <c r="L867" s="166"/>
      <c r="M867" s="170"/>
      <c r="N867" s="171"/>
      <c r="O867" s="171"/>
      <c r="P867" s="171"/>
      <c r="Q867" s="171"/>
      <c r="R867" s="171"/>
      <c r="S867" s="171"/>
      <c r="T867" s="172"/>
      <c r="AT867" s="168" t="s">
        <v>132</v>
      </c>
      <c r="AU867" s="168" t="s">
        <v>74</v>
      </c>
      <c r="AV867" s="167" t="s">
        <v>72</v>
      </c>
      <c r="AW867" s="167" t="s">
        <v>5</v>
      </c>
      <c r="AX867" s="167" t="s">
        <v>66</v>
      </c>
      <c r="AY867" s="168" t="s">
        <v>123</v>
      </c>
    </row>
    <row r="868" spans="2:51" s="167" customFormat="1" ht="12">
      <c r="B868" s="166"/>
      <c r="D868" s="96" t="s">
        <v>132</v>
      </c>
      <c r="E868" s="168" t="s">
        <v>1</v>
      </c>
      <c r="F868" s="169" t="s">
        <v>406</v>
      </c>
      <c r="H868" s="168" t="s">
        <v>1</v>
      </c>
      <c r="L868" s="166"/>
      <c r="M868" s="170"/>
      <c r="N868" s="171"/>
      <c r="O868" s="171"/>
      <c r="P868" s="171"/>
      <c r="Q868" s="171"/>
      <c r="R868" s="171"/>
      <c r="S868" s="171"/>
      <c r="T868" s="172"/>
      <c r="AT868" s="168" t="s">
        <v>132</v>
      </c>
      <c r="AU868" s="168" t="s">
        <v>74</v>
      </c>
      <c r="AV868" s="167" t="s">
        <v>72</v>
      </c>
      <c r="AW868" s="167" t="s">
        <v>5</v>
      </c>
      <c r="AX868" s="167" t="s">
        <v>66</v>
      </c>
      <c r="AY868" s="168" t="s">
        <v>123</v>
      </c>
    </row>
    <row r="869" spans="2:51" s="167" customFormat="1" ht="12">
      <c r="B869" s="166"/>
      <c r="D869" s="96" t="s">
        <v>132</v>
      </c>
      <c r="E869" s="168" t="s">
        <v>1</v>
      </c>
      <c r="F869" s="169" t="s">
        <v>429</v>
      </c>
      <c r="H869" s="168" t="s">
        <v>1</v>
      </c>
      <c r="L869" s="166"/>
      <c r="M869" s="170"/>
      <c r="N869" s="171"/>
      <c r="O869" s="171"/>
      <c r="P869" s="171"/>
      <c r="Q869" s="171"/>
      <c r="R869" s="171"/>
      <c r="S869" s="171"/>
      <c r="T869" s="172"/>
      <c r="AT869" s="168" t="s">
        <v>132</v>
      </c>
      <c r="AU869" s="168" t="s">
        <v>74</v>
      </c>
      <c r="AV869" s="167" t="s">
        <v>72</v>
      </c>
      <c r="AW869" s="167" t="s">
        <v>5</v>
      </c>
      <c r="AX869" s="167" t="s">
        <v>66</v>
      </c>
      <c r="AY869" s="168" t="s">
        <v>123</v>
      </c>
    </row>
    <row r="870" spans="2:51" s="95" customFormat="1" ht="12">
      <c r="B870" s="94"/>
      <c r="D870" s="96" t="s">
        <v>132</v>
      </c>
      <c r="E870" s="97" t="s">
        <v>1</v>
      </c>
      <c r="F870" s="98" t="s">
        <v>430</v>
      </c>
      <c r="H870" s="99">
        <v>160.632</v>
      </c>
      <c r="L870" s="94"/>
      <c r="M870" s="100"/>
      <c r="N870" s="101"/>
      <c r="O870" s="101"/>
      <c r="P870" s="101"/>
      <c r="Q870" s="101"/>
      <c r="R870" s="101"/>
      <c r="S870" s="101"/>
      <c r="T870" s="102"/>
      <c r="AT870" s="97" t="s">
        <v>132</v>
      </c>
      <c r="AU870" s="97" t="s">
        <v>74</v>
      </c>
      <c r="AV870" s="95" t="s">
        <v>74</v>
      </c>
      <c r="AW870" s="95" t="s">
        <v>5</v>
      </c>
      <c r="AX870" s="95" t="s">
        <v>66</v>
      </c>
      <c r="AY870" s="97" t="s">
        <v>123</v>
      </c>
    </row>
    <row r="871" spans="2:51" s="167" customFormat="1" ht="12">
      <c r="B871" s="166"/>
      <c r="D871" s="96" t="s">
        <v>132</v>
      </c>
      <c r="E871" s="168" t="s">
        <v>1</v>
      </c>
      <c r="F871" s="169" t="s">
        <v>409</v>
      </c>
      <c r="H871" s="168" t="s">
        <v>1</v>
      </c>
      <c r="L871" s="166"/>
      <c r="M871" s="170"/>
      <c r="N871" s="171"/>
      <c r="O871" s="171"/>
      <c r="P871" s="171"/>
      <c r="Q871" s="171"/>
      <c r="R871" s="171"/>
      <c r="S871" s="171"/>
      <c r="T871" s="172"/>
      <c r="AT871" s="168" t="s">
        <v>132</v>
      </c>
      <c r="AU871" s="168" t="s">
        <v>74</v>
      </c>
      <c r="AV871" s="167" t="s">
        <v>72</v>
      </c>
      <c r="AW871" s="167" t="s">
        <v>5</v>
      </c>
      <c r="AX871" s="167" t="s">
        <v>66</v>
      </c>
      <c r="AY871" s="168" t="s">
        <v>123</v>
      </c>
    </row>
    <row r="872" spans="2:51" s="167" customFormat="1" ht="12">
      <c r="B872" s="166"/>
      <c r="D872" s="96" t="s">
        <v>132</v>
      </c>
      <c r="E872" s="168" t="s">
        <v>1</v>
      </c>
      <c r="F872" s="169" t="s">
        <v>431</v>
      </c>
      <c r="H872" s="168" t="s">
        <v>1</v>
      </c>
      <c r="L872" s="166"/>
      <c r="M872" s="170"/>
      <c r="N872" s="171"/>
      <c r="O872" s="171"/>
      <c r="P872" s="171"/>
      <c r="Q872" s="171"/>
      <c r="R872" s="171"/>
      <c r="S872" s="171"/>
      <c r="T872" s="172"/>
      <c r="AT872" s="168" t="s">
        <v>132</v>
      </c>
      <c r="AU872" s="168" t="s">
        <v>74</v>
      </c>
      <c r="AV872" s="167" t="s">
        <v>72</v>
      </c>
      <c r="AW872" s="167" t="s">
        <v>5</v>
      </c>
      <c r="AX872" s="167" t="s">
        <v>66</v>
      </c>
      <c r="AY872" s="168" t="s">
        <v>123</v>
      </c>
    </row>
    <row r="873" spans="2:51" s="95" customFormat="1" ht="12">
      <c r="B873" s="94"/>
      <c r="D873" s="96" t="s">
        <v>132</v>
      </c>
      <c r="E873" s="97" t="s">
        <v>1</v>
      </c>
      <c r="F873" s="98" t="s">
        <v>432</v>
      </c>
      <c r="H873" s="99">
        <v>6.425</v>
      </c>
      <c r="L873" s="94"/>
      <c r="M873" s="100"/>
      <c r="N873" s="101"/>
      <c r="O873" s="101"/>
      <c r="P873" s="101"/>
      <c r="Q873" s="101"/>
      <c r="R873" s="101"/>
      <c r="S873" s="101"/>
      <c r="T873" s="102"/>
      <c r="AT873" s="97" t="s">
        <v>132</v>
      </c>
      <c r="AU873" s="97" t="s">
        <v>74</v>
      </c>
      <c r="AV873" s="95" t="s">
        <v>74</v>
      </c>
      <c r="AW873" s="95" t="s">
        <v>5</v>
      </c>
      <c r="AX873" s="95" t="s">
        <v>66</v>
      </c>
      <c r="AY873" s="97" t="s">
        <v>123</v>
      </c>
    </row>
    <row r="874" spans="2:51" s="174" customFormat="1" ht="12">
      <c r="B874" s="173"/>
      <c r="D874" s="96" t="s">
        <v>132</v>
      </c>
      <c r="E874" s="175" t="s">
        <v>1</v>
      </c>
      <c r="F874" s="176" t="s">
        <v>412</v>
      </c>
      <c r="H874" s="177">
        <v>167.05700000000002</v>
      </c>
      <c r="L874" s="173"/>
      <c r="M874" s="178"/>
      <c r="N874" s="179"/>
      <c r="O874" s="179"/>
      <c r="P874" s="179"/>
      <c r="Q874" s="179"/>
      <c r="R874" s="179"/>
      <c r="S874" s="179"/>
      <c r="T874" s="180"/>
      <c r="AT874" s="175" t="s">
        <v>132</v>
      </c>
      <c r="AU874" s="175" t="s">
        <v>74</v>
      </c>
      <c r="AV874" s="174" t="s">
        <v>137</v>
      </c>
      <c r="AW874" s="174" t="s">
        <v>5</v>
      </c>
      <c r="AX874" s="174" t="s">
        <v>66</v>
      </c>
      <c r="AY874" s="175" t="s">
        <v>123</v>
      </c>
    </row>
    <row r="875" spans="2:51" s="167" customFormat="1" ht="12">
      <c r="B875" s="166"/>
      <c r="D875" s="96" t="s">
        <v>132</v>
      </c>
      <c r="E875" s="168" t="s">
        <v>1</v>
      </c>
      <c r="F875" s="169" t="s">
        <v>433</v>
      </c>
      <c r="H875" s="168" t="s">
        <v>1</v>
      </c>
      <c r="L875" s="166"/>
      <c r="M875" s="170"/>
      <c r="N875" s="171"/>
      <c r="O875" s="171"/>
      <c r="P875" s="171"/>
      <c r="Q875" s="171"/>
      <c r="R875" s="171"/>
      <c r="S875" s="171"/>
      <c r="T875" s="172"/>
      <c r="AT875" s="168" t="s">
        <v>132</v>
      </c>
      <c r="AU875" s="168" t="s">
        <v>74</v>
      </c>
      <c r="AV875" s="167" t="s">
        <v>72</v>
      </c>
      <c r="AW875" s="167" t="s">
        <v>5</v>
      </c>
      <c r="AX875" s="167" t="s">
        <v>66</v>
      </c>
      <c r="AY875" s="168" t="s">
        <v>123</v>
      </c>
    </row>
    <row r="876" spans="2:51" s="167" customFormat="1" ht="12">
      <c r="B876" s="166"/>
      <c r="D876" s="96" t="s">
        <v>132</v>
      </c>
      <c r="E876" s="168" t="s">
        <v>1</v>
      </c>
      <c r="F876" s="169" t="s">
        <v>406</v>
      </c>
      <c r="H876" s="168" t="s">
        <v>1</v>
      </c>
      <c r="L876" s="166"/>
      <c r="M876" s="170"/>
      <c r="N876" s="171"/>
      <c r="O876" s="171"/>
      <c r="P876" s="171"/>
      <c r="Q876" s="171"/>
      <c r="R876" s="171"/>
      <c r="S876" s="171"/>
      <c r="T876" s="172"/>
      <c r="AT876" s="168" t="s">
        <v>132</v>
      </c>
      <c r="AU876" s="168" t="s">
        <v>74</v>
      </c>
      <c r="AV876" s="167" t="s">
        <v>72</v>
      </c>
      <c r="AW876" s="167" t="s">
        <v>5</v>
      </c>
      <c r="AX876" s="167" t="s">
        <v>66</v>
      </c>
      <c r="AY876" s="168" t="s">
        <v>123</v>
      </c>
    </row>
    <row r="877" spans="2:51" s="167" customFormat="1" ht="12">
      <c r="B877" s="166"/>
      <c r="D877" s="96" t="s">
        <v>132</v>
      </c>
      <c r="E877" s="168" t="s">
        <v>1</v>
      </c>
      <c r="F877" s="169" t="s">
        <v>434</v>
      </c>
      <c r="H877" s="168" t="s">
        <v>1</v>
      </c>
      <c r="L877" s="166"/>
      <c r="M877" s="170"/>
      <c r="N877" s="171"/>
      <c r="O877" s="171"/>
      <c r="P877" s="171"/>
      <c r="Q877" s="171"/>
      <c r="R877" s="171"/>
      <c r="S877" s="171"/>
      <c r="T877" s="172"/>
      <c r="AT877" s="168" t="s">
        <v>132</v>
      </c>
      <c r="AU877" s="168" t="s">
        <v>74</v>
      </c>
      <c r="AV877" s="167" t="s">
        <v>72</v>
      </c>
      <c r="AW877" s="167" t="s">
        <v>5</v>
      </c>
      <c r="AX877" s="167" t="s">
        <v>66</v>
      </c>
      <c r="AY877" s="168" t="s">
        <v>123</v>
      </c>
    </row>
    <row r="878" spans="2:51" s="95" customFormat="1" ht="12">
      <c r="B878" s="94"/>
      <c r="D878" s="96" t="s">
        <v>132</v>
      </c>
      <c r="E878" s="97" t="s">
        <v>1</v>
      </c>
      <c r="F878" s="98" t="s">
        <v>435</v>
      </c>
      <c r="H878" s="99">
        <v>180.271</v>
      </c>
      <c r="L878" s="94"/>
      <c r="M878" s="100"/>
      <c r="N878" s="101"/>
      <c r="O878" s="101"/>
      <c r="P878" s="101"/>
      <c r="Q878" s="101"/>
      <c r="R878" s="101"/>
      <c r="S878" s="101"/>
      <c r="T878" s="102"/>
      <c r="AT878" s="97" t="s">
        <v>132</v>
      </c>
      <c r="AU878" s="97" t="s">
        <v>74</v>
      </c>
      <c r="AV878" s="95" t="s">
        <v>74</v>
      </c>
      <c r="AW878" s="95" t="s">
        <v>5</v>
      </c>
      <c r="AX878" s="95" t="s">
        <v>66</v>
      </c>
      <c r="AY878" s="97" t="s">
        <v>123</v>
      </c>
    </row>
    <row r="879" spans="2:51" s="167" customFormat="1" ht="12">
      <c r="B879" s="166"/>
      <c r="D879" s="96" t="s">
        <v>132</v>
      </c>
      <c r="E879" s="168" t="s">
        <v>1</v>
      </c>
      <c r="F879" s="169" t="s">
        <v>409</v>
      </c>
      <c r="H879" s="168" t="s">
        <v>1</v>
      </c>
      <c r="L879" s="166"/>
      <c r="M879" s="170"/>
      <c r="N879" s="171"/>
      <c r="O879" s="171"/>
      <c r="P879" s="171"/>
      <c r="Q879" s="171"/>
      <c r="R879" s="171"/>
      <c r="S879" s="171"/>
      <c r="T879" s="172"/>
      <c r="AT879" s="168" t="s">
        <v>132</v>
      </c>
      <c r="AU879" s="168" t="s">
        <v>74</v>
      </c>
      <c r="AV879" s="167" t="s">
        <v>72</v>
      </c>
      <c r="AW879" s="167" t="s">
        <v>5</v>
      </c>
      <c r="AX879" s="167" t="s">
        <v>66</v>
      </c>
      <c r="AY879" s="168" t="s">
        <v>123</v>
      </c>
    </row>
    <row r="880" spans="2:51" s="167" customFormat="1" ht="12">
      <c r="B880" s="166"/>
      <c r="D880" s="96" t="s">
        <v>132</v>
      </c>
      <c r="E880" s="168" t="s">
        <v>1</v>
      </c>
      <c r="F880" s="169" t="s">
        <v>436</v>
      </c>
      <c r="H880" s="168" t="s">
        <v>1</v>
      </c>
      <c r="L880" s="166"/>
      <c r="M880" s="170"/>
      <c r="N880" s="171"/>
      <c r="O880" s="171"/>
      <c r="P880" s="171"/>
      <c r="Q880" s="171"/>
      <c r="R880" s="171"/>
      <c r="S880" s="171"/>
      <c r="T880" s="172"/>
      <c r="AT880" s="168" t="s">
        <v>132</v>
      </c>
      <c r="AU880" s="168" t="s">
        <v>74</v>
      </c>
      <c r="AV880" s="167" t="s">
        <v>72</v>
      </c>
      <c r="AW880" s="167" t="s">
        <v>5</v>
      </c>
      <c r="AX880" s="167" t="s">
        <v>66</v>
      </c>
      <c r="AY880" s="168" t="s">
        <v>123</v>
      </c>
    </row>
    <row r="881" spans="2:51" s="95" customFormat="1" ht="12">
      <c r="B881" s="94"/>
      <c r="D881" s="96" t="s">
        <v>132</v>
      </c>
      <c r="E881" s="97" t="s">
        <v>1</v>
      </c>
      <c r="F881" s="98" t="s">
        <v>437</v>
      </c>
      <c r="H881" s="99">
        <v>7.8</v>
      </c>
      <c r="L881" s="94"/>
      <c r="M881" s="100"/>
      <c r="N881" s="101"/>
      <c r="O881" s="101"/>
      <c r="P881" s="101"/>
      <c r="Q881" s="101"/>
      <c r="R881" s="101"/>
      <c r="S881" s="101"/>
      <c r="T881" s="102"/>
      <c r="AT881" s="97" t="s">
        <v>132</v>
      </c>
      <c r="AU881" s="97" t="s">
        <v>74</v>
      </c>
      <c r="AV881" s="95" t="s">
        <v>74</v>
      </c>
      <c r="AW881" s="95" t="s">
        <v>5</v>
      </c>
      <c r="AX881" s="95" t="s">
        <v>66</v>
      </c>
      <c r="AY881" s="97" t="s">
        <v>123</v>
      </c>
    </row>
    <row r="882" spans="2:51" s="174" customFormat="1" ht="12">
      <c r="B882" s="173"/>
      <c r="D882" s="96" t="s">
        <v>132</v>
      </c>
      <c r="E882" s="175" t="s">
        <v>1</v>
      </c>
      <c r="F882" s="176" t="s">
        <v>412</v>
      </c>
      <c r="H882" s="177">
        <v>188.071</v>
      </c>
      <c r="L882" s="173"/>
      <c r="M882" s="178"/>
      <c r="N882" s="179"/>
      <c r="O882" s="179"/>
      <c r="P882" s="179"/>
      <c r="Q882" s="179"/>
      <c r="R882" s="179"/>
      <c r="S882" s="179"/>
      <c r="T882" s="180"/>
      <c r="AT882" s="175" t="s">
        <v>132</v>
      </c>
      <c r="AU882" s="175" t="s">
        <v>74</v>
      </c>
      <c r="AV882" s="174" t="s">
        <v>137</v>
      </c>
      <c r="AW882" s="174" t="s">
        <v>5</v>
      </c>
      <c r="AX882" s="174" t="s">
        <v>66</v>
      </c>
      <c r="AY882" s="175" t="s">
        <v>123</v>
      </c>
    </row>
    <row r="883" spans="2:51" s="167" customFormat="1" ht="12">
      <c r="B883" s="166"/>
      <c r="D883" s="96" t="s">
        <v>132</v>
      </c>
      <c r="E883" s="168" t="s">
        <v>1</v>
      </c>
      <c r="F883" s="169" t="s">
        <v>438</v>
      </c>
      <c r="H883" s="168" t="s">
        <v>1</v>
      </c>
      <c r="L883" s="166"/>
      <c r="M883" s="170"/>
      <c r="N883" s="171"/>
      <c r="O883" s="171"/>
      <c r="P883" s="171"/>
      <c r="Q883" s="171"/>
      <c r="R883" s="171"/>
      <c r="S883" s="171"/>
      <c r="T883" s="172"/>
      <c r="AT883" s="168" t="s">
        <v>132</v>
      </c>
      <c r="AU883" s="168" t="s">
        <v>74</v>
      </c>
      <c r="AV883" s="167" t="s">
        <v>72</v>
      </c>
      <c r="AW883" s="167" t="s">
        <v>5</v>
      </c>
      <c r="AX883" s="167" t="s">
        <v>66</v>
      </c>
      <c r="AY883" s="168" t="s">
        <v>123</v>
      </c>
    </row>
    <row r="884" spans="2:51" s="167" customFormat="1" ht="12">
      <c r="B884" s="166"/>
      <c r="D884" s="96" t="s">
        <v>132</v>
      </c>
      <c r="E884" s="168" t="s">
        <v>1</v>
      </c>
      <c r="F884" s="169" t="s">
        <v>439</v>
      </c>
      <c r="H884" s="168" t="s">
        <v>1</v>
      </c>
      <c r="L884" s="166"/>
      <c r="M884" s="170"/>
      <c r="N884" s="171"/>
      <c r="O884" s="171"/>
      <c r="P884" s="171"/>
      <c r="Q884" s="171"/>
      <c r="R884" s="171"/>
      <c r="S884" s="171"/>
      <c r="T884" s="172"/>
      <c r="AT884" s="168" t="s">
        <v>132</v>
      </c>
      <c r="AU884" s="168" t="s">
        <v>74</v>
      </c>
      <c r="AV884" s="167" t="s">
        <v>72</v>
      </c>
      <c r="AW884" s="167" t="s">
        <v>5</v>
      </c>
      <c r="AX884" s="167" t="s">
        <v>66</v>
      </c>
      <c r="AY884" s="168" t="s">
        <v>123</v>
      </c>
    </row>
    <row r="885" spans="2:51" s="167" customFormat="1" ht="12">
      <c r="B885" s="166"/>
      <c r="D885" s="96" t="s">
        <v>132</v>
      </c>
      <c r="E885" s="168" t="s">
        <v>1</v>
      </c>
      <c r="F885" s="169" t="s">
        <v>440</v>
      </c>
      <c r="H885" s="168" t="s">
        <v>1</v>
      </c>
      <c r="L885" s="166"/>
      <c r="M885" s="170"/>
      <c r="N885" s="171"/>
      <c r="O885" s="171"/>
      <c r="P885" s="171"/>
      <c r="Q885" s="171"/>
      <c r="R885" s="171"/>
      <c r="S885" s="171"/>
      <c r="T885" s="172"/>
      <c r="AT885" s="168" t="s">
        <v>132</v>
      </c>
      <c r="AU885" s="168" t="s">
        <v>74</v>
      </c>
      <c r="AV885" s="167" t="s">
        <v>72</v>
      </c>
      <c r="AW885" s="167" t="s">
        <v>5</v>
      </c>
      <c r="AX885" s="167" t="s">
        <v>66</v>
      </c>
      <c r="AY885" s="168" t="s">
        <v>123</v>
      </c>
    </row>
    <row r="886" spans="2:51" s="95" customFormat="1" ht="12">
      <c r="B886" s="94"/>
      <c r="D886" s="96" t="s">
        <v>132</v>
      </c>
      <c r="E886" s="97" t="s">
        <v>1</v>
      </c>
      <c r="F886" s="98" t="s">
        <v>441</v>
      </c>
      <c r="H886" s="99">
        <v>18.48</v>
      </c>
      <c r="L886" s="94"/>
      <c r="M886" s="100"/>
      <c r="N886" s="101"/>
      <c r="O886" s="101"/>
      <c r="P886" s="101"/>
      <c r="Q886" s="101"/>
      <c r="R886" s="101"/>
      <c r="S886" s="101"/>
      <c r="T886" s="102"/>
      <c r="AT886" s="97" t="s">
        <v>132</v>
      </c>
      <c r="AU886" s="97" t="s">
        <v>74</v>
      </c>
      <c r="AV886" s="95" t="s">
        <v>74</v>
      </c>
      <c r="AW886" s="95" t="s">
        <v>5</v>
      </c>
      <c r="AX886" s="95" t="s">
        <v>66</v>
      </c>
      <c r="AY886" s="97" t="s">
        <v>123</v>
      </c>
    </row>
    <row r="887" spans="2:51" s="167" customFormat="1" ht="12">
      <c r="B887" s="166"/>
      <c r="D887" s="96" t="s">
        <v>132</v>
      </c>
      <c r="E887" s="168" t="s">
        <v>1</v>
      </c>
      <c r="F887" s="169" t="s">
        <v>442</v>
      </c>
      <c r="H887" s="168" t="s">
        <v>1</v>
      </c>
      <c r="L887" s="166"/>
      <c r="M887" s="170"/>
      <c r="N887" s="171"/>
      <c r="O887" s="171"/>
      <c r="P887" s="171"/>
      <c r="Q887" s="171"/>
      <c r="R887" s="171"/>
      <c r="S887" s="171"/>
      <c r="T887" s="172"/>
      <c r="AT887" s="168" t="s">
        <v>132</v>
      </c>
      <c r="AU887" s="168" t="s">
        <v>74</v>
      </c>
      <c r="AV887" s="167" t="s">
        <v>72</v>
      </c>
      <c r="AW887" s="167" t="s">
        <v>5</v>
      </c>
      <c r="AX887" s="167" t="s">
        <v>66</v>
      </c>
      <c r="AY887" s="168" t="s">
        <v>123</v>
      </c>
    </row>
    <row r="888" spans="2:51" s="167" customFormat="1" ht="12">
      <c r="B888" s="166"/>
      <c r="D888" s="96" t="s">
        <v>132</v>
      </c>
      <c r="E888" s="168" t="s">
        <v>1</v>
      </c>
      <c r="F888" s="169" t="s">
        <v>443</v>
      </c>
      <c r="H888" s="168" t="s">
        <v>1</v>
      </c>
      <c r="L888" s="166"/>
      <c r="M888" s="170"/>
      <c r="N888" s="171"/>
      <c r="O888" s="171"/>
      <c r="P888" s="171"/>
      <c r="Q888" s="171"/>
      <c r="R888" s="171"/>
      <c r="S888" s="171"/>
      <c r="T888" s="172"/>
      <c r="AT888" s="168" t="s">
        <v>132</v>
      </c>
      <c r="AU888" s="168" t="s">
        <v>74</v>
      </c>
      <c r="AV888" s="167" t="s">
        <v>72</v>
      </c>
      <c r="AW888" s="167" t="s">
        <v>5</v>
      </c>
      <c r="AX888" s="167" t="s">
        <v>66</v>
      </c>
      <c r="AY888" s="168" t="s">
        <v>123</v>
      </c>
    </row>
    <row r="889" spans="2:51" s="95" customFormat="1" ht="12">
      <c r="B889" s="94"/>
      <c r="D889" s="96" t="s">
        <v>132</v>
      </c>
      <c r="E889" s="97" t="s">
        <v>1</v>
      </c>
      <c r="F889" s="98" t="s">
        <v>444</v>
      </c>
      <c r="H889" s="99">
        <v>3.15</v>
      </c>
      <c r="L889" s="94"/>
      <c r="M889" s="100"/>
      <c r="N889" s="101"/>
      <c r="O889" s="101"/>
      <c r="P889" s="101"/>
      <c r="Q889" s="101"/>
      <c r="R889" s="101"/>
      <c r="S889" s="101"/>
      <c r="T889" s="102"/>
      <c r="AT889" s="97" t="s">
        <v>132</v>
      </c>
      <c r="AU889" s="97" t="s">
        <v>74</v>
      </c>
      <c r="AV889" s="95" t="s">
        <v>74</v>
      </c>
      <c r="AW889" s="95" t="s">
        <v>5</v>
      </c>
      <c r="AX889" s="95" t="s">
        <v>66</v>
      </c>
      <c r="AY889" s="97" t="s">
        <v>123</v>
      </c>
    </row>
    <row r="890" spans="2:51" s="174" customFormat="1" ht="12">
      <c r="B890" s="173"/>
      <c r="D890" s="96" t="s">
        <v>132</v>
      </c>
      <c r="E890" s="175" t="s">
        <v>1</v>
      </c>
      <c r="F890" s="176" t="s">
        <v>412</v>
      </c>
      <c r="H890" s="177">
        <v>21.63</v>
      </c>
      <c r="L890" s="173"/>
      <c r="M890" s="178"/>
      <c r="N890" s="179"/>
      <c r="O890" s="179"/>
      <c r="P890" s="179"/>
      <c r="Q890" s="179"/>
      <c r="R890" s="179"/>
      <c r="S890" s="179"/>
      <c r="T890" s="180"/>
      <c r="AT890" s="175" t="s">
        <v>132</v>
      </c>
      <c r="AU890" s="175" t="s">
        <v>74</v>
      </c>
      <c r="AV890" s="174" t="s">
        <v>137</v>
      </c>
      <c r="AW890" s="174" t="s">
        <v>5</v>
      </c>
      <c r="AX890" s="174" t="s">
        <v>66</v>
      </c>
      <c r="AY890" s="175" t="s">
        <v>123</v>
      </c>
    </row>
    <row r="891" spans="2:51" s="167" customFormat="1" ht="12">
      <c r="B891" s="166"/>
      <c r="D891" s="96" t="s">
        <v>132</v>
      </c>
      <c r="E891" s="168" t="s">
        <v>1</v>
      </c>
      <c r="F891" s="169" t="s">
        <v>445</v>
      </c>
      <c r="H891" s="168" t="s">
        <v>1</v>
      </c>
      <c r="L891" s="166"/>
      <c r="M891" s="170"/>
      <c r="N891" s="171"/>
      <c r="O891" s="171"/>
      <c r="P891" s="171"/>
      <c r="Q891" s="171"/>
      <c r="R891" s="171"/>
      <c r="S891" s="171"/>
      <c r="T891" s="172"/>
      <c r="AT891" s="168" t="s">
        <v>132</v>
      </c>
      <c r="AU891" s="168" t="s">
        <v>74</v>
      </c>
      <c r="AV891" s="167" t="s">
        <v>72</v>
      </c>
      <c r="AW891" s="167" t="s">
        <v>5</v>
      </c>
      <c r="AX891" s="167" t="s">
        <v>66</v>
      </c>
      <c r="AY891" s="168" t="s">
        <v>123</v>
      </c>
    </row>
    <row r="892" spans="2:51" s="167" customFormat="1" ht="12">
      <c r="B892" s="166"/>
      <c r="D892" s="96" t="s">
        <v>132</v>
      </c>
      <c r="E892" s="168" t="s">
        <v>1</v>
      </c>
      <c r="F892" s="169" t="s">
        <v>439</v>
      </c>
      <c r="H892" s="168" t="s">
        <v>1</v>
      </c>
      <c r="L892" s="166"/>
      <c r="M892" s="170"/>
      <c r="N892" s="171"/>
      <c r="O892" s="171"/>
      <c r="P892" s="171"/>
      <c r="Q892" s="171"/>
      <c r="R892" s="171"/>
      <c r="S892" s="171"/>
      <c r="T892" s="172"/>
      <c r="AT892" s="168" t="s">
        <v>132</v>
      </c>
      <c r="AU892" s="168" t="s">
        <v>74</v>
      </c>
      <c r="AV892" s="167" t="s">
        <v>72</v>
      </c>
      <c r="AW892" s="167" t="s">
        <v>5</v>
      </c>
      <c r="AX892" s="167" t="s">
        <v>66</v>
      </c>
      <c r="AY892" s="168" t="s">
        <v>123</v>
      </c>
    </row>
    <row r="893" spans="2:51" s="167" customFormat="1" ht="12">
      <c r="B893" s="166"/>
      <c r="D893" s="96" t="s">
        <v>132</v>
      </c>
      <c r="E893" s="168" t="s">
        <v>1</v>
      </c>
      <c r="F893" s="169" t="s">
        <v>446</v>
      </c>
      <c r="H893" s="168" t="s">
        <v>1</v>
      </c>
      <c r="L893" s="166"/>
      <c r="M893" s="170"/>
      <c r="N893" s="171"/>
      <c r="O893" s="171"/>
      <c r="P893" s="171"/>
      <c r="Q893" s="171"/>
      <c r="R893" s="171"/>
      <c r="S893" s="171"/>
      <c r="T893" s="172"/>
      <c r="AT893" s="168" t="s">
        <v>132</v>
      </c>
      <c r="AU893" s="168" t="s">
        <v>74</v>
      </c>
      <c r="AV893" s="167" t="s">
        <v>72</v>
      </c>
      <c r="AW893" s="167" t="s">
        <v>5</v>
      </c>
      <c r="AX893" s="167" t="s">
        <v>66</v>
      </c>
      <c r="AY893" s="168" t="s">
        <v>123</v>
      </c>
    </row>
    <row r="894" spans="2:51" s="95" customFormat="1" ht="12">
      <c r="B894" s="94"/>
      <c r="D894" s="96" t="s">
        <v>132</v>
      </c>
      <c r="E894" s="97" t="s">
        <v>1</v>
      </c>
      <c r="F894" s="98" t="s">
        <v>447</v>
      </c>
      <c r="H894" s="99">
        <v>15.054</v>
      </c>
      <c r="L894" s="94"/>
      <c r="M894" s="100"/>
      <c r="N894" s="101"/>
      <c r="O894" s="101"/>
      <c r="P894" s="101"/>
      <c r="Q894" s="101"/>
      <c r="R894" s="101"/>
      <c r="S894" s="101"/>
      <c r="T894" s="102"/>
      <c r="AT894" s="97" t="s">
        <v>132</v>
      </c>
      <c r="AU894" s="97" t="s">
        <v>74</v>
      </c>
      <c r="AV894" s="95" t="s">
        <v>74</v>
      </c>
      <c r="AW894" s="95" t="s">
        <v>5</v>
      </c>
      <c r="AX894" s="95" t="s">
        <v>66</v>
      </c>
      <c r="AY894" s="97" t="s">
        <v>123</v>
      </c>
    </row>
    <row r="895" spans="2:51" s="167" customFormat="1" ht="12">
      <c r="B895" s="166"/>
      <c r="D895" s="96" t="s">
        <v>132</v>
      </c>
      <c r="E895" s="168" t="s">
        <v>1</v>
      </c>
      <c r="F895" s="169" t="s">
        <v>442</v>
      </c>
      <c r="H895" s="168" t="s">
        <v>1</v>
      </c>
      <c r="L895" s="166"/>
      <c r="M895" s="170"/>
      <c r="N895" s="171"/>
      <c r="O895" s="171"/>
      <c r="P895" s="171"/>
      <c r="Q895" s="171"/>
      <c r="R895" s="171"/>
      <c r="S895" s="171"/>
      <c r="T895" s="172"/>
      <c r="AT895" s="168" t="s">
        <v>132</v>
      </c>
      <c r="AU895" s="168" t="s">
        <v>74</v>
      </c>
      <c r="AV895" s="167" t="s">
        <v>72</v>
      </c>
      <c r="AW895" s="167" t="s">
        <v>5</v>
      </c>
      <c r="AX895" s="167" t="s">
        <v>66</v>
      </c>
      <c r="AY895" s="168" t="s">
        <v>123</v>
      </c>
    </row>
    <row r="896" spans="2:51" s="167" customFormat="1" ht="12">
      <c r="B896" s="166"/>
      <c r="D896" s="96" t="s">
        <v>132</v>
      </c>
      <c r="E896" s="168" t="s">
        <v>1</v>
      </c>
      <c r="F896" s="169" t="s">
        <v>448</v>
      </c>
      <c r="H896" s="168" t="s">
        <v>1</v>
      </c>
      <c r="L896" s="166"/>
      <c r="M896" s="170"/>
      <c r="N896" s="171"/>
      <c r="O896" s="171"/>
      <c r="P896" s="171"/>
      <c r="Q896" s="171"/>
      <c r="R896" s="171"/>
      <c r="S896" s="171"/>
      <c r="T896" s="172"/>
      <c r="AT896" s="168" t="s">
        <v>132</v>
      </c>
      <c r="AU896" s="168" t="s">
        <v>74</v>
      </c>
      <c r="AV896" s="167" t="s">
        <v>72</v>
      </c>
      <c r="AW896" s="167" t="s">
        <v>5</v>
      </c>
      <c r="AX896" s="167" t="s">
        <v>66</v>
      </c>
      <c r="AY896" s="168" t="s">
        <v>123</v>
      </c>
    </row>
    <row r="897" spans="2:51" s="95" customFormat="1" ht="12">
      <c r="B897" s="94"/>
      <c r="D897" s="96" t="s">
        <v>132</v>
      </c>
      <c r="E897" s="97" t="s">
        <v>1</v>
      </c>
      <c r="F897" s="98" t="s">
        <v>449</v>
      </c>
      <c r="H897" s="99">
        <v>2.04</v>
      </c>
      <c r="L897" s="94"/>
      <c r="M897" s="100"/>
      <c r="N897" s="101"/>
      <c r="O897" s="101"/>
      <c r="P897" s="101"/>
      <c r="Q897" s="101"/>
      <c r="R897" s="101"/>
      <c r="S897" s="101"/>
      <c r="T897" s="102"/>
      <c r="AT897" s="97" t="s">
        <v>132</v>
      </c>
      <c r="AU897" s="97" t="s">
        <v>74</v>
      </c>
      <c r="AV897" s="95" t="s">
        <v>74</v>
      </c>
      <c r="AW897" s="95" t="s">
        <v>5</v>
      </c>
      <c r="AX897" s="95" t="s">
        <v>66</v>
      </c>
      <c r="AY897" s="97" t="s">
        <v>123</v>
      </c>
    </row>
    <row r="898" spans="2:51" s="174" customFormat="1" ht="12">
      <c r="B898" s="173"/>
      <c r="D898" s="96" t="s">
        <v>132</v>
      </c>
      <c r="E898" s="175" t="s">
        <v>1</v>
      </c>
      <c r="F898" s="176" t="s">
        <v>412</v>
      </c>
      <c r="H898" s="177">
        <v>17.094</v>
      </c>
      <c r="L898" s="173"/>
      <c r="M898" s="178"/>
      <c r="N898" s="179"/>
      <c r="O898" s="179"/>
      <c r="P898" s="179"/>
      <c r="Q898" s="179"/>
      <c r="R898" s="179"/>
      <c r="S898" s="179"/>
      <c r="T898" s="180"/>
      <c r="AT898" s="175" t="s">
        <v>132</v>
      </c>
      <c r="AU898" s="175" t="s">
        <v>74</v>
      </c>
      <c r="AV898" s="174" t="s">
        <v>137</v>
      </c>
      <c r="AW898" s="174" t="s">
        <v>5</v>
      </c>
      <c r="AX898" s="174" t="s">
        <v>66</v>
      </c>
      <c r="AY898" s="175" t="s">
        <v>123</v>
      </c>
    </row>
    <row r="899" spans="2:51" s="167" customFormat="1" ht="12">
      <c r="B899" s="166"/>
      <c r="D899" s="96" t="s">
        <v>132</v>
      </c>
      <c r="E899" s="168" t="s">
        <v>1</v>
      </c>
      <c r="F899" s="169" t="s">
        <v>450</v>
      </c>
      <c r="H899" s="168" t="s">
        <v>1</v>
      </c>
      <c r="L899" s="166"/>
      <c r="M899" s="170"/>
      <c r="N899" s="171"/>
      <c r="O899" s="171"/>
      <c r="P899" s="171"/>
      <c r="Q899" s="171"/>
      <c r="R899" s="171"/>
      <c r="S899" s="171"/>
      <c r="T899" s="172"/>
      <c r="AT899" s="168" t="s">
        <v>132</v>
      </c>
      <c r="AU899" s="168" t="s">
        <v>74</v>
      </c>
      <c r="AV899" s="167" t="s">
        <v>72</v>
      </c>
      <c r="AW899" s="167" t="s">
        <v>5</v>
      </c>
      <c r="AX899" s="167" t="s">
        <v>66</v>
      </c>
      <c r="AY899" s="168" t="s">
        <v>123</v>
      </c>
    </row>
    <row r="900" spans="2:51" s="167" customFormat="1" ht="12">
      <c r="B900" s="166"/>
      <c r="D900" s="96" t="s">
        <v>132</v>
      </c>
      <c r="E900" s="168" t="s">
        <v>1</v>
      </c>
      <c r="F900" s="169" t="s">
        <v>439</v>
      </c>
      <c r="H900" s="168" t="s">
        <v>1</v>
      </c>
      <c r="L900" s="166"/>
      <c r="M900" s="170"/>
      <c r="N900" s="171"/>
      <c r="O900" s="171"/>
      <c r="P900" s="171"/>
      <c r="Q900" s="171"/>
      <c r="R900" s="171"/>
      <c r="S900" s="171"/>
      <c r="T900" s="172"/>
      <c r="AT900" s="168" t="s">
        <v>132</v>
      </c>
      <c r="AU900" s="168" t="s">
        <v>74</v>
      </c>
      <c r="AV900" s="167" t="s">
        <v>72</v>
      </c>
      <c r="AW900" s="167" t="s">
        <v>5</v>
      </c>
      <c r="AX900" s="167" t="s">
        <v>66</v>
      </c>
      <c r="AY900" s="168" t="s">
        <v>123</v>
      </c>
    </row>
    <row r="901" spans="2:51" s="167" customFormat="1" ht="12">
      <c r="B901" s="166"/>
      <c r="D901" s="96" t="s">
        <v>132</v>
      </c>
      <c r="E901" s="168" t="s">
        <v>1</v>
      </c>
      <c r="F901" s="169" t="s">
        <v>451</v>
      </c>
      <c r="H901" s="168" t="s">
        <v>1</v>
      </c>
      <c r="L901" s="166"/>
      <c r="M901" s="170"/>
      <c r="N901" s="171"/>
      <c r="O901" s="171"/>
      <c r="P901" s="171"/>
      <c r="Q901" s="171"/>
      <c r="R901" s="171"/>
      <c r="S901" s="171"/>
      <c r="T901" s="172"/>
      <c r="AT901" s="168" t="s">
        <v>132</v>
      </c>
      <c r="AU901" s="168" t="s">
        <v>74</v>
      </c>
      <c r="AV901" s="167" t="s">
        <v>72</v>
      </c>
      <c r="AW901" s="167" t="s">
        <v>5</v>
      </c>
      <c r="AX901" s="167" t="s">
        <v>66</v>
      </c>
      <c r="AY901" s="168" t="s">
        <v>123</v>
      </c>
    </row>
    <row r="902" spans="2:51" s="95" customFormat="1" ht="12">
      <c r="B902" s="94"/>
      <c r="D902" s="96" t="s">
        <v>132</v>
      </c>
      <c r="E902" s="97" t="s">
        <v>1</v>
      </c>
      <c r="F902" s="98" t="s">
        <v>452</v>
      </c>
      <c r="H902" s="99">
        <v>14.053</v>
      </c>
      <c r="L902" s="94"/>
      <c r="M902" s="100"/>
      <c r="N902" s="101"/>
      <c r="O902" s="101"/>
      <c r="P902" s="101"/>
      <c r="Q902" s="101"/>
      <c r="R902" s="101"/>
      <c r="S902" s="101"/>
      <c r="T902" s="102"/>
      <c r="AT902" s="97" t="s">
        <v>132</v>
      </c>
      <c r="AU902" s="97" t="s">
        <v>74</v>
      </c>
      <c r="AV902" s="95" t="s">
        <v>74</v>
      </c>
      <c r="AW902" s="95" t="s">
        <v>5</v>
      </c>
      <c r="AX902" s="95" t="s">
        <v>66</v>
      </c>
      <c r="AY902" s="97" t="s">
        <v>123</v>
      </c>
    </row>
    <row r="903" spans="2:51" s="167" customFormat="1" ht="12">
      <c r="B903" s="166"/>
      <c r="D903" s="96" t="s">
        <v>132</v>
      </c>
      <c r="E903" s="168" t="s">
        <v>1</v>
      </c>
      <c r="F903" s="169" t="s">
        <v>442</v>
      </c>
      <c r="H903" s="168" t="s">
        <v>1</v>
      </c>
      <c r="L903" s="166"/>
      <c r="M903" s="170"/>
      <c r="N903" s="171"/>
      <c r="O903" s="171"/>
      <c r="P903" s="171"/>
      <c r="Q903" s="171"/>
      <c r="R903" s="171"/>
      <c r="S903" s="171"/>
      <c r="T903" s="172"/>
      <c r="AT903" s="168" t="s">
        <v>132</v>
      </c>
      <c r="AU903" s="168" t="s">
        <v>74</v>
      </c>
      <c r="AV903" s="167" t="s">
        <v>72</v>
      </c>
      <c r="AW903" s="167" t="s">
        <v>5</v>
      </c>
      <c r="AX903" s="167" t="s">
        <v>66</v>
      </c>
      <c r="AY903" s="168" t="s">
        <v>123</v>
      </c>
    </row>
    <row r="904" spans="2:51" s="167" customFormat="1" ht="12">
      <c r="B904" s="166"/>
      <c r="D904" s="96" t="s">
        <v>132</v>
      </c>
      <c r="E904" s="168" t="s">
        <v>1</v>
      </c>
      <c r="F904" s="169" t="s">
        <v>453</v>
      </c>
      <c r="H904" s="168" t="s">
        <v>1</v>
      </c>
      <c r="L904" s="166"/>
      <c r="M904" s="170"/>
      <c r="N904" s="171"/>
      <c r="O904" s="171"/>
      <c r="P904" s="171"/>
      <c r="Q904" s="171"/>
      <c r="R904" s="171"/>
      <c r="S904" s="171"/>
      <c r="T904" s="172"/>
      <c r="AT904" s="168" t="s">
        <v>132</v>
      </c>
      <c r="AU904" s="168" t="s">
        <v>74</v>
      </c>
      <c r="AV904" s="167" t="s">
        <v>72</v>
      </c>
      <c r="AW904" s="167" t="s">
        <v>5</v>
      </c>
      <c r="AX904" s="167" t="s">
        <v>66</v>
      </c>
      <c r="AY904" s="168" t="s">
        <v>123</v>
      </c>
    </row>
    <row r="905" spans="2:51" s="95" customFormat="1" ht="12">
      <c r="B905" s="94"/>
      <c r="D905" s="96" t="s">
        <v>132</v>
      </c>
      <c r="E905" s="97" t="s">
        <v>1</v>
      </c>
      <c r="F905" s="98" t="s">
        <v>454</v>
      </c>
      <c r="H905" s="99">
        <v>1.05</v>
      </c>
      <c r="L905" s="94"/>
      <c r="M905" s="100"/>
      <c r="N905" s="101"/>
      <c r="O905" s="101"/>
      <c r="P905" s="101"/>
      <c r="Q905" s="101"/>
      <c r="R905" s="101"/>
      <c r="S905" s="101"/>
      <c r="T905" s="102"/>
      <c r="AT905" s="97" t="s">
        <v>132</v>
      </c>
      <c r="AU905" s="97" t="s">
        <v>74</v>
      </c>
      <c r="AV905" s="95" t="s">
        <v>74</v>
      </c>
      <c r="AW905" s="95" t="s">
        <v>5</v>
      </c>
      <c r="AX905" s="95" t="s">
        <v>66</v>
      </c>
      <c r="AY905" s="97" t="s">
        <v>123</v>
      </c>
    </row>
    <row r="906" spans="2:51" s="174" customFormat="1" ht="12">
      <c r="B906" s="173"/>
      <c r="D906" s="96" t="s">
        <v>132</v>
      </c>
      <c r="E906" s="175" t="s">
        <v>1</v>
      </c>
      <c r="F906" s="176" t="s">
        <v>412</v>
      </c>
      <c r="H906" s="177">
        <v>15.103000000000002</v>
      </c>
      <c r="L906" s="173"/>
      <c r="M906" s="178"/>
      <c r="N906" s="179"/>
      <c r="O906" s="179"/>
      <c r="P906" s="179"/>
      <c r="Q906" s="179"/>
      <c r="R906" s="179"/>
      <c r="S906" s="179"/>
      <c r="T906" s="180"/>
      <c r="AT906" s="175" t="s">
        <v>132</v>
      </c>
      <c r="AU906" s="175" t="s">
        <v>74</v>
      </c>
      <c r="AV906" s="174" t="s">
        <v>137</v>
      </c>
      <c r="AW906" s="174" t="s">
        <v>5</v>
      </c>
      <c r="AX906" s="174" t="s">
        <v>66</v>
      </c>
      <c r="AY906" s="175" t="s">
        <v>123</v>
      </c>
    </row>
    <row r="907" spans="2:51" s="167" customFormat="1" ht="12">
      <c r="B907" s="166"/>
      <c r="D907" s="96" t="s">
        <v>132</v>
      </c>
      <c r="E907" s="168" t="s">
        <v>1</v>
      </c>
      <c r="F907" s="169" t="s">
        <v>455</v>
      </c>
      <c r="H907" s="168" t="s">
        <v>1</v>
      </c>
      <c r="L907" s="166"/>
      <c r="M907" s="170"/>
      <c r="N907" s="171"/>
      <c r="O907" s="171"/>
      <c r="P907" s="171"/>
      <c r="Q907" s="171"/>
      <c r="R907" s="171"/>
      <c r="S907" s="171"/>
      <c r="T907" s="172"/>
      <c r="AT907" s="168" t="s">
        <v>132</v>
      </c>
      <c r="AU907" s="168" t="s">
        <v>74</v>
      </c>
      <c r="AV907" s="167" t="s">
        <v>72</v>
      </c>
      <c r="AW907" s="167" t="s">
        <v>5</v>
      </c>
      <c r="AX907" s="167" t="s">
        <v>66</v>
      </c>
      <c r="AY907" s="168" t="s">
        <v>123</v>
      </c>
    </row>
    <row r="908" spans="2:51" s="167" customFormat="1" ht="12">
      <c r="B908" s="166"/>
      <c r="D908" s="96" t="s">
        <v>132</v>
      </c>
      <c r="E908" s="168" t="s">
        <v>1</v>
      </c>
      <c r="F908" s="169" t="s">
        <v>439</v>
      </c>
      <c r="H908" s="168" t="s">
        <v>1</v>
      </c>
      <c r="L908" s="166"/>
      <c r="M908" s="170"/>
      <c r="N908" s="171"/>
      <c r="O908" s="171"/>
      <c r="P908" s="171"/>
      <c r="Q908" s="171"/>
      <c r="R908" s="171"/>
      <c r="S908" s="171"/>
      <c r="T908" s="172"/>
      <c r="AT908" s="168" t="s">
        <v>132</v>
      </c>
      <c r="AU908" s="168" t="s">
        <v>74</v>
      </c>
      <c r="AV908" s="167" t="s">
        <v>72</v>
      </c>
      <c r="AW908" s="167" t="s">
        <v>5</v>
      </c>
      <c r="AX908" s="167" t="s">
        <v>66</v>
      </c>
      <c r="AY908" s="168" t="s">
        <v>123</v>
      </c>
    </row>
    <row r="909" spans="2:51" s="167" customFormat="1" ht="12">
      <c r="B909" s="166"/>
      <c r="D909" s="96" t="s">
        <v>132</v>
      </c>
      <c r="E909" s="168" t="s">
        <v>1</v>
      </c>
      <c r="F909" s="169" t="s">
        <v>456</v>
      </c>
      <c r="H909" s="168" t="s">
        <v>1</v>
      </c>
      <c r="L909" s="166"/>
      <c r="M909" s="170"/>
      <c r="N909" s="171"/>
      <c r="O909" s="171"/>
      <c r="P909" s="171"/>
      <c r="Q909" s="171"/>
      <c r="R909" s="171"/>
      <c r="S909" s="171"/>
      <c r="T909" s="172"/>
      <c r="AT909" s="168" t="s">
        <v>132</v>
      </c>
      <c r="AU909" s="168" t="s">
        <v>74</v>
      </c>
      <c r="AV909" s="167" t="s">
        <v>72</v>
      </c>
      <c r="AW909" s="167" t="s">
        <v>5</v>
      </c>
      <c r="AX909" s="167" t="s">
        <v>66</v>
      </c>
      <c r="AY909" s="168" t="s">
        <v>123</v>
      </c>
    </row>
    <row r="910" spans="2:51" s="95" customFormat="1" ht="12">
      <c r="B910" s="94"/>
      <c r="D910" s="96" t="s">
        <v>132</v>
      </c>
      <c r="E910" s="97" t="s">
        <v>1</v>
      </c>
      <c r="F910" s="98" t="s">
        <v>457</v>
      </c>
      <c r="H910" s="99">
        <v>1.403</v>
      </c>
      <c r="L910" s="94"/>
      <c r="M910" s="100"/>
      <c r="N910" s="101"/>
      <c r="O910" s="101"/>
      <c r="P910" s="101"/>
      <c r="Q910" s="101"/>
      <c r="R910" s="101"/>
      <c r="S910" s="101"/>
      <c r="T910" s="102"/>
      <c r="AT910" s="97" t="s">
        <v>132</v>
      </c>
      <c r="AU910" s="97" t="s">
        <v>74</v>
      </c>
      <c r="AV910" s="95" t="s">
        <v>74</v>
      </c>
      <c r="AW910" s="95" t="s">
        <v>5</v>
      </c>
      <c r="AX910" s="95" t="s">
        <v>66</v>
      </c>
      <c r="AY910" s="97" t="s">
        <v>123</v>
      </c>
    </row>
    <row r="911" spans="2:51" s="167" customFormat="1" ht="12">
      <c r="B911" s="166"/>
      <c r="D911" s="96" t="s">
        <v>132</v>
      </c>
      <c r="E911" s="168" t="s">
        <v>1</v>
      </c>
      <c r="F911" s="169" t="s">
        <v>442</v>
      </c>
      <c r="H911" s="168" t="s">
        <v>1</v>
      </c>
      <c r="L911" s="166"/>
      <c r="M911" s="170"/>
      <c r="N911" s="171"/>
      <c r="O911" s="171"/>
      <c r="P911" s="171"/>
      <c r="Q911" s="171"/>
      <c r="R911" s="171"/>
      <c r="S911" s="171"/>
      <c r="T911" s="172"/>
      <c r="AT911" s="168" t="s">
        <v>132</v>
      </c>
      <c r="AU911" s="168" t="s">
        <v>74</v>
      </c>
      <c r="AV911" s="167" t="s">
        <v>72</v>
      </c>
      <c r="AW911" s="167" t="s">
        <v>5</v>
      </c>
      <c r="AX911" s="167" t="s">
        <v>66</v>
      </c>
      <c r="AY911" s="168" t="s">
        <v>123</v>
      </c>
    </row>
    <row r="912" spans="2:51" s="167" customFormat="1" ht="12">
      <c r="B912" s="166"/>
      <c r="D912" s="96" t="s">
        <v>132</v>
      </c>
      <c r="E912" s="168" t="s">
        <v>1</v>
      </c>
      <c r="F912" s="169" t="s">
        <v>458</v>
      </c>
      <c r="H912" s="168" t="s">
        <v>1</v>
      </c>
      <c r="L912" s="166"/>
      <c r="M912" s="170"/>
      <c r="N912" s="171"/>
      <c r="O912" s="171"/>
      <c r="P912" s="171"/>
      <c r="Q912" s="171"/>
      <c r="R912" s="171"/>
      <c r="S912" s="171"/>
      <c r="T912" s="172"/>
      <c r="AT912" s="168" t="s">
        <v>132</v>
      </c>
      <c r="AU912" s="168" t="s">
        <v>74</v>
      </c>
      <c r="AV912" s="167" t="s">
        <v>72</v>
      </c>
      <c r="AW912" s="167" t="s">
        <v>5</v>
      </c>
      <c r="AX912" s="167" t="s">
        <v>66</v>
      </c>
      <c r="AY912" s="168" t="s">
        <v>123</v>
      </c>
    </row>
    <row r="913" spans="2:51" s="95" customFormat="1" ht="12">
      <c r="B913" s="94"/>
      <c r="D913" s="96" t="s">
        <v>132</v>
      </c>
      <c r="E913" s="97" t="s">
        <v>1</v>
      </c>
      <c r="F913" s="98" t="s">
        <v>459</v>
      </c>
      <c r="H913" s="99">
        <v>1.02</v>
      </c>
      <c r="L913" s="94"/>
      <c r="M913" s="100"/>
      <c r="N913" s="101"/>
      <c r="O913" s="101"/>
      <c r="P913" s="101"/>
      <c r="Q913" s="101"/>
      <c r="R913" s="101"/>
      <c r="S913" s="101"/>
      <c r="T913" s="102"/>
      <c r="AT913" s="97" t="s">
        <v>132</v>
      </c>
      <c r="AU913" s="97" t="s">
        <v>74</v>
      </c>
      <c r="AV913" s="95" t="s">
        <v>74</v>
      </c>
      <c r="AW913" s="95" t="s">
        <v>5</v>
      </c>
      <c r="AX913" s="95" t="s">
        <v>66</v>
      </c>
      <c r="AY913" s="97" t="s">
        <v>123</v>
      </c>
    </row>
    <row r="914" spans="2:51" s="174" customFormat="1" ht="12">
      <c r="B914" s="173"/>
      <c r="D914" s="96" t="s">
        <v>132</v>
      </c>
      <c r="E914" s="175" t="s">
        <v>1</v>
      </c>
      <c r="F914" s="176" t="s">
        <v>412</v>
      </c>
      <c r="H914" s="177">
        <v>2.423</v>
      </c>
      <c r="L914" s="173"/>
      <c r="M914" s="178"/>
      <c r="N914" s="179"/>
      <c r="O914" s="179"/>
      <c r="P914" s="179"/>
      <c r="Q914" s="179"/>
      <c r="R914" s="179"/>
      <c r="S914" s="179"/>
      <c r="T914" s="180"/>
      <c r="AT914" s="175" t="s">
        <v>132</v>
      </c>
      <c r="AU914" s="175" t="s">
        <v>74</v>
      </c>
      <c r="AV914" s="174" t="s">
        <v>137</v>
      </c>
      <c r="AW914" s="174" t="s">
        <v>5</v>
      </c>
      <c r="AX914" s="174" t="s">
        <v>66</v>
      </c>
      <c r="AY914" s="175" t="s">
        <v>123</v>
      </c>
    </row>
    <row r="915" spans="2:51" s="167" customFormat="1" ht="12">
      <c r="B915" s="166"/>
      <c r="D915" s="96" t="s">
        <v>132</v>
      </c>
      <c r="E915" s="168" t="s">
        <v>1</v>
      </c>
      <c r="F915" s="169" t="s">
        <v>460</v>
      </c>
      <c r="H915" s="168" t="s">
        <v>1</v>
      </c>
      <c r="L915" s="166"/>
      <c r="M915" s="170"/>
      <c r="N915" s="171"/>
      <c r="O915" s="171"/>
      <c r="P915" s="171"/>
      <c r="Q915" s="171"/>
      <c r="R915" s="171"/>
      <c r="S915" s="171"/>
      <c r="T915" s="172"/>
      <c r="AT915" s="168" t="s">
        <v>132</v>
      </c>
      <c r="AU915" s="168" t="s">
        <v>74</v>
      </c>
      <c r="AV915" s="167" t="s">
        <v>72</v>
      </c>
      <c r="AW915" s="167" t="s">
        <v>5</v>
      </c>
      <c r="AX915" s="167" t="s">
        <v>66</v>
      </c>
      <c r="AY915" s="168" t="s">
        <v>123</v>
      </c>
    </row>
    <row r="916" spans="2:51" s="167" customFormat="1" ht="12">
      <c r="B916" s="166"/>
      <c r="D916" s="96" t="s">
        <v>132</v>
      </c>
      <c r="E916" s="168" t="s">
        <v>1</v>
      </c>
      <c r="F916" s="169" t="s">
        <v>439</v>
      </c>
      <c r="H916" s="168" t="s">
        <v>1</v>
      </c>
      <c r="L916" s="166"/>
      <c r="M916" s="170"/>
      <c r="N916" s="171"/>
      <c r="O916" s="171"/>
      <c r="P916" s="171"/>
      <c r="Q916" s="171"/>
      <c r="R916" s="171"/>
      <c r="S916" s="171"/>
      <c r="T916" s="172"/>
      <c r="AT916" s="168" t="s">
        <v>132</v>
      </c>
      <c r="AU916" s="168" t="s">
        <v>74</v>
      </c>
      <c r="AV916" s="167" t="s">
        <v>72</v>
      </c>
      <c r="AW916" s="167" t="s">
        <v>5</v>
      </c>
      <c r="AX916" s="167" t="s">
        <v>66</v>
      </c>
      <c r="AY916" s="168" t="s">
        <v>123</v>
      </c>
    </row>
    <row r="917" spans="2:51" s="167" customFormat="1" ht="12">
      <c r="B917" s="166"/>
      <c r="D917" s="96" t="s">
        <v>132</v>
      </c>
      <c r="E917" s="168" t="s">
        <v>1</v>
      </c>
      <c r="F917" s="169" t="s">
        <v>461</v>
      </c>
      <c r="H917" s="168" t="s">
        <v>1</v>
      </c>
      <c r="L917" s="166"/>
      <c r="M917" s="170"/>
      <c r="N917" s="171"/>
      <c r="O917" s="171"/>
      <c r="P917" s="171"/>
      <c r="Q917" s="171"/>
      <c r="R917" s="171"/>
      <c r="S917" s="171"/>
      <c r="T917" s="172"/>
      <c r="AT917" s="168" t="s">
        <v>132</v>
      </c>
      <c r="AU917" s="168" t="s">
        <v>74</v>
      </c>
      <c r="AV917" s="167" t="s">
        <v>72</v>
      </c>
      <c r="AW917" s="167" t="s">
        <v>5</v>
      </c>
      <c r="AX917" s="167" t="s">
        <v>66</v>
      </c>
      <c r="AY917" s="168" t="s">
        <v>123</v>
      </c>
    </row>
    <row r="918" spans="2:51" s="95" customFormat="1" ht="12">
      <c r="B918" s="94"/>
      <c r="D918" s="96" t="s">
        <v>132</v>
      </c>
      <c r="E918" s="97" t="s">
        <v>1</v>
      </c>
      <c r="F918" s="98" t="s">
        <v>462</v>
      </c>
      <c r="H918" s="99">
        <v>27.544</v>
      </c>
      <c r="L918" s="94"/>
      <c r="M918" s="100"/>
      <c r="N918" s="101"/>
      <c r="O918" s="101"/>
      <c r="P918" s="101"/>
      <c r="Q918" s="101"/>
      <c r="R918" s="101"/>
      <c r="S918" s="101"/>
      <c r="T918" s="102"/>
      <c r="AT918" s="97" t="s">
        <v>132</v>
      </c>
      <c r="AU918" s="97" t="s">
        <v>74</v>
      </c>
      <c r="AV918" s="95" t="s">
        <v>74</v>
      </c>
      <c r="AW918" s="95" t="s">
        <v>5</v>
      </c>
      <c r="AX918" s="95" t="s">
        <v>66</v>
      </c>
      <c r="AY918" s="97" t="s">
        <v>123</v>
      </c>
    </row>
    <row r="919" spans="2:51" s="167" customFormat="1" ht="12">
      <c r="B919" s="166"/>
      <c r="D919" s="96" t="s">
        <v>132</v>
      </c>
      <c r="E919" s="168" t="s">
        <v>1</v>
      </c>
      <c r="F919" s="169" t="s">
        <v>442</v>
      </c>
      <c r="H919" s="168" t="s">
        <v>1</v>
      </c>
      <c r="L919" s="166"/>
      <c r="M919" s="170"/>
      <c r="N919" s="171"/>
      <c r="O919" s="171"/>
      <c r="P919" s="171"/>
      <c r="Q919" s="171"/>
      <c r="R919" s="171"/>
      <c r="S919" s="171"/>
      <c r="T919" s="172"/>
      <c r="AT919" s="168" t="s">
        <v>132</v>
      </c>
      <c r="AU919" s="168" t="s">
        <v>74</v>
      </c>
      <c r="AV919" s="167" t="s">
        <v>72</v>
      </c>
      <c r="AW919" s="167" t="s">
        <v>5</v>
      </c>
      <c r="AX919" s="167" t="s">
        <v>66</v>
      </c>
      <c r="AY919" s="168" t="s">
        <v>123</v>
      </c>
    </row>
    <row r="920" spans="2:51" s="167" customFormat="1" ht="12">
      <c r="B920" s="166"/>
      <c r="D920" s="96" t="s">
        <v>132</v>
      </c>
      <c r="E920" s="168" t="s">
        <v>1</v>
      </c>
      <c r="F920" s="169" t="s">
        <v>463</v>
      </c>
      <c r="H920" s="168" t="s">
        <v>1</v>
      </c>
      <c r="L920" s="166"/>
      <c r="M920" s="170"/>
      <c r="N920" s="171"/>
      <c r="O920" s="171"/>
      <c r="P920" s="171"/>
      <c r="Q920" s="171"/>
      <c r="R920" s="171"/>
      <c r="S920" s="171"/>
      <c r="T920" s="172"/>
      <c r="AT920" s="168" t="s">
        <v>132</v>
      </c>
      <c r="AU920" s="168" t="s">
        <v>74</v>
      </c>
      <c r="AV920" s="167" t="s">
        <v>72</v>
      </c>
      <c r="AW920" s="167" t="s">
        <v>5</v>
      </c>
      <c r="AX920" s="167" t="s">
        <v>66</v>
      </c>
      <c r="AY920" s="168" t="s">
        <v>123</v>
      </c>
    </row>
    <row r="921" spans="2:51" s="95" customFormat="1" ht="12">
      <c r="B921" s="94"/>
      <c r="D921" s="96" t="s">
        <v>132</v>
      </c>
      <c r="E921" s="97" t="s">
        <v>1</v>
      </c>
      <c r="F921" s="98" t="s">
        <v>464</v>
      </c>
      <c r="H921" s="99">
        <v>2.88</v>
      </c>
      <c r="L921" s="94"/>
      <c r="M921" s="100"/>
      <c r="N921" s="101"/>
      <c r="O921" s="101"/>
      <c r="P921" s="101"/>
      <c r="Q921" s="101"/>
      <c r="R921" s="101"/>
      <c r="S921" s="101"/>
      <c r="T921" s="102"/>
      <c r="AT921" s="97" t="s">
        <v>132</v>
      </c>
      <c r="AU921" s="97" t="s">
        <v>74</v>
      </c>
      <c r="AV921" s="95" t="s">
        <v>74</v>
      </c>
      <c r="AW921" s="95" t="s">
        <v>5</v>
      </c>
      <c r="AX921" s="95" t="s">
        <v>66</v>
      </c>
      <c r="AY921" s="97" t="s">
        <v>123</v>
      </c>
    </row>
    <row r="922" spans="2:51" s="174" customFormat="1" ht="12">
      <c r="B922" s="173"/>
      <c r="D922" s="96" t="s">
        <v>132</v>
      </c>
      <c r="E922" s="175" t="s">
        <v>1</v>
      </c>
      <c r="F922" s="176" t="s">
        <v>412</v>
      </c>
      <c r="H922" s="177">
        <v>30.424</v>
      </c>
      <c r="L922" s="173"/>
      <c r="M922" s="178"/>
      <c r="N922" s="179"/>
      <c r="O922" s="179"/>
      <c r="P922" s="179"/>
      <c r="Q922" s="179"/>
      <c r="R922" s="179"/>
      <c r="S922" s="179"/>
      <c r="T922" s="180"/>
      <c r="AT922" s="175" t="s">
        <v>132</v>
      </c>
      <c r="AU922" s="175" t="s">
        <v>74</v>
      </c>
      <c r="AV922" s="174" t="s">
        <v>137</v>
      </c>
      <c r="AW922" s="174" t="s">
        <v>5</v>
      </c>
      <c r="AX922" s="174" t="s">
        <v>66</v>
      </c>
      <c r="AY922" s="175" t="s">
        <v>123</v>
      </c>
    </row>
    <row r="923" spans="2:51" s="167" customFormat="1" ht="12">
      <c r="B923" s="166"/>
      <c r="D923" s="96" t="s">
        <v>132</v>
      </c>
      <c r="E923" s="168" t="s">
        <v>1</v>
      </c>
      <c r="F923" s="169" t="s">
        <v>465</v>
      </c>
      <c r="H923" s="168" t="s">
        <v>1</v>
      </c>
      <c r="L923" s="166"/>
      <c r="M923" s="170"/>
      <c r="N923" s="171"/>
      <c r="O923" s="171"/>
      <c r="P923" s="171"/>
      <c r="Q923" s="171"/>
      <c r="R923" s="171"/>
      <c r="S923" s="171"/>
      <c r="T923" s="172"/>
      <c r="AT923" s="168" t="s">
        <v>132</v>
      </c>
      <c r="AU923" s="168" t="s">
        <v>74</v>
      </c>
      <c r="AV923" s="167" t="s">
        <v>72</v>
      </c>
      <c r="AW923" s="167" t="s">
        <v>5</v>
      </c>
      <c r="AX923" s="167" t="s">
        <v>66</v>
      </c>
      <c r="AY923" s="168" t="s">
        <v>123</v>
      </c>
    </row>
    <row r="924" spans="2:51" s="167" customFormat="1" ht="12">
      <c r="B924" s="166"/>
      <c r="D924" s="96" t="s">
        <v>132</v>
      </c>
      <c r="E924" s="168" t="s">
        <v>1</v>
      </c>
      <c r="F924" s="169" t="s">
        <v>439</v>
      </c>
      <c r="H924" s="168" t="s">
        <v>1</v>
      </c>
      <c r="L924" s="166"/>
      <c r="M924" s="170"/>
      <c r="N924" s="171"/>
      <c r="O924" s="171"/>
      <c r="P924" s="171"/>
      <c r="Q924" s="171"/>
      <c r="R924" s="171"/>
      <c r="S924" s="171"/>
      <c r="T924" s="172"/>
      <c r="AT924" s="168" t="s">
        <v>132</v>
      </c>
      <c r="AU924" s="168" t="s">
        <v>74</v>
      </c>
      <c r="AV924" s="167" t="s">
        <v>72</v>
      </c>
      <c r="AW924" s="167" t="s">
        <v>5</v>
      </c>
      <c r="AX924" s="167" t="s">
        <v>66</v>
      </c>
      <c r="AY924" s="168" t="s">
        <v>123</v>
      </c>
    </row>
    <row r="925" spans="2:51" s="167" customFormat="1" ht="12">
      <c r="B925" s="166"/>
      <c r="D925" s="96" t="s">
        <v>132</v>
      </c>
      <c r="E925" s="168" t="s">
        <v>1</v>
      </c>
      <c r="F925" s="169" t="s">
        <v>466</v>
      </c>
      <c r="H925" s="168" t="s">
        <v>1</v>
      </c>
      <c r="L925" s="166"/>
      <c r="M925" s="170"/>
      <c r="N925" s="171"/>
      <c r="O925" s="171"/>
      <c r="P925" s="171"/>
      <c r="Q925" s="171"/>
      <c r="R925" s="171"/>
      <c r="S925" s="171"/>
      <c r="T925" s="172"/>
      <c r="AT925" s="168" t="s">
        <v>132</v>
      </c>
      <c r="AU925" s="168" t="s">
        <v>74</v>
      </c>
      <c r="AV925" s="167" t="s">
        <v>72</v>
      </c>
      <c r="AW925" s="167" t="s">
        <v>5</v>
      </c>
      <c r="AX925" s="167" t="s">
        <v>66</v>
      </c>
      <c r="AY925" s="168" t="s">
        <v>123</v>
      </c>
    </row>
    <row r="926" spans="2:51" s="95" customFormat="1" ht="12">
      <c r="B926" s="94"/>
      <c r="D926" s="96" t="s">
        <v>132</v>
      </c>
      <c r="E926" s="97" t="s">
        <v>1</v>
      </c>
      <c r="F926" s="98" t="s">
        <v>467</v>
      </c>
      <c r="H926" s="99">
        <v>15.791</v>
      </c>
      <c r="L926" s="94"/>
      <c r="M926" s="100"/>
      <c r="N926" s="101"/>
      <c r="O926" s="101"/>
      <c r="P926" s="101"/>
      <c r="Q926" s="101"/>
      <c r="R926" s="101"/>
      <c r="S926" s="101"/>
      <c r="T926" s="102"/>
      <c r="AT926" s="97" t="s">
        <v>132</v>
      </c>
      <c r="AU926" s="97" t="s">
        <v>74</v>
      </c>
      <c r="AV926" s="95" t="s">
        <v>74</v>
      </c>
      <c r="AW926" s="95" t="s">
        <v>5</v>
      </c>
      <c r="AX926" s="95" t="s">
        <v>66</v>
      </c>
      <c r="AY926" s="97" t="s">
        <v>123</v>
      </c>
    </row>
    <row r="927" spans="2:51" s="167" customFormat="1" ht="12">
      <c r="B927" s="166"/>
      <c r="D927" s="96" t="s">
        <v>132</v>
      </c>
      <c r="E927" s="168" t="s">
        <v>1</v>
      </c>
      <c r="F927" s="169" t="s">
        <v>442</v>
      </c>
      <c r="H927" s="168" t="s">
        <v>1</v>
      </c>
      <c r="L927" s="166"/>
      <c r="M927" s="170"/>
      <c r="N927" s="171"/>
      <c r="O927" s="171"/>
      <c r="P927" s="171"/>
      <c r="Q927" s="171"/>
      <c r="R927" s="171"/>
      <c r="S927" s="171"/>
      <c r="T927" s="172"/>
      <c r="AT927" s="168" t="s">
        <v>132</v>
      </c>
      <c r="AU927" s="168" t="s">
        <v>74</v>
      </c>
      <c r="AV927" s="167" t="s">
        <v>72</v>
      </c>
      <c r="AW927" s="167" t="s">
        <v>5</v>
      </c>
      <c r="AX927" s="167" t="s">
        <v>66</v>
      </c>
      <c r="AY927" s="168" t="s">
        <v>123</v>
      </c>
    </row>
    <row r="928" spans="2:51" s="167" customFormat="1" ht="12">
      <c r="B928" s="166"/>
      <c r="D928" s="96" t="s">
        <v>132</v>
      </c>
      <c r="E928" s="168" t="s">
        <v>1</v>
      </c>
      <c r="F928" s="169" t="s">
        <v>468</v>
      </c>
      <c r="H928" s="168" t="s">
        <v>1</v>
      </c>
      <c r="L928" s="166"/>
      <c r="M928" s="170"/>
      <c r="N928" s="171"/>
      <c r="O928" s="171"/>
      <c r="P928" s="171"/>
      <c r="Q928" s="171"/>
      <c r="R928" s="171"/>
      <c r="S928" s="171"/>
      <c r="T928" s="172"/>
      <c r="AT928" s="168" t="s">
        <v>132</v>
      </c>
      <c r="AU928" s="168" t="s">
        <v>74</v>
      </c>
      <c r="AV928" s="167" t="s">
        <v>72</v>
      </c>
      <c r="AW928" s="167" t="s">
        <v>5</v>
      </c>
      <c r="AX928" s="167" t="s">
        <v>66</v>
      </c>
      <c r="AY928" s="168" t="s">
        <v>123</v>
      </c>
    </row>
    <row r="929" spans="2:51" s="95" customFormat="1" ht="12">
      <c r="B929" s="94"/>
      <c r="D929" s="96" t="s">
        <v>132</v>
      </c>
      <c r="E929" s="97" t="s">
        <v>1</v>
      </c>
      <c r="F929" s="98" t="s">
        <v>469</v>
      </c>
      <c r="H929" s="99">
        <v>1.98</v>
      </c>
      <c r="L929" s="94"/>
      <c r="M929" s="100"/>
      <c r="N929" s="101"/>
      <c r="O929" s="101"/>
      <c r="P929" s="101"/>
      <c r="Q929" s="101"/>
      <c r="R929" s="101"/>
      <c r="S929" s="101"/>
      <c r="T929" s="102"/>
      <c r="AT929" s="97" t="s">
        <v>132</v>
      </c>
      <c r="AU929" s="97" t="s">
        <v>74</v>
      </c>
      <c r="AV929" s="95" t="s">
        <v>74</v>
      </c>
      <c r="AW929" s="95" t="s">
        <v>5</v>
      </c>
      <c r="AX929" s="95" t="s">
        <v>66</v>
      </c>
      <c r="AY929" s="97" t="s">
        <v>123</v>
      </c>
    </row>
    <row r="930" spans="2:51" s="174" customFormat="1" ht="12">
      <c r="B930" s="173"/>
      <c r="D930" s="96" t="s">
        <v>132</v>
      </c>
      <c r="E930" s="175" t="s">
        <v>1</v>
      </c>
      <c r="F930" s="176" t="s">
        <v>412</v>
      </c>
      <c r="H930" s="177">
        <v>17.771</v>
      </c>
      <c r="L930" s="173"/>
      <c r="M930" s="178"/>
      <c r="N930" s="179"/>
      <c r="O930" s="179"/>
      <c r="P930" s="179"/>
      <c r="Q930" s="179"/>
      <c r="R930" s="179"/>
      <c r="S930" s="179"/>
      <c r="T930" s="180"/>
      <c r="AT930" s="175" t="s">
        <v>132</v>
      </c>
      <c r="AU930" s="175" t="s">
        <v>74</v>
      </c>
      <c r="AV930" s="174" t="s">
        <v>137</v>
      </c>
      <c r="AW930" s="174" t="s">
        <v>5</v>
      </c>
      <c r="AX930" s="174" t="s">
        <v>66</v>
      </c>
      <c r="AY930" s="175" t="s">
        <v>123</v>
      </c>
    </row>
    <row r="931" spans="2:51" s="182" customFormat="1" ht="12">
      <c r="B931" s="181"/>
      <c r="D931" s="96" t="s">
        <v>132</v>
      </c>
      <c r="E931" s="183" t="s">
        <v>1</v>
      </c>
      <c r="F931" s="184" t="s">
        <v>470</v>
      </c>
      <c r="H931" s="185">
        <v>930.1379999999998</v>
      </c>
      <c r="L931" s="181"/>
      <c r="M931" s="186"/>
      <c r="N931" s="187"/>
      <c r="O931" s="187"/>
      <c r="P931" s="187"/>
      <c r="Q931" s="187"/>
      <c r="R931" s="187"/>
      <c r="S931" s="187"/>
      <c r="T931" s="188"/>
      <c r="AT931" s="183" t="s">
        <v>132</v>
      </c>
      <c r="AU931" s="183" t="s">
        <v>74</v>
      </c>
      <c r="AV931" s="182" t="s">
        <v>130</v>
      </c>
      <c r="AW931" s="182" t="s">
        <v>5</v>
      </c>
      <c r="AX931" s="182" t="s">
        <v>72</v>
      </c>
      <c r="AY931" s="183" t="s">
        <v>123</v>
      </c>
    </row>
    <row r="932" spans="2:65" s="117" customFormat="1" ht="16.5" customHeight="1">
      <c r="B932" s="8"/>
      <c r="C932" s="84" t="s">
        <v>172</v>
      </c>
      <c r="D932" s="84" t="s">
        <v>125</v>
      </c>
      <c r="E932" s="85" t="s">
        <v>533</v>
      </c>
      <c r="F932" s="86" t="s">
        <v>534</v>
      </c>
      <c r="G932" s="87" t="s">
        <v>396</v>
      </c>
      <c r="H932" s="88">
        <v>624.256</v>
      </c>
      <c r="I932" s="142"/>
      <c r="J932" s="89">
        <f>ROUND(I932*H932,2)</f>
        <v>0</v>
      </c>
      <c r="K932" s="86" t="s">
        <v>397</v>
      </c>
      <c r="L932" s="8"/>
      <c r="M932" s="115" t="s">
        <v>1</v>
      </c>
      <c r="N932" s="90" t="s">
        <v>35</v>
      </c>
      <c r="O932" s="92">
        <v>0.299</v>
      </c>
      <c r="P932" s="92">
        <f>O932*H932</f>
        <v>186.65254399999998</v>
      </c>
      <c r="Q932" s="92">
        <v>0</v>
      </c>
      <c r="R932" s="92">
        <f>Q932*H932</f>
        <v>0</v>
      </c>
      <c r="S932" s="92">
        <v>0</v>
      </c>
      <c r="T932" s="164">
        <f>S932*H932</f>
        <v>0</v>
      </c>
      <c r="AR932" s="120" t="s">
        <v>130</v>
      </c>
      <c r="AT932" s="120" t="s">
        <v>125</v>
      </c>
      <c r="AU932" s="120" t="s">
        <v>74</v>
      </c>
      <c r="AY932" s="120" t="s">
        <v>123</v>
      </c>
      <c r="BE932" s="156">
        <f>IF(N932="základní",J932,0)</f>
        <v>0</v>
      </c>
      <c r="BF932" s="156">
        <f>IF(N932="snížená",J932,0)</f>
        <v>0</v>
      </c>
      <c r="BG932" s="156">
        <f>IF(N932="zákl. přenesená",J932,0)</f>
        <v>0</v>
      </c>
      <c r="BH932" s="156">
        <f>IF(N932="sníž. přenesená",J932,0)</f>
        <v>0</v>
      </c>
      <c r="BI932" s="156">
        <f>IF(N932="nulová",J932,0)</f>
        <v>0</v>
      </c>
      <c r="BJ932" s="120" t="s">
        <v>72</v>
      </c>
      <c r="BK932" s="156">
        <f>ROUND(I932*H932,2)</f>
        <v>0</v>
      </c>
      <c r="BL932" s="120" t="s">
        <v>130</v>
      </c>
      <c r="BM932" s="120" t="s">
        <v>535</v>
      </c>
    </row>
    <row r="933" spans="2:47" s="117" customFormat="1" ht="19.5">
      <c r="B933" s="8"/>
      <c r="D933" s="96" t="s">
        <v>399</v>
      </c>
      <c r="F933" s="165" t="s">
        <v>536</v>
      </c>
      <c r="L933" s="8"/>
      <c r="M933" s="114"/>
      <c r="N933" s="21"/>
      <c r="O933" s="21"/>
      <c r="P933" s="21"/>
      <c r="Q933" s="21"/>
      <c r="R933" s="21"/>
      <c r="S933" s="21"/>
      <c r="T933" s="22"/>
      <c r="AT933" s="120" t="s">
        <v>399</v>
      </c>
      <c r="AU933" s="120" t="s">
        <v>74</v>
      </c>
    </row>
    <row r="934" spans="2:51" s="167" customFormat="1" ht="12">
      <c r="B934" s="166"/>
      <c r="D934" s="96" t="s">
        <v>132</v>
      </c>
      <c r="E934" s="168" t="s">
        <v>1</v>
      </c>
      <c r="F934" s="169" t="s">
        <v>401</v>
      </c>
      <c r="H934" s="168" t="s">
        <v>1</v>
      </c>
      <c r="L934" s="166"/>
      <c r="M934" s="170"/>
      <c r="N934" s="171"/>
      <c r="O934" s="171"/>
      <c r="P934" s="171"/>
      <c r="Q934" s="171"/>
      <c r="R934" s="171"/>
      <c r="S934" s="171"/>
      <c r="T934" s="172"/>
      <c r="AT934" s="168" t="s">
        <v>132</v>
      </c>
      <c r="AU934" s="168" t="s">
        <v>74</v>
      </c>
      <c r="AV934" s="167" t="s">
        <v>72</v>
      </c>
      <c r="AW934" s="167" t="s">
        <v>5</v>
      </c>
      <c r="AX934" s="167" t="s">
        <v>66</v>
      </c>
      <c r="AY934" s="168" t="s">
        <v>123</v>
      </c>
    </row>
    <row r="935" spans="2:51" s="167" customFormat="1" ht="12">
      <c r="B935" s="166"/>
      <c r="D935" s="96" t="s">
        <v>132</v>
      </c>
      <c r="E935" s="168" t="s">
        <v>1</v>
      </c>
      <c r="F935" s="169" t="s">
        <v>402</v>
      </c>
      <c r="H935" s="168" t="s">
        <v>1</v>
      </c>
      <c r="L935" s="166"/>
      <c r="M935" s="170"/>
      <c r="N935" s="171"/>
      <c r="O935" s="171"/>
      <c r="P935" s="171"/>
      <c r="Q935" s="171"/>
      <c r="R935" s="171"/>
      <c r="S935" s="171"/>
      <c r="T935" s="172"/>
      <c r="AT935" s="168" t="s">
        <v>132</v>
      </c>
      <c r="AU935" s="168" t="s">
        <v>74</v>
      </c>
      <c r="AV935" s="167" t="s">
        <v>72</v>
      </c>
      <c r="AW935" s="167" t="s">
        <v>5</v>
      </c>
      <c r="AX935" s="167" t="s">
        <v>66</v>
      </c>
      <c r="AY935" s="168" t="s">
        <v>123</v>
      </c>
    </row>
    <row r="936" spans="2:51" s="167" customFormat="1" ht="12">
      <c r="B936" s="166"/>
      <c r="D936" s="96" t="s">
        <v>132</v>
      </c>
      <c r="E936" s="168" t="s">
        <v>1</v>
      </c>
      <c r="F936" s="169" t="s">
        <v>403</v>
      </c>
      <c r="H936" s="168" t="s">
        <v>1</v>
      </c>
      <c r="L936" s="166"/>
      <c r="M936" s="170"/>
      <c r="N936" s="171"/>
      <c r="O936" s="171"/>
      <c r="P936" s="171"/>
      <c r="Q936" s="171"/>
      <c r="R936" s="171"/>
      <c r="S936" s="171"/>
      <c r="T936" s="172"/>
      <c r="AT936" s="168" t="s">
        <v>132</v>
      </c>
      <c r="AU936" s="168" t="s">
        <v>74</v>
      </c>
      <c r="AV936" s="167" t="s">
        <v>72</v>
      </c>
      <c r="AW936" s="167" t="s">
        <v>5</v>
      </c>
      <c r="AX936" s="167" t="s">
        <v>66</v>
      </c>
      <c r="AY936" s="168" t="s">
        <v>123</v>
      </c>
    </row>
    <row r="937" spans="2:51" s="167" customFormat="1" ht="12">
      <c r="B937" s="166"/>
      <c r="D937" s="96" t="s">
        <v>132</v>
      </c>
      <c r="E937" s="168" t="s">
        <v>1</v>
      </c>
      <c r="F937" s="169" t="s">
        <v>404</v>
      </c>
      <c r="H937" s="168" t="s">
        <v>1</v>
      </c>
      <c r="L937" s="166"/>
      <c r="M937" s="170"/>
      <c r="N937" s="171"/>
      <c r="O937" s="171"/>
      <c r="P937" s="171"/>
      <c r="Q937" s="171"/>
      <c r="R937" s="171"/>
      <c r="S937" s="171"/>
      <c r="T937" s="172"/>
      <c r="AT937" s="168" t="s">
        <v>132</v>
      </c>
      <c r="AU937" s="168" t="s">
        <v>74</v>
      </c>
      <c r="AV937" s="167" t="s">
        <v>72</v>
      </c>
      <c r="AW937" s="167" t="s">
        <v>5</v>
      </c>
      <c r="AX937" s="167" t="s">
        <v>66</v>
      </c>
      <c r="AY937" s="168" t="s">
        <v>123</v>
      </c>
    </row>
    <row r="938" spans="2:51" s="167" customFormat="1" ht="12">
      <c r="B938" s="166"/>
      <c r="D938" s="96" t="s">
        <v>132</v>
      </c>
      <c r="E938" s="168" t="s">
        <v>1</v>
      </c>
      <c r="F938" s="169" t="s">
        <v>405</v>
      </c>
      <c r="H938" s="168" t="s">
        <v>1</v>
      </c>
      <c r="L938" s="166"/>
      <c r="M938" s="170"/>
      <c r="N938" s="171"/>
      <c r="O938" s="171"/>
      <c r="P938" s="171"/>
      <c r="Q938" s="171"/>
      <c r="R938" s="171"/>
      <c r="S938" s="171"/>
      <c r="T938" s="172"/>
      <c r="AT938" s="168" t="s">
        <v>132</v>
      </c>
      <c r="AU938" s="168" t="s">
        <v>74</v>
      </c>
      <c r="AV938" s="167" t="s">
        <v>72</v>
      </c>
      <c r="AW938" s="167" t="s">
        <v>5</v>
      </c>
      <c r="AX938" s="167" t="s">
        <v>66</v>
      </c>
      <c r="AY938" s="168" t="s">
        <v>123</v>
      </c>
    </row>
    <row r="939" spans="2:51" s="167" customFormat="1" ht="12">
      <c r="B939" s="166"/>
      <c r="D939" s="96" t="s">
        <v>132</v>
      </c>
      <c r="E939" s="168" t="s">
        <v>1</v>
      </c>
      <c r="F939" s="169" t="s">
        <v>537</v>
      </c>
      <c r="H939" s="168" t="s">
        <v>1</v>
      </c>
      <c r="L939" s="166"/>
      <c r="M939" s="170"/>
      <c r="N939" s="171"/>
      <c r="O939" s="171"/>
      <c r="P939" s="171"/>
      <c r="Q939" s="171"/>
      <c r="R939" s="171"/>
      <c r="S939" s="171"/>
      <c r="T939" s="172"/>
      <c r="AT939" s="168" t="s">
        <v>132</v>
      </c>
      <c r="AU939" s="168" t="s">
        <v>74</v>
      </c>
      <c r="AV939" s="167" t="s">
        <v>72</v>
      </c>
      <c r="AW939" s="167" t="s">
        <v>5</v>
      </c>
      <c r="AX939" s="167" t="s">
        <v>66</v>
      </c>
      <c r="AY939" s="168" t="s">
        <v>123</v>
      </c>
    </row>
    <row r="940" spans="2:51" s="167" customFormat="1" ht="12">
      <c r="B940" s="166"/>
      <c r="D940" s="96" t="s">
        <v>132</v>
      </c>
      <c r="E940" s="168" t="s">
        <v>1</v>
      </c>
      <c r="F940" s="169" t="s">
        <v>407</v>
      </c>
      <c r="H940" s="168" t="s">
        <v>1</v>
      </c>
      <c r="L940" s="166"/>
      <c r="M940" s="170"/>
      <c r="N940" s="171"/>
      <c r="O940" s="171"/>
      <c r="P940" s="171"/>
      <c r="Q940" s="171"/>
      <c r="R940" s="171"/>
      <c r="S940" s="171"/>
      <c r="T940" s="172"/>
      <c r="AT940" s="168" t="s">
        <v>132</v>
      </c>
      <c r="AU940" s="168" t="s">
        <v>74</v>
      </c>
      <c r="AV940" s="167" t="s">
        <v>72</v>
      </c>
      <c r="AW940" s="167" t="s">
        <v>5</v>
      </c>
      <c r="AX940" s="167" t="s">
        <v>66</v>
      </c>
      <c r="AY940" s="168" t="s">
        <v>123</v>
      </c>
    </row>
    <row r="941" spans="2:51" s="95" customFormat="1" ht="12">
      <c r="B941" s="94"/>
      <c r="D941" s="96" t="s">
        <v>132</v>
      </c>
      <c r="E941" s="97" t="s">
        <v>1</v>
      </c>
      <c r="F941" s="98" t="s">
        <v>538</v>
      </c>
      <c r="H941" s="99">
        <v>100.35</v>
      </c>
      <c r="L941" s="94"/>
      <c r="M941" s="100"/>
      <c r="N941" s="101"/>
      <c r="O941" s="101"/>
      <c r="P941" s="101"/>
      <c r="Q941" s="101"/>
      <c r="R941" s="101"/>
      <c r="S941" s="101"/>
      <c r="T941" s="102"/>
      <c r="AT941" s="97" t="s">
        <v>132</v>
      </c>
      <c r="AU941" s="97" t="s">
        <v>74</v>
      </c>
      <c r="AV941" s="95" t="s">
        <v>74</v>
      </c>
      <c r="AW941" s="95" t="s">
        <v>5</v>
      </c>
      <c r="AX941" s="95" t="s">
        <v>66</v>
      </c>
      <c r="AY941" s="97" t="s">
        <v>123</v>
      </c>
    </row>
    <row r="942" spans="2:51" s="167" customFormat="1" ht="12">
      <c r="B942" s="166"/>
      <c r="D942" s="96" t="s">
        <v>132</v>
      </c>
      <c r="E942" s="168" t="s">
        <v>1</v>
      </c>
      <c r="F942" s="169" t="s">
        <v>409</v>
      </c>
      <c r="H942" s="168" t="s">
        <v>1</v>
      </c>
      <c r="L942" s="166"/>
      <c r="M942" s="170"/>
      <c r="N942" s="171"/>
      <c r="O942" s="171"/>
      <c r="P942" s="171"/>
      <c r="Q942" s="171"/>
      <c r="R942" s="171"/>
      <c r="S942" s="171"/>
      <c r="T942" s="172"/>
      <c r="AT942" s="168" t="s">
        <v>132</v>
      </c>
      <c r="AU942" s="168" t="s">
        <v>74</v>
      </c>
      <c r="AV942" s="167" t="s">
        <v>72</v>
      </c>
      <c r="AW942" s="167" t="s">
        <v>5</v>
      </c>
      <c r="AX942" s="167" t="s">
        <v>66</v>
      </c>
      <c r="AY942" s="168" t="s">
        <v>123</v>
      </c>
    </row>
    <row r="943" spans="2:51" s="167" customFormat="1" ht="12">
      <c r="B943" s="166"/>
      <c r="D943" s="96" t="s">
        <v>132</v>
      </c>
      <c r="E943" s="168" t="s">
        <v>1</v>
      </c>
      <c r="F943" s="169" t="s">
        <v>410</v>
      </c>
      <c r="H943" s="168" t="s">
        <v>1</v>
      </c>
      <c r="L943" s="166"/>
      <c r="M943" s="170"/>
      <c r="N943" s="171"/>
      <c r="O943" s="171"/>
      <c r="P943" s="171"/>
      <c r="Q943" s="171"/>
      <c r="R943" s="171"/>
      <c r="S943" s="171"/>
      <c r="T943" s="172"/>
      <c r="AT943" s="168" t="s">
        <v>132</v>
      </c>
      <c r="AU943" s="168" t="s">
        <v>74</v>
      </c>
      <c r="AV943" s="167" t="s">
        <v>72</v>
      </c>
      <c r="AW943" s="167" t="s">
        <v>5</v>
      </c>
      <c r="AX943" s="167" t="s">
        <v>66</v>
      </c>
      <c r="AY943" s="168" t="s">
        <v>123</v>
      </c>
    </row>
    <row r="944" spans="2:51" s="95" customFormat="1" ht="12">
      <c r="B944" s="94"/>
      <c r="D944" s="96" t="s">
        <v>132</v>
      </c>
      <c r="E944" s="97" t="s">
        <v>1</v>
      </c>
      <c r="F944" s="98" t="s">
        <v>539</v>
      </c>
      <c r="H944" s="99">
        <v>-2.45</v>
      </c>
      <c r="L944" s="94"/>
      <c r="M944" s="100"/>
      <c r="N944" s="101"/>
      <c r="O944" s="101"/>
      <c r="P944" s="101"/>
      <c r="Q944" s="101"/>
      <c r="R944" s="101"/>
      <c r="S944" s="101"/>
      <c r="T944" s="102"/>
      <c r="AT944" s="97" t="s">
        <v>132</v>
      </c>
      <c r="AU944" s="97" t="s">
        <v>74</v>
      </c>
      <c r="AV944" s="95" t="s">
        <v>74</v>
      </c>
      <c r="AW944" s="95" t="s">
        <v>5</v>
      </c>
      <c r="AX944" s="95" t="s">
        <v>66</v>
      </c>
      <c r="AY944" s="97" t="s">
        <v>123</v>
      </c>
    </row>
    <row r="945" spans="2:51" s="174" customFormat="1" ht="12">
      <c r="B945" s="173"/>
      <c r="D945" s="96" t="s">
        <v>132</v>
      </c>
      <c r="E945" s="175" t="s">
        <v>1</v>
      </c>
      <c r="F945" s="176" t="s">
        <v>412</v>
      </c>
      <c r="H945" s="177">
        <v>97.89999999999999</v>
      </c>
      <c r="L945" s="173"/>
      <c r="M945" s="178"/>
      <c r="N945" s="179"/>
      <c r="O945" s="179"/>
      <c r="P945" s="179"/>
      <c r="Q945" s="179"/>
      <c r="R945" s="179"/>
      <c r="S945" s="179"/>
      <c r="T945" s="180"/>
      <c r="AT945" s="175" t="s">
        <v>132</v>
      </c>
      <c r="AU945" s="175" t="s">
        <v>74</v>
      </c>
      <c r="AV945" s="174" t="s">
        <v>137</v>
      </c>
      <c r="AW945" s="174" t="s">
        <v>5</v>
      </c>
      <c r="AX945" s="174" t="s">
        <v>66</v>
      </c>
      <c r="AY945" s="175" t="s">
        <v>123</v>
      </c>
    </row>
    <row r="946" spans="2:51" s="167" customFormat="1" ht="12">
      <c r="B946" s="166"/>
      <c r="D946" s="96" t="s">
        <v>132</v>
      </c>
      <c r="E946" s="168" t="s">
        <v>1</v>
      </c>
      <c r="F946" s="169" t="s">
        <v>413</v>
      </c>
      <c r="H946" s="168" t="s">
        <v>1</v>
      </c>
      <c r="L946" s="166"/>
      <c r="M946" s="170"/>
      <c r="N946" s="171"/>
      <c r="O946" s="171"/>
      <c r="P946" s="171"/>
      <c r="Q946" s="171"/>
      <c r="R946" s="171"/>
      <c r="S946" s="171"/>
      <c r="T946" s="172"/>
      <c r="AT946" s="168" t="s">
        <v>132</v>
      </c>
      <c r="AU946" s="168" t="s">
        <v>74</v>
      </c>
      <c r="AV946" s="167" t="s">
        <v>72</v>
      </c>
      <c r="AW946" s="167" t="s">
        <v>5</v>
      </c>
      <c r="AX946" s="167" t="s">
        <v>66</v>
      </c>
      <c r="AY946" s="168" t="s">
        <v>123</v>
      </c>
    </row>
    <row r="947" spans="2:51" s="167" customFormat="1" ht="12">
      <c r="B947" s="166"/>
      <c r="D947" s="96" t="s">
        <v>132</v>
      </c>
      <c r="E947" s="168" t="s">
        <v>1</v>
      </c>
      <c r="F947" s="169" t="s">
        <v>537</v>
      </c>
      <c r="H947" s="168" t="s">
        <v>1</v>
      </c>
      <c r="L947" s="166"/>
      <c r="M947" s="170"/>
      <c r="N947" s="171"/>
      <c r="O947" s="171"/>
      <c r="P947" s="171"/>
      <c r="Q947" s="171"/>
      <c r="R947" s="171"/>
      <c r="S947" s="171"/>
      <c r="T947" s="172"/>
      <c r="AT947" s="168" t="s">
        <v>132</v>
      </c>
      <c r="AU947" s="168" t="s">
        <v>74</v>
      </c>
      <c r="AV947" s="167" t="s">
        <v>72</v>
      </c>
      <c r="AW947" s="167" t="s">
        <v>5</v>
      </c>
      <c r="AX947" s="167" t="s">
        <v>66</v>
      </c>
      <c r="AY947" s="168" t="s">
        <v>123</v>
      </c>
    </row>
    <row r="948" spans="2:51" s="167" customFormat="1" ht="12">
      <c r="B948" s="166"/>
      <c r="D948" s="96" t="s">
        <v>132</v>
      </c>
      <c r="E948" s="168" t="s">
        <v>1</v>
      </c>
      <c r="F948" s="169" t="s">
        <v>414</v>
      </c>
      <c r="H948" s="168" t="s">
        <v>1</v>
      </c>
      <c r="L948" s="166"/>
      <c r="M948" s="170"/>
      <c r="N948" s="171"/>
      <c r="O948" s="171"/>
      <c r="P948" s="171"/>
      <c r="Q948" s="171"/>
      <c r="R948" s="171"/>
      <c r="S948" s="171"/>
      <c r="T948" s="172"/>
      <c r="AT948" s="168" t="s">
        <v>132</v>
      </c>
      <c r="AU948" s="168" t="s">
        <v>74</v>
      </c>
      <c r="AV948" s="167" t="s">
        <v>72</v>
      </c>
      <c r="AW948" s="167" t="s">
        <v>5</v>
      </c>
      <c r="AX948" s="167" t="s">
        <v>66</v>
      </c>
      <c r="AY948" s="168" t="s">
        <v>123</v>
      </c>
    </row>
    <row r="949" spans="2:51" s="95" customFormat="1" ht="12">
      <c r="B949" s="94"/>
      <c r="D949" s="96" t="s">
        <v>132</v>
      </c>
      <c r="E949" s="97" t="s">
        <v>1</v>
      </c>
      <c r="F949" s="98" t="s">
        <v>540</v>
      </c>
      <c r="H949" s="99">
        <v>101.413</v>
      </c>
      <c r="L949" s="94"/>
      <c r="M949" s="100"/>
      <c r="N949" s="101"/>
      <c r="O949" s="101"/>
      <c r="P949" s="101"/>
      <c r="Q949" s="101"/>
      <c r="R949" s="101"/>
      <c r="S949" s="101"/>
      <c r="T949" s="102"/>
      <c r="AT949" s="97" t="s">
        <v>132</v>
      </c>
      <c r="AU949" s="97" t="s">
        <v>74</v>
      </c>
      <c r="AV949" s="95" t="s">
        <v>74</v>
      </c>
      <c r="AW949" s="95" t="s">
        <v>5</v>
      </c>
      <c r="AX949" s="95" t="s">
        <v>66</v>
      </c>
      <c r="AY949" s="97" t="s">
        <v>123</v>
      </c>
    </row>
    <row r="950" spans="2:51" s="167" customFormat="1" ht="12">
      <c r="B950" s="166"/>
      <c r="D950" s="96" t="s">
        <v>132</v>
      </c>
      <c r="E950" s="168" t="s">
        <v>1</v>
      </c>
      <c r="F950" s="169" t="s">
        <v>409</v>
      </c>
      <c r="H950" s="168" t="s">
        <v>1</v>
      </c>
      <c r="L950" s="166"/>
      <c r="M950" s="170"/>
      <c r="N950" s="171"/>
      <c r="O950" s="171"/>
      <c r="P950" s="171"/>
      <c r="Q950" s="171"/>
      <c r="R950" s="171"/>
      <c r="S950" s="171"/>
      <c r="T950" s="172"/>
      <c r="AT950" s="168" t="s">
        <v>132</v>
      </c>
      <c r="AU950" s="168" t="s">
        <v>74</v>
      </c>
      <c r="AV950" s="167" t="s">
        <v>72</v>
      </c>
      <c r="AW950" s="167" t="s">
        <v>5</v>
      </c>
      <c r="AX950" s="167" t="s">
        <v>66</v>
      </c>
      <c r="AY950" s="168" t="s">
        <v>123</v>
      </c>
    </row>
    <row r="951" spans="2:51" s="167" customFormat="1" ht="12">
      <c r="B951" s="166"/>
      <c r="D951" s="96" t="s">
        <v>132</v>
      </c>
      <c r="E951" s="168" t="s">
        <v>1</v>
      </c>
      <c r="F951" s="169" t="s">
        <v>416</v>
      </c>
      <c r="H951" s="168" t="s">
        <v>1</v>
      </c>
      <c r="L951" s="166"/>
      <c r="M951" s="170"/>
      <c r="N951" s="171"/>
      <c r="O951" s="171"/>
      <c r="P951" s="171"/>
      <c r="Q951" s="171"/>
      <c r="R951" s="171"/>
      <c r="S951" s="171"/>
      <c r="T951" s="172"/>
      <c r="AT951" s="168" t="s">
        <v>132</v>
      </c>
      <c r="AU951" s="168" t="s">
        <v>74</v>
      </c>
      <c r="AV951" s="167" t="s">
        <v>72</v>
      </c>
      <c r="AW951" s="167" t="s">
        <v>5</v>
      </c>
      <c r="AX951" s="167" t="s">
        <v>66</v>
      </c>
      <c r="AY951" s="168" t="s">
        <v>123</v>
      </c>
    </row>
    <row r="952" spans="2:51" s="95" customFormat="1" ht="12">
      <c r="B952" s="94"/>
      <c r="D952" s="96" t="s">
        <v>132</v>
      </c>
      <c r="E952" s="97" t="s">
        <v>1</v>
      </c>
      <c r="F952" s="98" t="s">
        <v>541</v>
      </c>
      <c r="H952" s="99">
        <v>-1.194</v>
      </c>
      <c r="L952" s="94"/>
      <c r="M952" s="100"/>
      <c r="N952" s="101"/>
      <c r="O952" s="101"/>
      <c r="P952" s="101"/>
      <c r="Q952" s="101"/>
      <c r="R952" s="101"/>
      <c r="S952" s="101"/>
      <c r="T952" s="102"/>
      <c r="AT952" s="97" t="s">
        <v>132</v>
      </c>
      <c r="AU952" s="97" t="s">
        <v>74</v>
      </c>
      <c r="AV952" s="95" t="s">
        <v>74</v>
      </c>
      <c r="AW952" s="95" t="s">
        <v>5</v>
      </c>
      <c r="AX952" s="95" t="s">
        <v>66</v>
      </c>
      <c r="AY952" s="97" t="s">
        <v>123</v>
      </c>
    </row>
    <row r="953" spans="2:51" s="174" customFormat="1" ht="12">
      <c r="B953" s="173"/>
      <c r="D953" s="96" t="s">
        <v>132</v>
      </c>
      <c r="E953" s="175" t="s">
        <v>1</v>
      </c>
      <c r="F953" s="176" t="s">
        <v>412</v>
      </c>
      <c r="H953" s="177">
        <v>100.219</v>
      </c>
      <c r="L953" s="173"/>
      <c r="M953" s="178"/>
      <c r="N953" s="179"/>
      <c r="O953" s="179"/>
      <c r="P953" s="179"/>
      <c r="Q953" s="179"/>
      <c r="R953" s="179"/>
      <c r="S953" s="179"/>
      <c r="T953" s="180"/>
      <c r="AT953" s="175" t="s">
        <v>132</v>
      </c>
      <c r="AU953" s="175" t="s">
        <v>74</v>
      </c>
      <c r="AV953" s="174" t="s">
        <v>137</v>
      </c>
      <c r="AW953" s="174" t="s">
        <v>5</v>
      </c>
      <c r="AX953" s="174" t="s">
        <v>66</v>
      </c>
      <c r="AY953" s="175" t="s">
        <v>123</v>
      </c>
    </row>
    <row r="954" spans="2:51" s="167" customFormat="1" ht="12">
      <c r="B954" s="166"/>
      <c r="D954" s="96" t="s">
        <v>132</v>
      </c>
      <c r="E954" s="168" t="s">
        <v>1</v>
      </c>
      <c r="F954" s="169" t="s">
        <v>418</v>
      </c>
      <c r="H954" s="168" t="s">
        <v>1</v>
      </c>
      <c r="L954" s="166"/>
      <c r="M954" s="170"/>
      <c r="N954" s="171"/>
      <c r="O954" s="171"/>
      <c r="P954" s="171"/>
      <c r="Q954" s="171"/>
      <c r="R954" s="171"/>
      <c r="S954" s="171"/>
      <c r="T954" s="172"/>
      <c r="AT954" s="168" t="s">
        <v>132</v>
      </c>
      <c r="AU954" s="168" t="s">
        <v>74</v>
      </c>
      <c r="AV954" s="167" t="s">
        <v>72</v>
      </c>
      <c r="AW954" s="167" t="s">
        <v>5</v>
      </c>
      <c r="AX954" s="167" t="s">
        <v>66</v>
      </c>
      <c r="AY954" s="168" t="s">
        <v>123</v>
      </c>
    </row>
    <row r="955" spans="2:51" s="167" customFormat="1" ht="12">
      <c r="B955" s="166"/>
      <c r="D955" s="96" t="s">
        <v>132</v>
      </c>
      <c r="E955" s="168" t="s">
        <v>1</v>
      </c>
      <c r="F955" s="169" t="s">
        <v>537</v>
      </c>
      <c r="H955" s="168" t="s">
        <v>1</v>
      </c>
      <c r="L955" s="166"/>
      <c r="M955" s="170"/>
      <c r="N955" s="171"/>
      <c r="O955" s="171"/>
      <c r="P955" s="171"/>
      <c r="Q955" s="171"/>
      <c r="R955" s="171"/>
      <c r="S955" s="171"/>
      <c r="T955" s="172"/>
      <c r="AT955" s="168" t="s">
        <v>132</v>
      </c>
      <c r="AU955" s="168" t="s">
        <v>74</v>
      </c>
      <c r="AV955" s="167" t="s">
        <v>72</v>
      </c>
      <c r="AW955" s="167" t="s">
        <v>5</v>
      </c>
      <c r="AX955" s="167" t="s">
        <v>66</v>
      </c>
      <c r="AY955" s="168" t="s">
        <v>123</v>
      </c>
    </row>
    <row r="956" spans="2:51" s="167" customFormat="1" ht="12">
      <c r="B956" s="166"/>
      <c r="D956" s="96" t="s">
        <v>132</v>
      </c>
      <c r="E956" s="168" t="s">
        <v>1</v>
      </c>
      <c r="F956" s="169" t="s">
        <v>419</v>
      </c>
      <c r="H956" s="168" t="s">
        <v>1</v>
      </c>
      <c r="L956" s="166"/>
      <c r="M956" s="170"/>
      <c r="N956" s="171"/>
      <c r="O956" s="171"/>
      <c r="P956" s="171"/>
      <c r="Q956" s="171"/>
      <c r="R956" s="171"/>
      <c r="S956" s="171"/>
      <c r="T956" s="172"/>
      <c r="AT956" s="168" t="s">
        <v>132</v>
      </c>
      <c r="AU956" s="168" t="s">
        <v>74</v>
      </c>
      <c r="AV956" s="167" t="s">
        <v>72</v>
      </c>
      <c r="AW956" s="167" t="s">
        <v>5</v>
      </c>
      <c r="AX956" s="167" t="s">
        <v>66</v>
      </c>
      <c r="AY956" s="168" t="s">
        <v>123</v>
      </c>
    </row>
    <row r="957" spans="2:51" s="95" customFormat="1" ht="12">
      <c r="B957" s="94"/>
      <c r="D957" s="96" t="s">
        <v>132</v>
      </c>
      <c r="E957" s="97" t="s">
        <v>1</v>
      </c>
      <c r="F957" s="98" t="s">
        <v>542</v>
      </c>
      <c r="H957" s="99">
        <v>46.11</v>
      </c>
      <c r="L957" s="94"/>
      <c r="M957" s="100"/>
      <c r="N957" s="101"/>
      <c r="O957" s="101"/>
      <c r="P957" s="101"/>
      <c r="Q957" s="101"/>
      <c r="R957" s="101"/>
      <c r="S957" s="101"/>
      <c r="T957" s="102"/>
      <c r="AT957" s="97" t="s">
        <v>132</v>
      </c>
      <c r="AU957" s="97" t="s">
        <v>74</v>
      </c>
      <c r="AV957" s="95" t="s">
        <v>74</v>
      </c>
      <c r="AW957" s="95" t="s">
        <v>5</v>
      </c>
      <c r="AX957" s="95" t="s">
        <v>66</v>
      </c>
      <c r="AY957" s="97" t="s">
        <v>123</v>
      </c>
    </row>
    <row r="958" spans="2:51" s="167" customFormat="1" ht="12">
      <c r="B958" s="166"/>
      <c r="D958" s="96" t="s">
        <v>132</v>
      </c>
      <c r="E958" s="168" t="s">
        <v>1</v>
      </c>
      <c r="F958" s="169" t="s">
        <v>409</v>
      </c>
      <c r="H958" s="168" t="s">
        <v>1</v>
      </c>
      <c r="L958" s="166"/>
      <c r="M958" s="170"/>
      <c r="N958" s="171"/>
      <c r="O958" s="171"/>
      <c r="P958" s="171"/>
      <c r="Q958" s="171"/>
      <c r="R958" s="171"/>
      <c r="S958" s="171"/>
      <c r="T958" s="172"/>
      <c r="AT958" s="168" t="s">
        <v>132</v>
      </c>
      <c r="AU958" s="168" t="s">
        <v>74</v>
      </c>
      <c r="AV958" s="167" t="s">
        <v>72</v>
      </c>
      <c r="AW958" s="167" t="s">
        <v>5</v>
      </c>
      <c r="AX958" s="167" t="s">
        <v>66</v>
      </c>
      <c r="AY958" s="168" t="s">
        <v>123</v>
      </c>
    </row>
    <row r="959" spans="2:51" s="167" customFormat="1" ht="12">
      <c r="B959" s="166"/>
      <c r="D959" s="96" t="s">
        <v>132</v>
      </c>
      <c r="E959" s="168" t="s">
        <v>1</v>
      </c>
      <c r="F959" s="169" t="s">
        <v>421</v>
      </c>
      <c r="H959" s="168" t="s">
        <v>1</v>
      </c>
      <c r="L959" s="166"/>
      <c r="M959" s="170"/>
      <c r="N959" s="171"/>
      <c r="O959" s="171"/>
      <c r="P959" s="171"/>
      <c r="Q959" s="171"/>
      <c r="R959" s="171"/>
      <c r="S959" s="171"/>
      <c r="T959" s="172"/>
      <c r="AT959" s="168" t="s">
        <v>132</v>
      </c>
      <c r="AU959" s="168" t="s">
        <v>74</v>
      </c>
      <c r="AV959" s="167" t="s">
        <v>72</v>
      </c>
      <c r="AW959" s="167" t="s">
        <v>5</v>
      </c>
      <c r="AX959" s="167" t="s">
        <v>66</v>
      </c>
      <c r="AY959" s="168" t="s">
        <v>123</v>
      </c>
    </row>
    <row r="960" spans="2:51" s="95" customFormat="1" ht="12">
      <c r="B960" s="94"/>
      <c r="D960" s="96" t="s">
        <v>132</v>
      </c>
      <c r="E960" s="97" t="s">
        <v>1</v>
      </c>
      <c r="F960" s="98" t="s">
        <v>543</v>
      </c>
      <c r="H960" s="99">
        <v>-2.545</v>
      </c>
      <c r="L960" s="94"/>
      <c r="M960" s="100"/>
      <c r="N960" s="101"/>
      <c r="O960" s="101"/>
      <c r="P960" s="101"/>
      <c r="Q960" s="101"/>
      <c r="R960" s="101"/>
      <c r="S960" s="101"/>
      <c r="T960" s="102"/>
      <c r="AT960" s="97" t="s">
        <v>132</v>
      </c>
      <c r="AU960" s="97" t="s">
        <v>74</v>
      </c>
      <c r="AV960" s="95" t="s">
        <v>74</v>
      </c>
      <c r="AW960" s="95" t="s">
        <v>5</v>
      </c>
      <c r="AX960" s="95" t="s">
        <v>66</v>
      </c>
      <c r="AY960" s="97" t="s">
        <v>123</v>
      </c>
    </row>
    <row r="961" spans="2:51" s="174" customFormat="1" ht="12">
      <c r="B961" s="173"/>
      <c r="D961" s="96" t="s">
        <v>132</v>
      </c>
      <c r="E961" s="175" t="s">
        <v>1</v>
      </c>
      <c r="F961" s="176" t="s">
        <v>412</v>
      </c>
      <c r="H961" s="177">
        <v>43.565</v>
      </c>
      <c r="L961" s="173"/>
      <c r="M961" s="178"/>
      <c r="N961" s="179"/>
      <c r="O961" s="179"/>
      <c r="P961" s="179"/>
      <c r="Q961" s="179"/>
      <c r="R961" s="179"/>
      <c r="S961" s="179"/>
      <c r="T961" s="180"/>
      <c r="AT961" s="175" t="s">
        <v>132</v>
      </c>
      <c r="AU961" s="175" t="s">
        <v>74</v>
      </c>
      <c r="AV961" s="174" t="s">
        <v>137</v>
      </c>
      <c r="AW961" s="174" t="s">
        <v>5</v>
      </c>
      <c r="AX961" s="174" t="s">
        <v>66</v>
      </c>
      <c r="AY961" s="175" t="s">
        <v>123</v>
      </c>
    </row>
    <row r="962" spans="2:51" s="167" customFormat="1" ht="12">
      <c r="B962" s="166"/>
      <c r="D962" s="96" t="s">
        <v>132</v>
      </c>
      <c r="E962" s="168" t="s">
        <v>1</v>
      </c>
      <c r="F962" s="169" t="s">
        <v>423</v>
      </c>
      <c r="H962" s="168" t="s">
        <v>1</v>
      </c>
      <c r="L962" s="166"/>
      <c r="M962" s="170"/>
      <c r="N962" s="171"/>
      <c r="O962" s="171"/>
      <c r="P962" s="171"/>
      <c r="Q962" s="171"/>
      <c r="R962" s="171"/>
      <c r="S962" s="171"/>
      <c r="T962" s="172"/>
      <c r="AT962" s="168" t="s">
        <v>132</v>
      </c>
      <c r="AU962" s="168" t="s">
        <v>74</v>
      </c>
      <c r="AV962" s="167" t="s">
        <v>72</v>
      </c>
      <c r="AW962" s="167" t="s">
        <v>5</v>
      </c>
      <c r="AX962" s="167" t="s">
        <v>66</v>
      </c>
      <c r="AY962" s="168" t="s">
        <v>123</v>
      </c>
    </row>
    <row r="963" spans="2:51" s="167" customFormat="1" ht="12">
      <c r="B963" s="166"/>
      <c r="D963" s="96" t="s">
        <v>132</v>
      </c>
      <c r="E963" s="168" t="s">
        <v>1</v>
      </c>
      <c r="F963" s="169" t="s">
        <v>537</v>
      </c>
      <c r="H963" s="168" t="s">
        <v>1</v>
      </c>
      <c r="L963" s="166"/>
      <c r="M963" s="170"/>
      <c r="N963" s="171"/>
      <c r="O963" s="171"/>
      <c r="P963" s="171"/>
      <c r="Q963" s="171"/>
      <c r="R963" s="171"/>
      <c r="S963" s="171"/>
      <c r="T963" s="172"/>
      <c r="AT963" s="168" t="s">
        <v>132</v>
      </c>
      <c r="AU963" s="168" t="s">
        <v>74</v>
      </c>
      <c r="AV963" s="167" t="s">
        <v>72</v>
      </c>
      <c r="AW963" s="167" t="s">
        <v>5</v>
      </c>
      <c r="AX963" s="167" t="s">
        <v>66</v>
      </c>
      <c r="AY963" s="168" t="s">
        <v>123</v>
      </c>
    </row>
    <row r="964" spans="2:51" s="167" customFormat="1" ht="12">
      <c r="B964" s="166"/>
      <c r="D964" s="96" t="s">
        <v>132</v>
      </c>
      <c r="E964" s="168" t="s">
        <v>1</v>
      </c>
      <c r="F964" s="169" t="s">
        <v>424</v>
      </c>
      <c r="H964" s="168" t="s">
        <v>1</v>
      </c>
      <c r="L964" s="166"/>
      <c r="M964" s="170"/>
      <c r="N964" s="171"/>
      <c r="O964" s="171"/>
      <c r="P964" s="171"/>
      <c r="Q964" s="171"/>
      <c r="R964" s="171"/>
      <c r="S964" s="171"/>
      <c r="T964" s="172"/>
      <c r="AT964" s="168" t="s">
        <v>132</v>
      </c>
      <c r="AU964" s="168" t="s">
        <v>74</v>
      </c>
      <c r="AV964" s="167" t="s">
        <v>72</v>
      </c>
      <c r="AW964" s="167" t="s">
        <v>5</v>
      </c>
      <c r="AX964" s="167" t="s">
        <v>66</v>
      </c>
      <c r="AY964" s="168" t="s">
        <v>123</v>
      </c>
    </row>
    <row r="965" spans="2:51" s="95" customFormat="1" ht="12">
      <c r="B965" s="94"/>
      <c r="D965" s="96" t="s">
        <v>132</v>
      </c>
      <c r="E965" s="97" t="s">
        <v>1</v>
      </c>
      <c r="F965" s="98" t="s">
        <v>544</v>
      </c>
      <c r="H965" s="99">
        <v>75.744</v>
      </c>
      <c r="L965" s="94"/>
      <c r="M965" s="100"/>
      <c r="N965" s="101"/>
      <c r="O965" s="101"/>
      <c r="P965" s="101"/>
      <c r="Q965" s="101"/>
      <c r="R965" s="101"/>
      <c r="S965" s="101"/>
      <c r="T965" s="102"/>
      <c r="AT965" s="97" t="s">
        <v>132</v>
      </c>
      <c r="AU965" s="97" t="s">
        <v>74</v>
      </c>
      <c r="AV965" s="95" t="s">
        <v>74</v>
      </c>
      <c r="AW965" s="95" t="s">
        <v>5</v>
      </c>
      <c r="AX965" s="95" t="s">
        <v>66</v>
      </c>
      <c r="AY965" s="97" t="s">
        <v>123</v>
      </c>
    </row>
    <row r="966" spans="2:51" s="167" customFormat="1" ht="12">
      <c r="B966" s="166"/>
      <c r="D966" s="96" t="s">
        <v>132</v>
      </c>
      <c r="E966" s="168" t="s">
        <v>1</v>
      </c>
      <c r="F966" s="169" t="s">
        <v>409</v>
      </c>
      <c r="H966" s="168" t="s">
        <v>1</v>
      </c>
      <c r="L966" s="166"/>
      <c r="M966" s="170"/>
      <c r="N966" s="171"/>
      <c r="O966" s="171"/>
      <c r="P966" s="171"/>
      <c r="Q966" s="171"/>
      <c r="R966" s="171"/>
      <c r="S966" s="171"/>
      <c r="T966" s="172"/>
      <c r="AT966" s="168" t="s">
        <v>132</v>
      </c>
      <c r="AU966" s="168" t="s">
        <v>74</v>
      </c>
      <c r="AV966" s="167" t="s">
        <v>72</v>
      </c>
      <c r="AW966" s="167" t="s">
        <v>5</v>
      </c>
      <c r="AX966" s="167" t="s">
        <v>66</v>
      </c>
      <c r="AY966" s="168" t="s">
        <v>123</v>
      </c>
    </row>
    <row r="967" spans="2:51" s="167" customFormat="1" ht="12">
      <c r="B967" s="166"/>
      <c r="D967" s="96" t="s">
        <v>132</v>
      </c>
      <c r="E967" s="168" t="s">
        <v>1</v>
      </c>
      <c r="F967" s="169" t="s">
        <v>426</v>
      </c>
      <c r="H967" s="168" t="s">
        <v>1</v>
      </c>
      <c r="L967" s="166"/>
      <c r="M967" s="170"/>
      <c r="N967" s="171"/>
      <c r="O967" s="171"/>
      <c r="P967" s="171"/>
      <c r="Q967" s="171"/>
      <c r="R967" s="171"/>
      <c r="S967" s="171"/>
      <c r="T967" s="172"/>
      <c r="AT967" s="168" t="s">
        <v>132</v>
      </c>
      <c r="AU967" s="168" t="s">
        <v>74</v>
      </c>
      <c r="AV967" s="167" t="s">
        <v>72</v>
      </c>
      <c r="AW967" s="167" t="s">
        <v>5</v>
      </c>
      <c r="AX967" s="167" t="s">
        <v>66</v>
      </c>
      <c r="AY967" s="168" t="s">
        <v>123</v>
      </c>
    </row>
    <row r="968" spans="2:51" s="95" customFormat="1" ht="12">
      <c r="B968" s="94"/>
      <c r="D968" s="96" t="s">
        <v>132</v>
      </c>
      <c r="E968" s="97" t="s">
        <v>1</v>
      </c>
      <c r="F968" s="98" t="s">
        <v>545</v>
      </c>
      <c r="H968" s="99">
        <v>-1.241</v>
      </c>
      <c r="L968" s="94"/>
      <c r="M968" s="100"/>
      <c r="N968" s="101"/>
      <c r="O968" s="101"/>
      <c r="P968" s="101"/>
      <c r="Q968" s="101"/>
      <c r="R968" s="101"/>
      <c r="S968" s="101"/>
      <c r="T968" s="102"/>
      <c r="AT968" s="97" t="s">
        <v>132</v>
      </c>
      <c r="AU968" s="97" t="s">
        <v>74</v>
      </c>
      <c r="AV968" s="95" t="s">
        <v>74</v>
      </c>
      <c r="AW968" s="95" t="s">
        <v>5</v>
      </c>
      <c r="AX968" s="95" t="s">
        <v>66</v>
      </c>
      <c r="AY968" s="97" t="s">
        <v>123</v>
      </c>
    </row>
    <row r="969" spans="2:51" s="174" customFormat="1" ht="12">
      <c r="B969" s="173"/>
      <c r="D969" s="96" t="s">
        <v>132</v>
      </c>
      <c r="E969" s="175" t="s">
        <v>1</v>
      </c>
      <c r="F969" s="176" t="s">
        <v>412</v>
      </c>
      <c r="H969" s="177">
        <v>74.503</v>
      </c>
      <c r="L969" s="173"/>
      <c r="M969" s="178"/>
      <c r="N969" s="179"/>
      <c r="O969" s="179"/>
      <c r="P969" s="179"/>
      <c r="Q969" s="179"/>
      <c r="R969" s="179"/>
      <c r="S969" s="179"/>
      <c r="T969" s="180"/>
      <c r="AT969" s="175" t="s">
        <v>132</v>
      </c>
      <c r="AU969" s="175" t="s">
        <v>74</v>
      </c>
      <c r="AV969" s="174" t="s">
        <v>137</v>
      </c>
      <c r="AW969" s="174" t="s">
        <v>5</v>
      </c>
      <c r="AX969" s="174" t="s">
        <v>66</v>
      </c>
      <c r="AY969" s="175" t="s">
        <v>123</v>
      </c>
    </row>
    <row r="970" spans="2:51" s="167" customFormat="1" ht="12">
      <c r="B970" s="166"/>
      <c r="D970" s="96" t="s">
        <v>132</v>
      </c>
      <c r="E970" s="168" t="s">
        <v>1</v>
      </c>
      <c r="F970" s="169" t="s">
        <v>428</v>
      </c>
      <c r="H970" s="168" t="s">
        <v>1</v>
      </c>
      <c r="L970" s="166"/>
      <c r="M970" s="170"/>
      <c r="N970" s="171"/>
      <c r="O970" s="171"/>
      <c r="P970" s="171"/>
      <c r="Q970" s="171"/>
      <c r="R970" s="171"/>
      <c r="S970" s="171"/>
      <c r="T970" s="172"/>
      <c r="AT970" s="168" t="s">
        <v>132</v>
      </c>
      <c r="AU970" s="168" t="s">
        <v>74</v>
      </c>
      <c r="AV970" s="167" t="s">
        <v>72</v>
      </c>
      <c r="AW970" s="167" t="s">
        <v>5</v>
      </c>
      <c r="AX970" s="167" t="s">
        <v>66</v>
      </c>
      <c r="AY970" s="168" t="s">
        <v>123</v>
      </c>
    </row>
    <row r="971" spans="2:51" s="167" customFormat="1" ht="12">
      <c r="B971" s="166"/>
      <c r="D971" s="96" t="s">
        <v>132</v>
      </c>
      <c r="E971" s="168" t="s">
        <v>1</v>
      </c>
      <c r="F971" s="169" t="s">
        <v>537</v>
      </c>
      <c r="H971" s="168" t="s">
        <v>1</v>
      </c>
      <c r="L971" s="166"/>
      <c r="M971" s="170"/>
      <c r="N971" s="171"/>
      <c r="O971" s="171"/>
      <c r="P971" s="171"/>
      <c r="Q971" s="171"/>
      <c r="R971" s="171"/>
      <c r="S971" s="171"/>
      <c r="T971" s="172"/>
      <c r="AT971" s="168" t="s">
        <v>132</v>
      </c>
      <c r="AU971" s="168" t="s">
        <v>74</v>
      </c>
      <c r="AV971" s="167" t="s">
        <v>72</v>
      </c>
      <c r="AW971" s="167" t="s">
        <v>5</v>
      </c>
      <c r="AX971" s="167" t="s">
        <v>66</v>
      </c>
      <c r="AY971" s="168" t="s">
        <v>123</v>
      </c>
    </row>
    <row r="972" spans="2:51" s="167" customFormat="1" ht="12">
      <c r="B972" s="166"/>
      <c r="D972" s="96" t="s">
        <v>132</v>
      </c>
      <c r="E972" s="168" t="s">
        <v>1</v>
      </c>
      <c r="F972" s="169" t="s">
        <v>429</v>
      </c>
      <c r="H972" s="168" t="s">
        <v>1</v>
      </c>
      <c r="L972" s="166"/>
      <c r="M972" s="170"/>
      <c r="N972" s="171"/>
      <c r="O972" s="171"/>
      <c r="P972" s="171"/>
      <c r="Q972" s="171"/>
      <c r="R972" s="171"/>
      <c r="S972" s="171"/>
      <c r="T972" s="172"/>
      <c r="AT972" s="168" t="s">
        <v>132</v>
      </c>
      <c r="AU972" s="168" t="s">
        <v>74</v>
      </c>
      <c r="AV972" s="167" t="s">
        <v>72</v>
      </c>
      <c r="AW972" s="167" t="s">
        <v>5</v>
      </c>
      <c r="AX972" s="167" t="s">
        <v>66</v>
      </c>
      <c r="AY972" s="168" t="s">
        <v>123</v>
      </c>
    </row>
    <row r="973" spans="2:51" s="95" customFormat="1" ht="12">
      <c r="B973" s="94"/>
      <c r="D973" s="96" t="s">
        <v>132</v>
      </c>
      <c r="E973" s="97" t="s">
        <v>1</v>
      </c>
      <c r="F973" s="98" t="s">
        <v>546</v>
      </c>
      <c r="H973" s="99">
        <v>112.839</v>
      </c>
      <c r="L973" s="94"/>
      <c r="M973" s="100"/>
      <c r="N973" s="101"/>
      <c r="O973" s="101"/>
      <c r="P973" s="101"/>
      <c r="Q973" s="101"/>
      <c r="R973" s="101"/>
      <c r="S973" s="101"/>
      <c r="T973" s="102"/>
      <c r="AT973" s="97" t="s">
        <v>132</v>
      </c>
      <c r="AU973" s="97" t="s">
        <v>74</v>
      </c>
      <c r="AV973" s="95" t="s">
        <v>74</v>
      </c>
      <c r="AW973" s="95" t="s">
        <v>5</v>
      </c>
      <c r="AX973" s="95" t="s">
        <v>66</v>
      </c>
      <c r="AY973" s="97" t="s">
        <v>123</v>
      </c>
    </row>
    <row r="974" spans="2:51" s="167" customFormat="1" ht="12">
      <c r="B974" s="166"/>
      <c r="D974" s="96" t="s">
        <v>132</v>
      </c>
      <c r="E974" s="168" t="s">
        <v>1</v>
      </c>
      <c r="F974" s="169" t="s">
        <v>409</v>
      </c>
      <c r="H974" s="168" t="s">
        <v>1</v>
      </c>
      <c r="L974" s="166"/>
      <c r="M974" s="170"/>
      <c r="N974" s="171"/>
      <c r="O974" s="171"/>
      <c r="P974" s="171"/>
      <c r="Q974" s="171"/>
      <c r="R974" s="171"/>
      <c r="S974" s="171"/>
      <c r="T974" s="172"/>
      <c r="AT974" s="168" t="s">
        <v>132</v>
      </c>
      <c r="AU974" s="168" t="s">
        <v>74</v>
      </c>
      <c r="AV974" s="167" t="s">
        <v>72</v>
      </c>
      <c r="AW974" s="167" t="s">
        <v>5</v>
      </c>
      <c r="AX974" s="167" t="s">
        <v>66</v>
      </c>
      <c r="AY974" s="168" t="s">
        <v>123</v>
      </c>
    </row>
    <row r="975" spans="2:51" s="167" customFormat="1" ht="12">
      <c r="B975" s="166"/>
      <c r="D975" s="96" t="s">
        <v>132</v>
      </c>
      <c r="E975" s="168" t="s">
        <v>1</v>
      </c>
      <c r="F975" s="169" t="s">
        <v>431</v>
      </c>
      <c r="H975" s="168" t="s">
        <v>1</v>
      </c>
      <c r="L975" s="166"/>
      <c r="M975" s="170"/>
      <c r="N975" s="171"/>
      <c r="O975" s="171"/>
      <c r="P975" s="171"/>
      <c r="Q975" s="171"/>
      <c r="R975" s="171"/>
      <c r="S975" s="171"/>
      <c r="T975" s="172"/>
      <c r="AT975" s="168" t="s">
        <v>132</v>
      </c>
      <c r="AU975" s="168" t="s">
        <v>74</v>
      </c>
      <c r="AV975" s="167" t="s">
        <v>72</v>
      </c>
      <c r="AW975" s="167" t="s">
        <v>5</v>
      </c>
      <c r="AX975" s="167" t="s">
        <v>66</v>
      </c>
      <c r="AY975" s="168" t="s">
        <v>123</v>
      </c>
    </row>
    <row r="976" spans="2:51" s="95" customFormat="1" ht="12">
      <c r="B976" s="94"/>
      <c r="D976" s="96" t="s">
        <v>132</v>
      </c>
      <c r="E976" s="97" t="s">
        <v>1</v>
      </c>
      <c r="F976" s="98" t="s">
        <v>547</v>
      </c>
      <c r="H976" s="99">
        <v>-1.17</v>
      </c>
      <c r="L976" s="94"/>
      <c r="M976" s="100"/>
      <c r="N976" s="101"/>
      <c r="O976" s="101"/>
      <c r="P976" s="101"/>
      <c r="Q976" s="101"/>
      <c r="R976" s="101"/>
      <c r="S976" s="101"/>
      <c r="T976" s="102"/>
      <c r="AT976" s="97" t="s">
        <v>132</v>
      </c>
      <c r="AU976" s="97" t="s">
        <v>74</v>
      </c>
      <c r="AV976" s="95" t="s">
        <v>74</v>
      </c>
      <c r="AW976" s="95" t="s">
        <v>5</v>
      </c>
      <c r="AX976" s="95" t="s">
        <v>66</v>
      </c>
      <c r="AY976" s="97" t="s">
        <v>123</v>
      </c>
    </row>
    <row r="977" spans="2:51" s="174" customFormat="1" ht="12">
      <c r="B977" s="173"/>
      <c r="D977" s="96" t="s">
        <v>132</v>
      </c>
      <c r="E977" s="175" t="s">
        <v>1</v>
      </c>
      <c r="F977" s="176" t="s">
        <v>412</v>
      </c>
      <c r="H977" s="177">
        <v>111.669</v>
      </c>
      <c r="L977" s="173"/>
      <c r="M977" s="178"/>
      <c r="N977" s="179"/>
      <c r="O977" s="179"/>
      <c r="P977" s="179"/>
      <c r="Q977" s="179"/>
      <c r="R977" s="179"/>
      <c r="S977" s="179"/>
      <c r="T977" s="180"/>
      <c r="AT977" s="175" t="s">
        <v>132</v>
      </c>
      <c r="AU977" s="175" t="s">
        <v>74</v>
      </c>
      <c r="AV977" s="174" t="s">
        <v>137</v>
      </c>
      <c r="AW977" s="174" t="s">
        <v>5</v>
      </c>
      <c r="AX977" s="174" t="s">
        <v>66</v>
      </c>
      <c r="AY977" s="175" t="s">
        <v>123</v>
      </c>
    </row>
    <row r="978" spans="2:51" s="167" customFormat="1" ht="12">
      <c r="B978" s="166"/>
      <c r="D978" s="96" t="s">
        <v>132</v>
      </c>
      <c r="E978" s="168" t="s">
        <v>1</v>
      </c>
      <c r="F978" s="169" t="s">
        <v>433</v>
      </c>
      <c r="H978" s="168" t="s">
        <v>1</v>
      </c>
      <c r="L978" s="166"/>
      <c r="M978" s="170"/>
      <c r="N978" s="171"/>
      <c r="O978" s="171"/>
      <c r="P978" s="171"/>
      <c r="Q978" s="171"/>
      <c r="R978" s="171"/>
      <c r="S978" s="171"/>
      <c r="T978" s="172"/>
      <c r="AT978" s="168" t="s">
        <v>132</v>
      </c>
      <c r="AU978" s="168" t="s">
        <v>74</v>
      </c>
      <c r="AV978" s="167" t="s">
        <v>72</v>
      </c>
      <c r="AW978" s="167" t="s">
        <v>5</v>
      </c>
      <c r="AX978" s="167" t="s">
        <v>66</v>
      </c>
      <c r="AY978" s="168" t="s">
        <v>123</v>
      </c>
    </row>
    <row r="979" spans="2:51" s="167" customFormat="1" ht="12">
      <c r="B979" s="166"/>
      <c r="D979" s="96" t="s">
        <v>132</v>
      </c>
      <c r="E979" s="168" t="s">
        <v>1</v>
      </c>
      <c r="F979" s="169" t="s">
        <v>537</v>
      </c>
      <c r="H979" s="168" t="s">
        <v>1</v>
      </c>
      <c r="L979" s="166"/>
      <c r="M979" s="170"/>
      <c r="N979" s="171"/>
      <c r="O979" s="171"/>
      <c r="P979" s="171"/>
      <c r="Q979" s="171"/>
      <c r="R979" s="171"/>
      <c r="S979" s="171"/>
      <c r="T979" s="172"/>
      <c r="AT979" s="168" t="s">
        <v>132</v>
      </c>
      <c r="AU979" s="168" t="s">
        <v>74</v>
      </c>
      <c r="AV979" s="167" t="s">
        <v>72</v>
      </c>
      <c r="AW979" s="167" t="s">
        <v>5</v>
      </c>
      <c r="AX979" s="167" t="s">
        <v>66</v>
      </c>
      <c r="AY979" s="168" t="s">
        <v>123</v>
      </c>
    </row>
    <row r="980" spans="2:51" s="167" customFormat="1" ht="12">
      <c r="B980" s="166"/>
      <c r="D980" s="96" t="s">
        <v>132</v>
      </c>
      <c r="E980" s="168" t="s">
        <v>1</v>
      </c>
      <c r="F980" s="169" t="s">
        <v>434</v>
      </c>
      <c r="H980" s="168" t="s">
        <v>1</v>
      </c>
      <c r="L980" s="166"/>
      <c r="M980" s="170"/>
      <c r="N980" s="171"/>
      <c r="O980" s="171"/>
      <c r="P980" s="171"/>
      <c r="Q980" s="171"/>
      <c r="R980" s="171"/>
      <c r="S980" s="171"/>
      <c r="T980" s="172"/>
      <c r="AT980" s="168" t="s">
        <v>132</v>
      </c>
      <c r="AU980" s="168" t="s">
        <v>74</v>
      </c>
      <c r="AV980" s="167" t="s">
        <v>72</v>
      </c>
      <c r="AW980" s="167" t="s">
        <v>5</v>
      </c>
      <c r="AX980" s="167" t="s">
        <v>66</v>
      </c>
      <c r="AY980" s="168" t="s">
        <v>123</v>
      </c>
    </row>
    <row r="981" spans="2:51" s="95" customFormat="1" ht="12">
      <c r="B981" s="94"/>
      <c r="D981" s="96" t="s">
        <v>132</v>
      </c>
      <c r="E981" s="97" t="s">
        <v>1</v>
      </c>
      <c r="F981" s="98" t="s">
        <v>548</v>
      </c>
      <c r="H981" s="99">
        <v>128.757</v>
      </c>
      <c r="L981" s="94"/>
      <c r="M981" s="100"/>
      <c r="N981" s="101"/>
      <c r="O981" s="101"/>
      <c r="P981" s="101"/>
      <c r="Q981" s="101"/>
      <c r="R981" s="101"/>
      <c r="S981" s="101"/>
      <c r="T981" s="102"/>
      <c r="AT981" s="97" t="s">
        <v>132</v>
      </c>
      <c r="AU981" s="97" t="s">
        <v>74</v>
      </c>
      <c r="AV981" s="95" t="s">
        <v>74</v>
      </c>
      <c r="AW981" s="95" t="s">
        <v>5</v>
      </c>
      <c r="AX981" s="95" t="s">
        <v>66</v>
      </c>
      <c r="AY981" s="97" t="s">
        <v>123</v>
      </c>
    </row>
    <row r="982" spans="2:51" s="167" customFormat="1" ht="12">
      <c r="B982" s="166"/>
      <c r="D982" s="96" t="s">
        <v>132</v>
      </c>
      <c r="E982" s="168" t="s">
        <v>1</v>
      </c>
      <c r="F982" s="169" t="s">
        <v>409</v>
      </c>
      <c r="H982" s="168" t="s">
        <v>1</v>
      </c>
      <c r="L982" s="166"/>
      <c r="M982" s="170"/>
      <c r="N982" s="171"/>
      <c r="O982" s="171"/>
      <c r="P982" s="171"/>
      <c r="Q982" s="171"/>
      <c r="R982" s="171"/>
      <c r="S982" s="171"/>
      <c r="T982" s="172"/>
      <c r="AT982" s="168" t="s">
        <v>132</v>
      </c>
      <c r="AU982" s="168" t="s">
        <v>74</v>
      </c>
      <c r="AV982" s="167" t="s">
        <v>72</v>
      </c>
      <c r="AW982" s="167" t="s">
        <v>5</v>
      </c>
      <c r="AX982" s="167" t="s">
        <v>66</v>
      </c>
      <c r="AY982" s="168" t="s">
        <v>123</v>
      </c>
    </row>
    <row r="983" spans="2:51" s="167" customFormat="1" ht="12">
      <c r="B983" s="166"/>
      <c r="D983" s="96" t="s">
        <v>132</v>
      </c>
      <c r="E983" s="168" t="s">
        <v>1</v>
      </c>
      <c r="F983" s="169" t="s">
        <v>436</v>
      </c>
      <c r="H983" s="168" t="s">
        <v>1</v>
      </c>
      <c r="L983" s="166"/>
      <c r="M983" s="170"/>
      <c r="N983" s="171"/>
      <c r="O983" s="171"/>
      <c r="P983" s="171"/>
      <c r="Q983" s="171"/>
      <c r="R983" s="171"/>
      <c r="S983" s="171"/>
      <c r="T983" s="172"/>
      <c r="AT983" s="168" t="s">
        <v>132</v>
      </c>
      <c r="AU983" s="168" t="s">
        <v>74</v>
      </c>
      <c r="AV983" s="167" t="s">
        <v>72</v>
      </c>
      <c r="AW983" s="167" t="s">
        <v>5</v>
      </c>
      <c r="AX983" s="167" t="s">
        <v>66</v>
      </c>
      <c r="AY983" s="168" t="s">
        <v>123</v>
      </c>
    </row>
    <row r="984" spans="2:51" s="95" customFormat="1" ht="12">
      <c r="B984" s="94"/>
      <c r="D984" s="96" t="s">
        <v>132</v>
      </c>
      <c r="E984" s="97" t="s">
        <v>1</v>
      </c>
      <c r="F984" s="98" t="s">
        <v>549</v>
      </c>
      <c r="H984" s="99">
        <v>-1.217</v>
      </c>
      <c r="L984" s="94"/>
      <c r="M984" s="100"/>
      <c r="N984" s="101"/>
      <c r="O984" s="101"/>
      <c r="P984" s="101"/>
      <c r="Q984" s="101"/>
      <c r="R984" s="101"/>
      <c r="S984" s="101"/>
      <c r="T984" s="102"/>
      <c r="AT984" s="97" t="s">
        <v>132</v>
      </c>
      <c r="AU984" s="97" t="s">
        <v>74</v>
      </c>
      <c r="AV984" s="95" t="s">
        <v>74</v>
      </c>
      <c r="AW984" s="95" t="s">
        <v>5</v>
      </c>
      <c r="AX984" s="95" t="s">
        <v>66</v>
      </c>
      <c r="AY984" s="97" t="s">
        <v>123</v>
      </c>
    </row>
    <row r="985" spans="2:51" s="174" customFormat="1" ht="12">
      <c r="B985" s="173"/>
      <c r="D985" s="96" t="s">
        <v>132</v>
      </c>
      <c r="E985" s="175" t="s">
        <v>1</v>
      </c>
      <c r="F985" s="176" t="s">
        <v>412</v>
      </c>
      <c r="H985" s="177">
        <v>127.54</v>
      </c>
      <c r="L985" s="173"/>
      <c r="M985" s="178"/>
      <c r="N985" s="179"/>
      <c r="O985" s="179"/>
      <c r="P985" s="179"/>
      <c r="Q985" s="179"/>
      <c r="R985" s="179"/>
      <c r="S985" s="179"/>
      <c r="T985" s="180"/>
      <c r="AT985" s="175" t="s">
        <v>132</v>
      </c>
      <c r="AU985" s="175" t="s">
        <v>74</v>
      </c>
      <c r="AV985" s="174" t="s">
        <v>137</v>
      </c>
      <c r="AW985" s="174" t="s">
        <v>5</v>
      </c>
      <c r="AX985" s="174" t="s">
        <v>66</v>
      </c>
      <c r="AY985" s="175" t="s">
        <v>123</v>
      </c>
    </row>
    <row r="986" spans="2:51" s="167" customFormat="1" ht="12">
      <c r="B986" s="166"/>
      <c r="D986" s="96" t="s">
        <v>132</v>
      </c>
      <c r="E986" s="168" t="s">
        <v>1</v>
      </c>
      <c r="F986" s="169" t="s">
        <v>438</v>
      </c>
      <c r="H986" s="168" t="s">
        <v>1</v>
      </c>
      <c r="L986" s="166"/>
      <c r="M986" s="170"/>
      <c r="N986" s="171"/>
      <c r="O986" s="171"/>
      <c r="P986" s="171"/>
      <c r="Q986" s="171"/>
      <c r="R986" s="171"/>
      <c r="S986" s="171"/>
      <c r="T986" s="172"/>
      <c r="AT986" s="168" t="s">
        <v>132</v>
      </c>
      <c r="AU986" s="168" t="s">
        <v>74</v>
      </c>
      <c r="AV986" s="167" t="s">
        <v>72</v>
      </c>
      <c r="AW986" s="167" t="s">
        <v>5</v>
      </c>
      <c r="AX986" s="167" t="s">
        <v>66</v>
      </c>
      <c r="AY986" s="168" t="s">
        <v>123</v>
      </c>
    </row>
    <row r="987" spans="2:51" s="167" customFormat="1" ht="12">
      <c r="B987" s="166"/>
      <c r="D987" s="96" t="s">
        <v>132</v>
      </c>
      <c r="E987" s="168" t="s">
        <v>1</v>
      </c>
      <c r="F987" s="169" t="s">
        <v>550</v>
      </c>
      <c r="H987" s="168" t="s">
        <v>1</v>
      </c>
      <c r="L987" s="166"/>
      <c r="M987" s="170"/>
      <c r="N987" s="171"/>
      <c r="O987" s="171"/>
      <c r="P987" s="171"/>
      <c r="Q987" s="171"/>
      <c r="R987" s="171"/>
      <c r="S987" s="171"/>
      <c r="T987" s="172"/>
      <c r="AT987" s="168" t="s">
        <v>132</v>
      </c>
      <c r="AU987" s="168" t="s">
        <v>74</v>
      </c>
      <c r="AV987" s="167" t="s">
        <v>72</v>
      </c>
      <c r="AW987" s="167" t="s">
        <v>5</v>
      </c>
      <c r="AX987" s="167" t="s">
        <v>66</v>
      </c>
      <c r="AY987" s="168" t="s">
        <v>123</v>
      </c>
    </row>
    <row r="988" spans="2:51" s="167" customFormat="1" ht="12">
      <c r="B988" s="166"/>
      <c r="D988" s="96" t="s">
        <v>132</v>
      </c>
      <c r="E988" s="168" t="s">
        <v>1</v>
      </c>
      <c r="F988" s="169" t="s">
        <v>440</v>
      </c>
      <c r="H988" s="168" t="s">
        <v>1</v>
      </c>
      <c r="L988" s="166"/>
      <c r="M988" s="170"/>
      <c r="N988" s="171"/>
      <c r="O988" s="171"/>
      <c r="P988" s="171"/>
      <c r="Q988" s="171"/>
      <c r="R988" s="171"/>
      <c r="S988" s="171"/>
      <c r="T988" s="172"/>
      <c r="AT988" s="168" t="s">
        <v>132</v>
      </c>
      <c r="AU988" s="168" t="s">
        <v>74</v>
      </c>
      <c r="AV988" s="167" t="s">
        <v>72</v>
      </c>
      <c r="AW988" s="167" t="s">
        <v>5</v>
      </c>
      <c r="AX988" s="167" t="s">
        <v>66</v>
      </c>
      <c r="AY988" s="168" t="s">
        <v>123</v>
      </c>
    </row>
    <row r="989" spans="2:51" s="95" customFormat="1" ht="12">
      <c r="B989" s="94"/>
      <c r="D989" s="96" t="s">
        <v>132</v>
      </c>
      <c r="E989" s="97" t="s">
        <v>1</v>
      </c>
      <c r="F989" s="98" t="s">
        <v>551</v>
      </c>
      <c r="H989" s="99">
        <v>15.294</v>
      </c>
      <c r="L989" s="94"/>
      <c r="M989" s="100"/>
      <c r="N989" s="101"/>
      <c r="O989" s="101"/>
      <c r="P989" s="101"/>
      <c r="Q989" s="101"/>
      <c r="R989" s="101"/>
      <c r="S989" s="101"/>
      <c r="T989" s="102"/>
      <c r="AT989" s="97" t="s">
        <v>132</v>
      </c>
      <c r="AU989" s="97" t="s">
        <v>74</v>
      </c>
      <c r="AV989" s="95" t="s">
        <v>74</v>
      </c>
      <c r="AW989" s="95" t="s">
        <v>5</v>
      </c>
      <c r="AX989" s="95" t="s">
        <v>66</v>
      </c>
      <c r="AY989" s="97" t="s">
        <v>123</v>
      </c>
    </row>
    <row r="990" spans="2:51" s="167" customFormat="1" ht="12">
      <c r="B990" s="166"/>
      <c r="D990" s="96" t="s">
        <v>132</v>
      </c>
      <c r="E990" s="168" t="s">
        <v>1</v>
      </c>
      <c r="F990" s="169" t="s">
        <v>442</v>
      </c>
      <c r="H990" s="168" t="s">
        <v>1</v>
      </c>
      <c r="L990" s="166"/>
      <c r="M990" s="170"/>
      <c r="N990" s="171"/>
      <c r="O990" s="171"/>
      <c r="P990" s="171"/>
      <c r="Q990" s="171"/>
      <c r="R990" s="171"/>
      <c r="S990" s="171"/>
      <c r="T990" s="172"/>
      <c r="AT990" s="168" t="s">
        <v>132</v>
      </c>
      <c r="AU990" s="168" t="s">
        <v>74</v>
      </c>
      <c r="AV990" s="167" t="s">
        <v>72</v>
      </c>
      <c r="AW990" s="167" t="s">
        <v>5</v>
      </c>
      <c r="AX990" s="167" t="s">
        <v>66</v>
      </c>
      <c r="AY990" s="168" t="s">
        <v>123</v>
      </c>
    </row>
    <row r="991" spans="2:51" s="167" customFormat="1" ht="12">
      <c r="B991" s="166"/>
      <c r="D991" s="96" t="s">
        <v>132</v>
      </c>
      <c r="E991" s="168" t="s">
        <v>1</v>
      </c>
      <c r="F991" s="169" t="s">
        <v>443</v>
      </c>
      <c r="H991" s="168" t="s">
        <v>1</v>
      </c>
      <c r="L991" s="166"/>
      <c r="M991" s="170"/>
      <c r="N991" s="171"/>
      <c r="O991" s="171"/>
      <c r="P991" s="171"/>
      <c r="Q991" s="171"/>
      <c r="R991" s="171"/>
      <c r="S991" s="171"/>
      <c r="T991" s="172"/>
      <c r="AT991" s="168" t="s">
        <v>132</v>
      </c>
      <c r="AU991" s="168" t="s">
        <v>74</v>
      </c>
      <c r="AV991" s="167" t="s">
        <v>72</v>
      </c>
      <c r="AW991" s="167" t="s">
        <v>5</v>
      </c>
      <c r="AX991" s="167" t="s">
        <v>66</v>
      </c>
      <c r="AY991" s="168" t="s">
        <v>123</v>
      </c>
    </row>
    <row r="992" spans="2:51" s="95" customFormat="1" ht="12">
      <c r="B992" s="94"/>
      <c r="D992" s="96" t="s">
        <v>132</v>
      </c>
      <c r="E992" s="97" t="s">
        <v>1</v>
      </c>
      <c r="F992" s="98" t="s">
        <v>552</v>
      </c>
      <c r="H992" s="99">
        <v>-0.677</v>
      </c>
      <c r="L992" s="94"/>
      <c r="M992" s="100"/>
      <c r="N992" s="101"/>
      <c r="O992" s="101"/>
      <c r="P992" s="101"/>
      <c r="Q992" s="101"/>
      <c r="R992" s="101"/>
      <c r="S992" s="101"/>
      <c r="T992" s="102"/>
      <c r="AT992" s="97" t="s">
        <v>132</v>
      </c>
      <c r="AU992" s="97" t="s">
        <v>74</v>
      </c>
      <c r="AV992" s="95" t="s">
        <v>74</v>
      </c>
      <c r="AW992" s="95" t="s">
        <v>5</v>
      </c>
      <c r="AX992" s="95" t="s">
        <v>66</v>
      </c>
      <c r="AY992" s="97" t="s">
        <v>123</v>
      </c>
    </row>
    <row r="993" spans="2:51" s="174" customFormat="1" ht="12">
      <c r="B993" s="173"/>
      <c r="D993" s="96" t="s">
        <v>132</v>
      </c>
      <c r="E993" s="175" t="s">
        <v>1</v>
      </c>
      <c r="F993" s="176" t="s">
        <v>412</v>
      </c>
      <c r="H993" s="177">
        <v>14.617</v>
      </c>
      <c r="L993" s="173"/>
      <c r="M993" s="178"/>
      <c r="N993" s="179"/>
      <c r="O993" s="179"/>
      <c r="P993" s="179"/>
      <c r="Q993" s="179"/>
      <c r="R993" s="179"/>
      <c r="S993" s="179"/>
      <c r="T993" s="180"/>
      <c r="AT993" s="175" t="s">
        <v>132</v>
      </c>
      <c r="AU993" s="175" t="s">
        <v>74</v>
      </c>
      <c r="AV993" s="174" t="s">
        <v>137</v>
      </c>
      <c r="AW993" s="174" t="s">
        <v>5</v>
      </c>
      <c r="AX993" s="174" t="s">
        <v>66</v>
      </c>
      <c r="AY993" s="175" t="s">
        <v>123</v>
      </c>
    </row>
    <row r="994" spans="2:51" s="167" customFormat="1" ht="12">
      <c r="B994" s="166"/>
      <c r="D994" s="96" t="s">
        <v>132</v>
      </c>
      <c r="E994" s="168" t="s">
        <v>1</v>
      </c>
      <c r="F994" s="169" t="s">
        <v>445</v>
      </c>
      <c r="H994" s="168" t="s">
        <v>1</v>
      </c>
      <c r="L994" s="166"/>
      <c r="M994" s="170"/>
      <c r="N994" s="171"/>
      <c r="O994" s="171"/>
      <c r="P994" s="171"/>
      <c r="Q994" s="171"/>
      <c r="R994" s="171"/>
      <c r="S994" s="171"/>
      <c r="T994" s="172"/>
      <c r="AT994" s="168" t="s">
        <v>132</v>
      </c>
      <c r="AU994" s="168" t="s">
        <v>74</v>
      </c>
      <c r="AV994" s="167" t="s">
        <v>72</v>
      </c>
      <c r="AW994" s="167" t="s">
        <v>5</v>
      </c>
      <c r="AX994" s="167" t="s">
        <v>66</v>
      </c>
      <c r="AY994" s="168" t="s">
        <v>123</v>
      </c>
    </row>
    <row r="995" spans="2:51" s="167" customFormat="1" ht="12">
      <c r="B995" s="166"/>
      <c r="D995" s="96" t="s">
        <v>132</v>
      </c>
      <c r="E995" s="168" t="s">
        <v>1</v>
      </c>
      <c r="F995" s="169" t="s">
        <v>550</v>
      </c>
      <c r="H995" s="168" t="s">
        <v>1</v>
      </c>
      <c r="L995" s="166"/>
      <c r="M995" s="170"/>
      <c r="N995" s="171"/>
      <c r="O995" s="171"/>
      <c r="P995" s="171"/>
      <c r="Q995" s="171"/>
      <c r="R995" s="171"/>
      <c r="S995" s="171"/>
      <c r="T995" s="172"/>
      <c r="AT995" s="168" t="s">
        <v>132</v>
      </c>
      <c r="AU995" s="168" t="s">
        <v>74</v>
      </c>
      <c r="AV995" s="167" t="s">
        <v>72</v>
      </c>
      <c r="AW995" s="167" t="s">
        <v>5</v>
      </c>
      <c r="AX995" s="167" t="s">
        <v>66</v>
      </c>
      <c r="AY995" s="168" t="s">
        <v>123</v>
      </c>
    </row>
    <row r="996" spans="2:51" s="167" customFormat="1" ht="12">
      <c r="B996" s="166"/>
      <c r="D996" s="96" t="s">
        <v>132</v>
      </c>
      <c r="E996" s="168" t="s">
        <v>1</v>
      </c>
      <c r="F996" s="169" t="s">
        <v>446</v>
      </c>
      <c r="H996" s="168" t="s">
        <v>1</v>
      </c>
      <c r="L996" s="166"/>
      <c r="M996" s="170"/>
      <c r="N996" s="171"/>
      <c r="O996" s="171"/>
      <c r="P996" s="171"/>
      <c r="Q996" s="171"/>
      <c r="R996" s="171"/>
      <c r="S996" s="171"/>
      <c r="T996" s="172"/>
      <c r="AT996" s="168" t="s">
        <v>132</v>
      </c>
      <c r="AU996" s="168" t="s">
        <v>74</v>
      </c>
      <c r="AV996" s="167" t="s">
        <v>72</v>
      </c>
      <c r="AW996" s="167" t="s">
        <v>5</v>
      </c>
      <c r="AX996" s="167" t="s">
        <v>66</v>
      </c>
      <c r="AY996" s="168" t="s">
        <v>123</v>
      </c>
    </row>
    <row r="997" spans="2:51" s="95" customFormat="1" ht="12">
      <c r="B997" s="94"/>
      <c r="D997" s="96" t="s">
        <v>132</v>
      </c>
      <c r="E997" s="97" t="s">
        <v>1</v>
      </c>
      <c r="F997" s="98" t="s">
        <v>553</v>
      </c>
      <c r="H997" s="99">
        <v>11.781</v>
      </c>
      <c r="L997" s="94"/>
      <c r="M997" s="100"/>
      <c r="N997" s="101"/>
      <c r="O997" s="101"/>
      <c r="P997" s="101"/>
      <c r="Q997" s="101"/>
      <c r="R997" s="101"/>
      <c r="S997" s="101"/>
      <c r="T997" s="102"/>
      <c r="AT997" s="97" t="s">
        <v>132</v>
      </c>
      <c r="AU997" s="97" t="s">
        <v>74</v>
      </c>
      <c r="AV997" s="95" t="s">
        <v>74</v>
      </c>
      <c r="AW997" s="95" t="s">
        <v>5</v>
      </c>
      <c r="AX997" s="95" t="s">
        <v>66</v>
      </c>
      <c r="AY997" s="97" t="s">
        <v>123</v>
      </c>
    </row>
    <row r="998" spans="2:51" s="167" customFormat="1" ht="12">
      <c r="B998" s="166"/>
      <c r="D998" s="96" t="s">
        <v>132</v>
      </c>
      <c r="E998" s="168" t="s">
        <v>1</v>
      </c>
      <c r="F998" s="169" t="s">
        <v>442</v>
      </c>
      <c r="H998" s="168" t="s">
        <v>1</v>
      </c>
      <c r="L998" s="166"/>
      <c r="M998" s="170"/>
      <c r="N998" s="171"/>
      <c r="O998" s="171"/>
      <c r="P998" s="171"/>
      <c r="Q998" s="171"/>
      <c r="R998" s="171"/>
      <c r="S998" s="171"/>
      <c r="T998" s="172"/>
      <c r="AT998" s="168" t="s">
        <v>132</v>
      </c>
      <c r="AU998" s="168" t="s">
        <v>74</v>
      </c>
      <c r="AV998" s="167" t="s">
        <v>72</v>
      </c>
      <c r="AW998" s="167" t="s">
        <v>5</v>
      </c>
      <c r="AX998" s="167" t="s">
        <v>66</v>
      </c>
      <c r="AY998" s="168" t="s">
        <v>123</v>
      </c>
    </row>
    <row r="999" spans="2:51" s="167" customFormat="1" ht="12">
      <c r="B999" s="166"/>
      <c r="D999" s="96" t="s">
        <v>132</v>
      </c>
      <c r="E999" s="168" t="s">
        <v>1</v>
      </c>
      <c r="F999" s="169" t="s">
        <v>448</v>
      </c>
      <c r="H999" s="168" t="s">
        <v>1</v>
      </c>
      <c r="L999" s="166"/>
      <c r="M999" s="170"/>
      <c r="N999" s="171"/>
      <c r="O999" s="171"/>
      <c r="P999" s="171"/>
      <c r="Q999" s="171"/>
      <c r="R999" s="171"/>
      <c r="S999" s="171"/>
      <c r="T999" s="172"/>
      <c r="AT999" s="168" t="s">
        <v>132</v>
      </c>
      <c r="AU999" s="168" t="s">
        <v>74</v>
      </c>
      <c r="AV999" s="167" t="s">
        <v>72</v>
      </c>
      <c r="AW999" s="167" t="s">
        <v>5</v>
      </c>
      <c r="AX999" s="167" t="s">
        <v>66</v>
      </c>
      <c r="AY999" s="168" t="s">
        <v>123</v>
      </c>
    </row>
    <row r="1000" spans="2:51" s="95" customFormat="1" ht="12">
      <c r="B1000" s="94"/>
      <c r="D1000" s="96" t="s">
        <v>132</v>
      </c>
      <c r="E1000" s="97" t="s">
        <v>1</v>
      </c>
      <c r="F1000" s="98" t="s">
        <v>554</v>
      </c>
      <c r="H1000" s="99">
        <v>-0.432</v>
      </c>
      <c r="L1000" s="94"/>
      <c r="M1000" s="100"/>
      <c r="N1000" s="101"/>
      <c r="O1000" s="101"/>
      <c r="P1000" s="101"/>
      <c r="Q1000" s="101"/>
      <c r="R1000" s="101"/>
      <c r="S1000" s="101"/>
      <c r="T1000" s="102"/>
      <c r="AT1000" s="97" t="s">
        <v>132</v>
      </c>
      <c r="AU1000" s="97" t="s">
        <v>74</v>
      </c>
      <c r="AV1000" s="95" t="s">
        <v>74</v>
      </c>
      <c r="AW1000" s="95" t="s">
        <v>5</v>
      </c>
      <c r="AX1000" s="95" t="s">
        <v>66</v>
      </c>
      <c r="AY1000" s="97" t="s">
        <v>123</v>
      </c>
    </row>
    <row r="1001" spans="2:51" s="174" customFormat="1" ht="12">
      <c r="B1001" s="173"/>
      <c r="D1001" s="96" t="s">
        <v>132</v>
      </c>
      <c r="E1001" s="175" t="s">
        <v>1</v>
      </c>
      <c r="F1001" s="176" t="s">
        <v>412</v>
      </c>
      <c r="H1001" s="177">
        <v>11.349</v>
      </c>
      <c r="L1001" s="173"/>
      <c r="M1001" s="178"/>
      <c r="N1001" s="179"/>
      <c r="O1001" s="179"/>
      <c r="P1001" s="179"/>
      <c r="Q1001" s="179"/>
      <c r="R1001" s="179"/>
      <c r="S1001" s="179"/>
      <c r="T1001" s="180"/>
      <c r="AT1001" s="175" t="s">
        <v>132</v>
      </c>
      <c r="AU1001" s="175" t="s">
        <v>74</v>
      </c>
      <c r="AV1001" s="174" t="s">
        <v>137</v>
      </c>
      <c r="AW1001" s="174" t="s">
        <v>5</v>
      </c>
      <c r="AX1001" s="174" t="s">
        <v>66</v>
      </c>
      <c r="AY1001" s="175" t="s">
        <v>123</v>
      </c>
    </row>
    <row r="1002" spans="2:51" s="167" customFormat="1" ht="12">
      <c r="B1002" s="166"/>
      <c r="D1002" s="96" t="s">
        <v>132</v>
      </c>
      <c r="E1002" s="168" t="s">
        <v>1</v>
      </c>
      <c r="F1002" s="169" t="s">
        <v>450</v>
      </c>
      <c r="H1002" s="168" t="s">
        <v>1</v>
      </c>
      <c r="L1002" s="166"/>
      <c r="M1002" s="170"/>
      <c r="N1002" s="171"/>
      <c r="O1002" s="171"/>
      <c r="P1002" s="171"/>
      <c r="Q1002" s="171"/>
      <c r="R1002" s="171"/>
      <c r="S1002" s="171"/>
      <c r="T1002" s="172"/>
      <c r="AT1002" s="168" t="s">
        <v>132</v>
      </c>
      <c r="AU1002" s="168" t="s">
        <v>74</v>
      </c>
      <c r="AV1002" s="167" t="s">
        <v>72</v>
      </c>
      <c r="AW1002" s="167" t="s">
        <v>5</v>
      </c>
      <c r="AX1002" s="167" t="s">
        <v>66</v>
      </c>
      <c r="AY1002" s="168" t="s">
        <v>123</v>
      </c>
    </row>
    <row r="1003" spans="2:51" s="167" customFormat="1" ht="12">
      <c r="B1003" s="166"/>
      <c r="D1003" s="96" t="s">
        <v>132</v>
      </c>
      <c r="E1003" s="168" t="s">
        <v>1</v>
      </c>
      <c r="F1003" s="169" t="s">
        <v>550</v>
      </c>
      <c r="H1003" s="168" t="s">
        <v>1</v>
      </c>
      <c r="L1003" s="166"/>
      <c r="M1003" s="170"/>
      <c r="N1003" s="171"/>
      <c r="O1003" s="171"/>
      <c r="P1003" s="171"/>
      <c r="Q1003" s="171"/>
      <c r="R1003" s="171"/>
      <c r="S1003" s="171"/>
      <c r="T1003" s="172"/>
      <c r="AT1003" s="168" t="s">
        <v>132</v>
      </c>
      <c r="AU1003" s="168" t="s">
        <v>74</v>
      </c>
      <c r="AV1003" s="167" t="s">
        <v>72</v>
      </c>
      <c r="AW1003" s="167" t="s">
        <v>5</v>
      </c>
      <c r="AX1003" s="167" t="s">
        <v>66</v>
      </c>
      <c r="AY1003" s="168" t="s">
        <v>123</v>
      </c>
    </row>
    <row r="1004" spans="2:51" s="167" customFormat="1" ht="12">
      <c r="B1004" s="166"/>
      <c r="D1004" s="96" t="s">
        <v>132</v>
      </c>
      <c r="E1004" s="168" t="s">
        <v>1</v>
      </c>
      <c r="F1004" s="169" t="s">
        <v>451</v>
      </c>
      <c r="H1004" s="168" t="s">
        <v>1</v>
      </c>
      <c r="L1004" s="166"/>
      <c r="M1004" s="170"/>
      <c r="N1004" s="171"/>
      <c r="O1004" s="171"/>
      <c r="P1004" s="171"/>
      <c r="Q1004" s="171"/>
      <c r="R1004" s="171"/>
      <c r="S1004" s="171"/>
      <c r="T1004" s="172"/>
      <c r="AT1004" s="168" t="s">
        <v>132</v>
      </c>
      <c r="AU1004" s="168" t="s">
        <v>74</v>
      </c>
      <c r="AV1004" s="167" t="s">
        <v>72</v>
      </c>
      <c r="AW1004" s="167" t="s">
        <v>5</v>
      </c>
      <c r="AX1004" s="167" t="s">
        <v>66</v>
      </c>
      <c r="AY1004" s="168" t="s">
        <v>123</v>
      </c>
    </row>
    <row r="1005" spans="2:51" s="95" customFormat="1" ht="12">
      <c r="B1005" s="94"/>
      <c r="D1005" s="96" t="s">
        <v>132</v>
      </c>
      <c r="E1005" s="97" t="s">
        <v>1</v>
      </c>
      <c r="F1005" s="98" t="s">
        <v>555</v>
      </c>
      <c r="H1005" s="99">
        <v>10.285</v>
      </c>
      <c r="L1005" s="94"/>
      <c r="M1005" s="100"/>
      <c r="N1005" s="101"/>
      <c r="O1005" s="101"/>
      <c r="P1005" s="101"/>
      <c r="Q1005" s="101"/>
      <c r="R1005" s="101"/>
      <c r="S1005" s="101"/>
      <c r="T1005" s="102"/>
      <c r="AT1005" s="97" t="s">
        <v>132</v>
      </c>
      <c r="AU1005" s="97" t="s">
        <v>74</v>
      </c>
      <c r="AV1005" s="95" t="s">
        <v>74</v>
      </c>
      <c r="AW1005" s="95" t="s">
        <v>5</v>
      </c>
      <c r="AX1005" s="95" t="s">
        <v>66</v>
      </c>
      <c r="AY1005" s="97" t="s">
        <v>123</v>
      </c>
    </row>
    <row r="1006" spans="2:51" s="167" customFormat="1" ht="12">
      <c r="B1006" s="166"/>
      <c r="D1006" s="96" t="s">
        <v>132</v>
      </c>
      <c r="E1006" s="168" t="s">
        <v>1</v>
      </c>
      <c r="F1006" s="169" t="s">
        <v>442</v>
      </c>
      <c r="H1006" s="168" t="s">
        <v>1</v>
      </c>
      <c r="L1006" s="166"/>
      <c r="M1006" s="170"/>
      <c r="N1006" s="171"/>
      <c r="O1006" s="171"/>
      <c r="P1006" s="171"/>
      <c r="Q1006" s="171"/>
      <c r="R1006" s="171"/>
      <c r="S1006" s="171"/>
      <c r="T1006" s="172"/>
      <c r="AT1006" s="168" t="s">
        <v>132</v>
      </c>
      <c r="AU1006" s="168" t="s">
        <v>74</v>
      </c>
      <c r="AV1006" s="167" t="s">
        <v>72</v>
      </c>
      <c r="AW1006" s="167" t="s">
        <v>5</v>
      </c>
      <c r="AX1006" s="167" t="s">
        <v>66</v>
      </c>
      <c r="AY1006" s="168" t="s">
        <v>123</v>
      </c>
    </row>
    <row r="1007" spans="2:51" s="167" customFormat="1" ht="12">
      <c r="B1007" s="166"/>
      <c r="D1007" s="96" t="s">
        <v>132</v>
      </c>
      <c r="E1007" s="168" t="s">
        <v>1</v>
      </c>
      <c r="F1007" s="169" t="s">
        <v>453</v>
      </c>
      <c r="H1007" s="168" t="s">
        <v>1</v>
      </c>
      <c r="L1007" s="166"/>
      <c r="M1007" s="170"/>
      <c r="N1007" s="171"/>
      <c r="O1007" s="171"/>
      <c r="P1007" s="171"/>
      <c r="Q1007" s="171"/>
      <c r="R1007" s="171"/>
      <c r="S1007" s="171"/>
      <c r="T1007" s="172"/>
      <c r="AT1007" s="168" t="s">
        <v>132</v>
      </c>
      <c r="AU1007" s="168" t="s">
        <v>74</v>
      </c>
      <c r="AV1007" s="167" t="s">
        <v>72</v>
      </c>
      <c r="AW1007" s="167" t="s">
        <v>5</v>
      </c>
      <c r="AX1007" s="167" t="s">
        <v>66</v>
      </c>
      <c r="AY1007" s="168" t="s">
        <v>123</v>
      </c>
    </row>
    <row r="1008" spans="2:51" s="95" customFormat="1" ht="12">
      <c r="B1008" s="94"/>
      <c r="D1008" s="96" t="s">
        <v>132</v>
      </c>
      <c r="E1008" s="97" t="s">
        <v>1</v>
      </c>
      <c r="F1008" s="98" t="s">
        <v>556</v>
      </c>
      <c r="H1008" s="99">
        <v>-0.226</v>
      </c>
      <c r="L1008" s="94"/>
      <c r="M1008" s="100"/>
      <c r="N1008" s="101"/>
      <c r="O1008" s="101"/>
      <c r="P1008" s="101"/>
      <c r="Q1008" s="101"/>
      <c r="R1008" s="101"/>
      <c r="S1008" s="101"/>
      <c r="T1008" s="102"/>
      <c r="AT1008" s="97" t="s">
        <v>132</v>
      </c>
      <c r="AU1008" s="97" t="s">
        <v>74</v>
      </c>
      <c r="AV1008" s="95" t="s">
        <v>74</v>
      </c>
      <c r="AW1008" s="95" t="s">
        <v>5</v>
      </c>
      <c r="AX1008" s="95" t="s">
        <v>66</v>
      </c>
      <c r="AY1008" s="97" t="s">
        <v>123</v>
      </c>
    </row>
    <row r="1009" spans="2:51" s="174" customFormat="1" ht="12">
      <c r="B1009" s="173"/>
      <c r="D1009" s="96" t="s">
        <v>132</v>
      </c>
      <c r="E1009" s="175" t="s">
        <v>1</v>
      </c>
      <c r="F1009" s="176" t="s">
        <v>412</v>
      </c>
      <c r="H1009" s="177">
        <v>10.059</v>
      </c>
      <c r="L1009" s="173"/>
      <c r="M1009" s="178"/>
      <c r="N1009" s="179"/>
      <c r="O1009" s="179"/>
      <c r="P1009" s="179"/>
      <c r="Q1009" s="179"/>
      <c r="R1009" s="179"/>
      <c r="S1009" s="179"/>
      <c r="T1009" s="180"/>
      <c r="AT1009" s="175" t="s">
        <v>132</v>
      </c>
      <c r="AU1009" s="175" t="s">
        <v>74</v>
      </c>
      <c r="AV1009" s="174" t="s">
        <v>137</v>
      </c>
      <c r="AW1009" s="174" t="s">
        <v>5</v>
      </c>
      <c r="AX1009" s="174" t="s">
        <v>66</v>
      </c>
      <c r="AY1009" s="175" t="s">
        <v>123</v>
      </c>
    </row>
    <row r="1010" spans="2:51" s="167" customFormat="1" ht="12">
      <c r="B1010" s="166"/>
      <c r="D1010" s="96" t="s">
        <v>132</v>
      </c>
      <c r="E1010" s="168" t="s">
        <v>1</v>
      </c>
      <c r="F1010" s="169" t="s">
        <v>455</v>
      </c>
      <c r="H1010" s="168" t="s">
        <v>1</v>
      </c>
      <c r="L1010" s="166"/>
      <c r="M1010" s="170"/>
      <c r="N1010" s="171"/>
      <c r="O1010" s="171"/>
      <c r="P1010" s="171"/>
      <c r="Q1010" s="171"/>
      <c r="R1010" s="171"/>
      <c r="S1010" s="171"/>
      <c r="T1010" s="172"/>
      <c r="AT1010" s="168" t="s">
        <v>132</v>
      </c>
      <c r="AU1010" s="168" t="s">
        <v>74</v>
      </c>
      <c r="AV1010" s="167" t="s">
        <v>72</v>
      </c>
      <c r="AW1010" s="167" t="s">
        <v>5</v>
      </c>
      <c r="AX1010" s="167" t="s">
        <v>66</v>
      </c>
      <c r="AY1010" s="168" t="s">
        <v>123</v>
      </c>
    </row>
    <row r="1011" spans="2:51" s="167" customFormat="1" ht="12">
      <c r="B1011" s="166"/>
      <c r="D1011" s="96" t="s">
        <v>132</v>
      </c>
      <c r="E1011" s="168" t="s">
        <v>1</v>
      </c>
      <c r="F1011" s="169" t="s">
        <v>550</v>
      </c>
      <c r="H1011" s="168" t="s">
        <v>1</v>
      </c>
      <c r="L1011" s="166"/>
      <c r="M1011" s="170"/>
      <c r="N1011" s="171"/>
      <c r="O1011" s="171"/>
      <c r="P1011" s="171"/>
      <c r="Q1011" s="171"/>
      <c r="R1011" s="171"/>
      <c r="S1011" s="171"/>
      <c r="T1011" s="172"/>
      <c r="AT1011" s="168" t="s">
        <v>132</v>
      </c>
      <c r="AU1011" s="168" t="s">
        <v>74</v>
      </c>
      <c r="AV1011" s="167" t="s">
        <v>72</v>
      </c>
      <c r="AW1011" s="167" t="s">
        <v>5</v>
      </c>
      <c r="AX1011" s="167" t="s">
        <v>66</v>
      </c>
      <c r="AY1011" s="168" t="s">
        <v>123</v>
      </c>
    </row>
    <row r="1012" spans="2:51" s="167" customFormat="1" ht="12">
      <c r="B1012" s="166"/>
      <c r="D1012" s="96" t="s">
        <v>132</v>
      </c>
      <c r="E1012" s="168" t="s">
        <v>1</v>
      </c>
      <c r="F1012" s="169" t="s">
        <v>456</v>
      </c>
      <c r="H1012" s="168" t="s">
        <v>1</v>
      </c>
      <c r="L1012" s="166"/>
      <c r="M1012" s="170"/>
      <c r="N1012" s="171"/>
      <c r="O1012" s="171"/>
      <c r="P1012" s="171"/>
      <c r="Q1012" s="171"/>
      <c r="R1012" s="171"/>
      <c r="S1012" s="171"/>
      <c r="T1012" s="172"/>
      <c r="AT1012" s="168" t="s">
        <v>132</v>
      </c>
      <c r="AU1012" s="168" t="s">
        <v>74</v>
      </c>
      <c r="AV1012" s="167" t="s">
        <v>72</v>
      </c>
      <c r="AW1012" s="167" t="s">
        <v>5</v>
      </c>
      <c r="AX1012" s="167" t="s">
        <v>66</v>
      </c>
      <c r="AY1012" s="168" t="s">
        <v>123</v>
      </c>
    </row>
    <row r="1013" spans="2:51" s="95" customFormat="1" ht="12">
      <c r="B1013" s="94"/>
      <c r="D1013" s="96" t="s">
        <v>132</v>
      </c>
      <c r="E1013" s="97" t="s">
        <v>1</v>
      </c>
      <c r="F1013" s="98" t="s">
        <v>557</v>
      </c>
      <c r="H1013" s="99">
        <v>1.928</v>
      </c>
      <c r="L1013" s="94"/>
      <c r="M1013" s="100"/>
      <c r="N1013" s="101"/>
      <c r="O1013" s="101"/>
      <c r="P1013" s="101"/>
      <c r="Q1013" s="101"/>
      <c r="R1013" s="101"/>
      <c r="S1013" s="101"/>
      <c r="T1013" s="102"/>
      <c r="AT1013" s="97" t="s">
        <v>132</v>
      </c>
      <c r="AU1013" s="97" t="s">
        <v>74</v>
      </c>
      <c r="AV1013" s="95" t="s">
        <v>74</v>
      </c>
      <c r="AW1013" s="95" t="s">
        <v>5</v>
      </c>
      <c r="AX1013" s="95" t="s">
        <v>66</v>
      </c>
      <c r="AY1013" s="97" t="s">
        <v>123</v>
      </c>
    </row>
    <row r="1014" spans="2:51" s="167" customFormat="1" ht="12">
      <c r="B1014" s="166"/>
      <c r="D1014" s="96" t="s">
        <v>132</v>
      </c>
      <c r="E1014" s="168" t="s">
        <v>1</v>
      </c>
      <c r="F1014" s="169" t="s">
        <v>442</v>
      </c>
      <c r="H1014" s="168" t="s">
        <v>1</v>
      </c>
      <c r="L1014" s="166"/>
      <c r="M1014" s="170"/>
      <c r="N1014" s="171"/>
      <c r="O1014" s="171"/>
      <c r="P1014" s="171"/>
      <c r="Q1014" s="171"/>
      <c r="R1014" s="171"/>
      <c r="S1014" s="171"/>
      <c r="T1014" s="172"/>
      <c r="AT1014" s="168" t="s">
        <v>132</v>
      </c>
      <c r="AU1014" s="168" t="s">
        <v>74</v>
      </c>
      <c r="AV1014" s="167" t="s">
        <v>72</v>
      </c>
      <c r="AW1014" s="167" t="s">
        <v>5</v>
      </c>
      <c r="AX1014" s="167" t="s">
        <v>66</v>
      </c>
      <c r="AY1014" s="168" t="s">
        <v>123</v>
      </c>
    </row>
    <row r="1015" spans="2:51" s="167" customFormat="1" ht="12">
      <c r="B1015" s="166"/>
      <c r="D1015" s="96" t="s">
        <v>132</v>
      </c>
      <c r="E1015" s="168" t="s">
        <v>1</v>
      </c>
      <c r="F1015" s="169" t="s">
        <v>458</v>
      </c>
      <c r="H1015" s="168" t="s">
        <v>1</v>
      </c>
      <c r="L1015" s="166"/>
      <c r="M1015" s="170"/>
      <c r="N1015" s="171"/>
      <c r="O1015" s="171"/>
      <c r="P1015" s="171"/>
      <c r="Q1015" s="171"/>
      <c r="R1015" s="171"/>
      <c r="S1015" s="171"/>
      <c r="T1015" s="172"/>
      <c r="AT1015" s="168" t="s">
        <v>132</v>
      </c>
      <c r="AU1015" s="168" t="s">
        <v>74</v>
      </c>
      <c r="AV1015" s="167" t="s">
        <v>72</v>
      </c>
      <c r="AW1015" s="167" t="s">
        <v>5</v>
      </c>
      <c r="AX1015" s="167" t="s">
        <v>66</v>
      </c>
      <c r="AY1015" s="168" t="s">
        <v>123</v>
      </c>
    </row>
    <row r="1016" spans="2:51" s="95" customFormat="1" ht="12">
      <c r="B1016" s="94"/>
      <c r="D1016" s="96" t="s">
        <v>132</v>
      </c>
      <c r="E1016" s="97" t="s">
        <v>1</v>
      </c>
      <c r="F1016" s="98" t="s">
        <v>558</v>
      </c>
      <c r="H1016" s="99">
        <v>-0.216</v>
      </c>
      <c r="L1016" s="94"/>
      <c r="M1016" s="100"/>
      <c r="N1016" s="101"/>
      <c r="O1016" s="101"/>
      <c r="P1016" s="101"/>
      <c r="Q1016" s="101"/>
      <c r="R1016" s="101"/>
      <c r="S1016" s="101"/>
      <c r="T1016" s="102"/>
      <c r="AT1016" s="97" t="s">
        <v>132</v>
      </c>
      <c r="AU1016" s="97" t="s">
        <v>74</v>
      </c>
      <c r="AV1016" s="95" t="s">
        <v>74</v>
      </c>
      <c r="AW1016" s="95" t="s">
        <v>5</v>
      </c>
      <c r="AX1016" s="95" t="s">
        <v>66</v>
      </c>
      <c r="AY1016" s="97" t="s">
        <v>123</v>
      </c>
    </row>
    <row r="1017" spans="2:51" s="174" customFormat="1" ht="12">
      <c r="B1017" s="173"/>
      <c r="D1017" s="96" t="s">
        <v>132</v>
      </c>
      <c r="E1017" s="175" t="s">
        <v>1</v>
      </c>
      <c r="F1017" s="176" t="s">
        <v>412</v>
      </c>
      <c r="H1017" s="177">
        <v>1.712</v>
      </c>
      <c r="L1017" s="173"/>
      <c r="M1017" s="178"/>
      <c r="N1017" s="179"/>
      <c r="O1017" s="179"/>
      <c r="P1017" s="179"/>
      <c r="Q1017" s="179"/>
      <c r="R1017" s="179"/>
      <c r="S1017" s="179"/>
      <c r="T1017" s="180"/>
      <c r="AT1017" s="175" t="s">
        <v>132</v>
      </c>
      <c r="AU1017" s="175" t="s">
        <v>74</v>
      </c>
      <c r="AV1017" s="174" t="s">
        <v>137</v>
      </c>
      <c r="AW1017" s="174" t="s">
        <v>5</v>
      </c>
      <c r="AX1017" s="174" t="s">
        <v>66</v>
      </c>
      <c r="AY1017" s="175" t="s">
        <v>123</v>
      </c>
    </row>
    <row r="1018" spans="2:51" s="167" customFormat="1" ht="12">
      <c r="B1018" s="166"/>
      <c r="D1018" s="96" t="s">
        <v>132</v>
      </c>
      <c r="E1018" s="168" t="s">
        <v>1</v>
      </c>
      <c r="F1018" s="169" t="s">
        <v>460</v>
      </c>
      <c r="H1018" s="168" t="s">
        <v>1</v>
      </c>
      <c r="L1018" s="166"/>
      <c r="M1018" s="170"/>
      <c r="N1018" s="171"/>
      <c r="O1018" s="171"/>
      <c r="P1018" s="171"/>
      <c r="Q1018" s="171"/>
      <c r="R1018" s="171"/>
      <c r="S1018" s="171"/>
      <c r="T1018" s="172"/>
      <c r="AT1018" s="168" t="s">
        <v>132</v>
      </c>
      <c r="AU1018" s="168" t="s">
        <v>74</v>
      </c>
      <c r="AV1018" s="167" t="s">
        <v>72</v>
      </c>
      <c r="AW1018" s="167" t="s">
        <v>5</v>
      </c>
      <c r="AX1018" s="167" t="s">
        <v>66</v>
      </c>
      <c r="AY1018" s="168" t="s">
        <v>123</v>
      </c>
    </row>
    <row r="1019" spans="2:51" s="167" customFormat="1" ht="12">
      <c r="B1019" s="166"/>
      <c r="D1019" s="96" t="s">
        <v>132</v>
      </c>
      <c r="E1019" s="168" t="s">
        <v>1</v>
      </c>
      <c r="F1019" s="169" t="s">
        <v>550</v>
      </c>
      <c r="H1019" s="168" t="s">
        <v>1</v>
      </c>
      <c r="L1019" s="166"/>
      <c r="M1019" s="170"/>
      <c r="N1019" s="171"/>
      <c r="O1019" s="171"/>
      <c r="P1019" s="171"/>
      <c r="Q1019" s="171"/>
      <c r="R1019" s="171"/>
      <c r="S1019" s="171"/>
      <c r="T1019" s="172"/>
      <c r="AT1019" s="168" t="s">
        <v>132</v>
      </c>
      <c r="AU1019" s="168" t="s">
        <v>74</v>
      </c>
      <c r="AV1019" s="167" t="s">
        <v>72</v>
      </c>
      <c r="AW1019" s="167" t="s">
        <v>5</v>
      </c>
      <c r="AX1019" s="167" t="s">
        <v>66</v>
      </c>
      <c r="AY1019" s="168" t="s">
        <v>123</v>
      </c>
    </row>
    <row r="1020" spans="2:51" s="167" customFormat="1" ht="12">
      <c r="B1020" s="166"/>
      <c r="D1020" s="96" t="s">
        <v>132</v>
      </c>
      <c r="E1020" s="168" t="s">
        <v>1</v>
      </c>
      <c r="F1020" s="169" t="s">
        <v>461</v>
      </c>
      <c r="H1020" s="168" t="s">
        <v>1</v>
      </c>
      <c r="L1020" s="166"/>
      <c r="M1020" s="170"/>
      <c r="N1020" s="171"/>
      <c r="O1020" s="171"/>
      <c r="P1020" s="171"/>
      <c r="Q1020" s="171"/>
      <c r="R1020" s="171"/>
      <c r="S1020" s="171"/>
      <c r="T1020" s="172"/>
      <c r="AT1020" s="168" t="s">
        <v>132</v>
      </c>
      <c r="AU1020" s="168" t="s">
        <v>74</v>
      </c>
      <c r="AV1020" s="167" t="s">
        <v>72</v>
      </c>
      <c r="AW1020" s="167" t="s">
        <v>5</v>
      </c>
      <c r="AX1020" s="167" t="s">
        <v>66</v>
      </c>
      <c r="AY1020" s="168" t="s">
        <v>123</v>
      </c>
    </row>
    <row r="1021" spans="2:51" s="95" customFormat="1" ht="12">
      <c r="B1021" s="94"/>
      <c r="D1021" s="96" t="s">
        <v>132</v>
      </c>
      <c r="E1021" s="97" t="s">
        <v>1</v>
      </c>
      <c r="F1021" s="98" t="s">
        <v>559</v>
      </c>
      <c r="H1021" s="99">
        <v>20.095</v>
      </c>
      <c r="L1021" s="94"/>
      <c r="M1021" s="100"/>
      <c r="N1021" s="101"/>
      <c r="O1021" s="101"/>
      <c r="P1021" s="101"/>
      <c r="Q1021" s="101"/>
      <c r="R1021" s="101"/>
      <c r="S1021" s="101"/>
      <c r="T1021" s="102"/>
      <c r="AT1021" s="97" t="s">
        <v>132</v>
      </c>
      <c r="AU1021" s="97" t="s">
        <v>74</v>
      </c>
      <c r="AV1021" s="95" t="s">
        <v>74</v>
      </c>
      <c r="AW1021" s="95" t="s">
        <v>5</v>
      </c>
      <c r="AX1021" s="95" t="s">
        <v>66</v>
      </c>
      <c r="AY1021" s="97" t="s">
        <v>123</v>
      </c>
    </row>
    <row r="1022" spans="2:51" s="167" customFormat="1" ht="12">
      <c r="B1022" s="166"/>
      <c r="D1022" s="96" t="s">
        <v>132</v>
      </c>
      <c r="E1022" s="168" t="s">
        <v>1</v>
      </c>
      <c r="F1022" s="169" t="s">
        <v>442</v>
      </c>
      <c r="H1022" s="168" t="s">
        <v>1</v>
      </c>
      <c r="L1022" s="166"/>
      <c r="M1022" s="170"/>
      <c r="N1022" s="171"/>
      <c r="O1022" s="171"/>
      <c r="P1022" s="171"/>
      <c r="Q1022" s="171"/>
      <c r="R1022" s="171"/>
      <c r="S1022" s="171"/>
      <c r="T1022" s="172"/>
      <c r="AT1022" s="168" t="s">
        <v>132</v>
      </c>
      <c r="AU1022" s="168" t="s">
        <v>74</v>
      </c>
      <c r="AV1022" s="167" t="s">
        <v>72</v>
      </c>
      <c r="AW1022" s="167" t="s">
        <v>5</v>
      </c>
      <c r="AX1022" s="167" t="s">
        <v>66</v>
      </c>
      <c r="AY1022" s="168" t="s">
        <v>123</v>
      </c>
    </row>
    <row r="1023" spans="2:51" s="167" customFormat="1" ht="12">
      <c r="B1023" s="166"/>
      <c r="D1023" s="96" t="s">
        <v>132</v>
      </c>
      <c r="E1023" s="168" t="s">
        <v>1</v>
      </c>
      <c r="F1023" s="169" t="s">
        <v>463</v>
      </c>
      <c r="H1023" s="168" t="s">
        <v>1</v>
      </c>
      <c r="L1023" s="166"/>
      <c r="M1023" s="170"/>
      <c r="N1023" s="171"/>
      <c r="O1023" s="171"/>
      <c r="P1023" s="171"/>
      <c r="Q1023" s="171"/>
      <c r="R1023" s="171"/>
      <c r="S1023" s="171"/>
      <c r="T1023" s="172"/>
      <c r="AT1023" s="168" t="s">
        <v>132</v>
      </c>
      <c r="AU1023" s="168" t="s">
        <v>74</v>
      </c>
      <c r="AV1023" s="167" t="s">
        <v>72</v>
      </c>
      <c r="AW1023" s="167" t="s">
        <v>5</v>
      </c>
      <c r="AX1023" s="167" t="s">
        <v>66</v>
      </c>
      <c r="AY1023" s="168" t="s">
        <v>123</v>
      </c>
    </row>
    <row r="1024" spans="2:51" s="95" customFormat="1" ht="12">
      <c r="B1024" s="94"/>
      <c r="D1024" s="96" t="s">
        <v>132</v>
      </c>
      <c r="E1024" s="97" t="s">
        <v>1</v>
      </c>
      <c r="F1024" s="98" t="s">
        <v>560</v>
      </c>
      <c r="H1024" s="99">
        <v>-0.589</v>
      </c>
      <c r="L1024" s="94"/>
      <c r="M1024" s="100"/>
      <c r="N1024" s="101"/>
      <c r="O1024" s="101"/>
      <c r="P1024" s="101"/>
      <c r="Q1024" s="101"/>
      <c r="R1024" s="101"/>
      <c r="S1024" s="101"/>
      <c r="T1024" s="102"/>
      <c r="AT1024" s="97" t="s">
        <v>132</v>
      </c>
      <c r="AU1024" s="97" t="s">
        <v>74</v>
      </c>
      <c r="AV1024" s="95" t="s">
        <v>74</v>
      </c>
      <c r="AW1024" s="95" t="s">
        <v>5</v>
      </c>
      <c r="AX1024" s="95" t="s">
        <v>66</v>
      </c>
      <c r="AY1024" s="97" t="s">
        <v>123</v>
      </c>
    </row>
    <row r="1025" spans="2:51" s="174" customFormat="1" ht="12">
      <c r="B1025" s="173"/>
      <c r="D1025" s="96" t="s">
        <v>132</v>
      </c>
      <c r="E1025" s="175" t="s">
        <v>1</v>
      </c>
      <c r="F1025" s="176" t="s">
        <v>412</v>
      </c>
      <c r="H1025" s="177">
        <v>19.506</v>
      </c>
      <c r="L1025" s="173"/>
      <c r="M1025" s="178"/>
      <c r="N1025" s="179"/>
      <c r="O1025" s="179"/>
      <c r="P1025" s="179"/>
      <c r="Q1025" s="179"/>
      <c r="R1025" s="179"/>
      <c r="S1025" s="179"/>
      <c r="T1025" s="180"/>
      <c r="AT1025" s="175" t="s">
        <v>132</v>
      </c>
      <c r="AU1025" s="175" t="s">
        <v>74</v>
      </c>
      <c r="AV1025" s="174" t="s">
        <v>137</v>
      </c>
      <c r="AW1025" s="174" t="s">
        <v>5</v>
      </c>
      <c r="AX1025" s="174" t="s">
        <v>66</v>
      </c>
      <c r="AY1025" s="175" t="s">
        <v>123</v>
      </c>
    </row>
    <row r="1026" spans="2:51" s="167" customFormat="1" ht="12">
      <c r="B1026" s="166"/>
      <c r="D1026" s="96" t="s">
        <v>132</v>
      </c>
      <c r="E1026" s="168" t="s">
        <v>1</v>
      </c>
      <c r="F1026" s="169" t="s">
        <v>465</v>
      </c>
      <c r="H1026" s="168" t="s">
        <v>1</v>
      </c>
      <c r="L1026" s="166"/>
      <c r="M1026" s="170"/>
      <c r="N1026" s="171"/>
      <c r="O1026" s="171"/>
      <c r="P1026" s="171"/>
      <c r="Q1026" s="171"/>
      <c r="R1026" s="171"/>
      <c r="S1026" s="171"/>
      <c r="T1026" s="172"/>
      <c r="AT1026" s="168" t="s">
        <v>132</v>
      </c>
      <c r="AU1026" s="168" t="s">
        <v>74</v>
      </c>
      <c r="AV1026" s="167" t="s">
        <v>72</v>
      </c>
      <c r="AW1026" s="167" t="s">
        <v>5</v>
      </c>
      <c r="AX1026" s="167" t="s">
        <v>66</v>
      </c>
      <c r="AY1026" s="168" t="s">
        <v>123</v>
      </c>
    </row>
    <row r="1027" spans="2:51" s="167" customFormat="1" ht="12">
      <c r="B1027" s="166"/>
      <c r="D1027" s="96" t="s">
        <v>132</v>
      </c>
      <c r="E1027" s="168" t="s">
        <v>1</v>
      </c>
      <c r="F1027" s="169" t="s">
        <v>550</v>
      </c>
      <c r="H1027" s="168" t="s">
        <v>1</v>
      </c>
      <c r="L1027" s="166"/>
      <c r="M1027" s="170"/>
      <c r="N1027" s="171"/>
      <c r="O1027" s="171"/>
      <c r="P1027" s="171"/>
      <c r="Q1027" s="171"/>
      <c r="R1027" s="171"/>
      <c r="S1027" s="171"/>
      <c r="T1027" s="172"/>
      <c r="AT1027" s="168" t="s">
        <v>132</v>
      </c>
      <c r="AU1027" s="168" t="s">
        <v>74</v>
      </c>
      <c r="AV1027" s="167" t="s">
        <v>72</v>
      </c>
      <c r="AW1027" s="167" t="s">
        <v>5</v>
      </c>
      <c r="AX1027" s="167" t="s">
        <v>66</v>
      </c>
      <c r="AY1027" s="168" t="s">
        <v>123</v>
      </c>
    </row>
    <row r="1028" spans="2:51" s="167" customFormat="1" ht="12">
      <c r="B1028" s="166"/>
      <c r="D1028" s="96" t="s">
        <v>132</v>
      </c>
      <c r="E1028" s="168" t="s">
        <v>1</v>
      </c>
      <c r="F1028" s="169" t="s">
        <v>466</v>
      </c>
      <c r="H1028" s="168" t="s">
        <v>1</v>
      </c>
      <c r="L1028" s="166"/>
      <c r="M1028" s="170"/>
      <c r="N1028" s="171"/>
      <c r="O1028" s="171"/>
      <c r="P1028" s="171"/>
      <c r="Q1028" s="171"/>
      <c r="R1028" s="171"/>
      <c r="S1028" s="171"/>
      <c r="T1028" s="172"/>
      <c r="AT1028" s="168" t="s">
        <v>132</v>
      </c>
      <c r="AU1028" s="168" t="s">
        <v>74</v>
      </c>
      <c r="AV1028" s="167" t="s">
        <v>72</v>
      </c>
      <c r="AW1028" s="167" t="s">
        <v>5</v>
      </c>
      <c r="AX1028" s="167" t="s">
        <v>66</v>
      </c>
      <c r="AY1028" s="168" t="s">
        <v>123</v>
      </c>
    </row>
    <row r="1029" spans="2:51" s="95" customFormat="1" ht="12">
      <c r="B1029" s="94"/>
      <c r="D1029" s="96" t="s">
        <v>132</v>
      </c>
      <c r="E1029" s="97" t="s">
        <v>1</v>
      </c>
      <c r="F1029" s="98" t="s">
        <v>561</v>
      </c>
      <c r="H1029" s="99">
        <v>12.029</v>
      </c>
      <c r="L1029" s="94"/>
      <c r="M1029" s="100"/>
      <c r="N1029" s="101"/>
      <c r="O1029" s="101"/>
      <c r="P1029" s="101"/>
      <c r="Q1029" s="101"/>
      <c r="R1029" s="101"/>
      <c r="S1029" s="101"/>
      <c r="T1029" s="102"/>
      <c r="AT1029" s="97" t="s">
        <v>132</v>
      </c>
      <c r="AU1029" s="97" t="s">
        <v>74</v>
      </c>
      <c r="AV1029" s="95" t="s">
        <v>74</v>
      </c>
      <c r="AW1029" s="95" t="s">
        <v>5</v>
      </c>
      <c r="AX1029" s="95" t="s">
        <v>66</v>
      </c>
      <c r="AY1029" s="97" t="s">
        <v>123</v>
      </c>
    </row>
    <row r="1030" spans="2:51" s="167" customFormat="1" ht="12">
      <c r="B1030" s="166"/>
      <c r="D1030" s="96" t="s">
        <v>132</v>
      </c>
      <c r="E1030" s="168" t="s">
        <v>1</v>
      </c>
      <c r="F1030" s="169" t="s">
        <v>442</v>
      </c>
      <c r="H1030" s="168" t="s">
        <v>1</v>
      </c>
      <c r="L1030" s="166"/>
      <c r="M1030" s="170"/>
      <c r="N1030" s="171"/>
      <c r="O1030" s="171"/>
      <c r="P1030" s="171"/>
      <c r="Q1030" s="171"/>
      <c r="R1030" s="171"/>
      <c r="S1030" s="171"/>
      <c r="T1030" s="172"/>
      <c r="AT1030" s="168" t="s">
        <v>132</v>
      </c>
      <c r="AU1030" s="168" t="s">
        <v>74</v>
      </c>
      <c r="AV1030" s="167" t="s">
        <v>72</v>
      </c>
      <c r="AW1030" s="167" t="s">
        <v>5</v>
      </c>
      <c r="AX1030" s="167" t="s">
        <v>66</v>
      </c>
      <c r="AY1030" s="168" t="s">
        <v>123</v>
      </c>
    </row>
    <row r="1031" spans="2:51" s="167" customFormat="1" ht="12">
      <c r="B1031" s="166"/>
      <c r="D1031" s="96" t="s">
        <v>132</v>
      </c>
      <c r="E1031" s="168" t="s">
        <v>1</v>
      </c>
      <c r="F1031" s="169" t="s">
        <v>468</v>
      </c>
      <c r="H1031" s="168" t="s">
        <v>1</v>
      </c>
      <c r="L1031" s="166"/>
      <c r="M1031" s="170"/>
      <c r="N1031" s="171"/>
      <c r="O1031" s="171"/>
      <c r="P1031" s="171"/>
      <c r="Q1031" s="171"/>
      <c r="R1031" s="171"/>
      <c r="S1031" s="171"/>
      <c r="T1031" s="172"/>
      <c r="AT1031" s="168" t="s">
        <v>132</v>
      </c>
      <c r="AU1031" s="168" t="s">
        <v>74</v>
      </c>
      <c r="AV1031" s="167" t="s">
        <v>72</v>
      </c>
      <c r="AW1031" s="167" t="s">
        <v>5</v>
      </c>
      <c r="AX1031" s="167" t="s">
        <v>66</v>
      </c>
      <c r="AY1031" s="168" t="s">
        <v>123</v>
      </c>
    </row>
    <row r="1032" spans="2:51" s="95" customFormat="1" ht="12">
      <c r="B1032" s="94"/>
      <c r="D1032" s="96" t="s">
        <v>132</v>
      </c>
      <c r="E1032" s="97" t="s">
        <v>1</v>
      </c>
      <c r="F1032" s="98" t="s">
        <v>562</v>
      </c>
      <c r="H1032" s="99">
        <v>-0.412</v>
      </c>
      <c r="L1032" s="94"/>
      <c r="M1032" s="100"/>
      <c r="N1032" s="101"/>
      <c r="O1032" s="101"/>
      <c r="P1032" s="101"/>
      <c r="Q1032" s="101"/>
      <c r="R1032" s="101"/>
      <c r="S1032" s="101"/>
      <c r="T1032" s="102"/>
      <c r="AT1032" s="97" t="s">
        <v>132</v>
      </c>
      <c r="AU1032" s="97" t="s">
        <v>74</v>
      </c>
      <c r="AV1032" s="95" t="s">
        <v>74</v>
      </c>
      <c r="AW1032" s="95" t="s">
        <v>5</v>
      </c>
      <c r="AX1032" s="95" t="s">
        <v>66</v>
      </c>
      <c r="AY1032" s="97" t="s">
        <v>123</v>
      </c>
    </row>
    <row r="1033" spans="2:51" s="174" customFormat="1" ht="12">
      <c r="B1033" s="173"/>
      <c r="D1033" s="96" t="s">
        <v>132</v>
      </c>
      <c r="E1033" s="175" t="s">
        <v>1</v>
      </c>
      <c r="F1033" s="176" t="s">
        <v>412</v>
      </c>
      <c r="H1033" s="177">
        <v>11.616999999999999</v>
      </c>
      <c r="L1033" s="173"/>
      <c r="M1033" s="178"/>
      <c r="N1033" s="179"/>
      <c r="O1033" s="179"/>
      <c r="P1033" s="179"/>
      <c r="Q1033" s="179"/>
      <c r="R1033" s="179"/>
      <c r="S1033" s="179"/>
      <c r="T1033" s="180"/>
      <c r="AT1033" s="175" t="s">
        <v>132</v>
      </c>
      <c r="AU1033" s="175" t="s">
        <v>74</v>
      </c>
      <c r="AV1033" s="174" t="s">
        <v>137</v>
      </c>
      <c r="AW1033" s="174" t="s">
        <v>5</v>
      </c>
      <c r="AX1033" s="174" t="s">
        <v>66</v>
      </c>
      <c r="AY1033" s="175" t="s">
        <v>123</v>
      </c>
    </row>
    <row r="1034" spans="2:51" s="182" customFormat="1" ht="12">
      <c r="B1034" s="181"/>
      <c r="D1034" s="96" t="s">
        <v>132</v>
      </c>
      <c r="E1034" s="183" t="s">
        <v>1</v>
      </c>
      <c r="F1034" s="184" t="s">
        <v>470</v>
      </c>
      <c r="H1034" s="185">
        <v>624.2559999999999</v>
      </c>
      <c r="L1034" s="181"/>
      <c r="M1034" s="186"/>
      <c r="N1034" s="187"/>
      <c r="O1034" s="187"/>
      <c r="P1034" s="187"/>
      <c r="Q1034" s="187"/>
      <c r="R1034" s="187"/>
      <c r="S1034" s="187"/>
      <c r="T1034" s="188"/>
      <c r="AT1034" s="183" t="s">
        <v>132</v>
      </c>
      <c r="AU1034" s="183" t="s">
        <v>74</v>
      </c>
      <c r="AV1034" s="182" t="s">
        <v>130</v>
      </c>
      <c r="AW1034" s="182" t="s">
        <v>5</v>
      </c>
      <c r="AX1034" s="182" t="s">
        <v>72</v>
      </c>
      <c r="AY1034" s="183" t="s">
        <v>123</v>
      </c>
    </row>
    <row r="1035" spans="2:65" s="117" customFormat="1" ht="16.5" customHeight="1">
      <c r="B1035" s="8"/>
      <c r="C1035" s="103" t="s">
        <v>293</v>
      </c>
      <c r="D1035" s="103" t="s">
        <v>189</v>
      </c>
      <c r="E1035" s="104" t="s">
        <v>563</v>
      </c>
      <c r="F1035" s="105" t="s">
        <v>564</v>
      </c>
      <c r="G1035" s="106" t="s">
        <v>207</v>
      </c>
      <c r="H1035" s="107">
        <v>1248.512</v>
      </c>
      <c r="I1035" s="143"/>
      <c r="J1035" s="108">
        <f>ROUND(I1035*H1035,2)</f>
        <v>0</v>
      </c>
      <c r="K1035" s="105" t="s">
        <v>397</v>
      </c>
      <c r="L1035" s="157"/>
      <c r="M1035" s="109" t="s">
        <v>1</v>
      </c>
      <c r="N1035" s="189" t="s">
        <v>35</v>
      </c>
      <c r="O1035" s="92">
        <v>0</v>
      </c>
      <c r="P1035" s="92">
        <f>O1035*H1035</f>
        <v>0</v>
      </c>
      <c r="Q1035" s="92">
        <v>1</v>
      </c>
      <c r="R1035" s="92">
        <f>Q1035*H1035</f>
        <v>1248.512</v>
      </c>
      <c r="S1035" s="92">
        <v>0</v>
      </c>
      <c r="T1035" s="164">
        <f>S1035*H1035</f>
        <v>0</v>
      </c>
      <c r="AR1035" s="120" t="s">
        <v>159</v>
      </c>
      <c r="AT1035" s="120" t="s">
        <v>189</v>
      </c>
      <c r="AU1035" s="120" t="s">
        <v>74</v>
      </c>
      <c r="AY1035" s="120" t="s">
        <v>123</v>
      </c>
      <c r="BE1035" s="156">
        <f>IF(N1035="základní",J1035,0)</f>
        <v>0</v>
      </c>
      <c r="BF1035" s="156">
        <f>IF(N1035="snížená",J1035,0)</f>
        <v>0</v>
      </c>
      <c r="BG1035" s="156">
        <f>IF(N1035="zákl. přenesená",J1035,0)</f>
        <v>0</v>
      </c>
      <c r="BH1035" s="156">
        <f>IF(N1035="sníž. přenesená",J1035,0)</f>
        <v>0</v>
      </c>
      <c r="BI1035" s="156">
        <f>IF(N1035="nulová",J1035,0)</f>
        <v>0</v>
      </c>
      <c r="BJ1035" s="120" t="s">
        <v>72</v>
      </c>
      <c r="BK1035" s="156">
        <f>ROUND(I1035*H1035,2)</f>
        <v>0</v>
      </c>
      <c r="BL1035" s="120" t="s">
        <v>130</v>
      </c>
      <c r="BM1035" s="120" t="s">
        <v>565</v>
      </c>
    </row>
    <row r="1036" spans="2:47" s="117" customFormat="1" ht="12">
      <c r="B1036" s="8"/>
      <c r="D1036" s="96" t="s">
        <v>399</v>
      </c>
      <c r="F1036" s="165" t="s">
        <v>564</v>
      </c>
      <c r="L1036" s="8"/>
      <c r="M1036" s="114"/>
      <c r="N1036" s="21"/>
      <c r="O1036" s="21"/>
      <c r="P1036" s="21"/>
      <c r="Q1036" s="21"/>
      <c r="R1036" s="21"/>
      <c r="S1036" s="21"/>
      <c r="T1036" s="22"/>
      <c r="AT1036" s="120" t="s">
        <v>399</v>
      </c>
      <c r="AU1036" s="120" t="s">
        <v>74</v>
      </c>
    </row>
    <row r="1037" spans="2:51" s="167" customFormat="1" ht="12">
      <c r="B1037" s="166"/>
      <c r="D1037" s="96" t="s">
        <v>132</v>
      </c>
      <c r="E1037" s="168" t="s">
        <v>1</v>
      </c>
      <c r="F1037" s="169" t="s">
        <v>401</v>
      </c>
      <c r="H1037" s="168" t="s">
        <v>1</v>
      </c>
      <c r="L1037" s="166"/>
      <c r="M1037" s="170"/>
      <c r="N1037" s="171"/>
      <c r="O1037" s="171"/>
      <c r="P1037" s="171"/>
      <c r="Q1037" s="171"/>
      <c r="R1037" s="171"/>
      <c r="S1037" s="171"/>
      <c r="T1037" s="172"/>
      <c r="AT1037" s="168" t="s">
        <v>132</v>
      </c>
      <c r="AU1037" s="168" t="s">
        <v>74</v>
      </c>
      <c r="AV1037" s="167" t="s">
        <v>72</v>
      </c>
      <c r="AW1037" s="167" t="s">
        <v>5</v>
      </c>
      <c r="AX1037" s="167" t="s">
        <v>66</v>
      </c>
      <c r="AY1037" s="168" t="s">
        <v>123</v>
      </c>
    </row>
    <row r="1038" spans="2:51" s="167" customFormat="1" ht="12">
      <c r="B1038" s="166"/>
      <c r="D1038" s="96" t="s">
        <v>132</v>
      </c>
      <c r="E1038" s="168" t="s">
        <v>1</v>
      </c>
      <c r="F1038" s="169" t="s">
        <v>402</v>
      </c>
      <c r="H1038" s="168" t="s">
        <v>1</v>
      </c>
      <c r="L1038" s="166"/>
      <c r="M1038" s="170"/>
      <c r="N1038" s="171"/>
      <c r="O1038" s="171"/>
      <c r="P1038" s="171"/>
      <c r="Q1038" s="171"/>
      <c r="R1038" s="171"/>
      <c r="S1038" s="171"/>
      <c r="T1038" s="172"/>
      <c r="AT1038" s="168" t="s">
        <v>132</v>
      </c>
      <c r="AU1038" s="168" t="s">
        <v>74</v>
      </c>
      <c r="AV1038" s="167" t="s">
        <v>72</v>
      </c>
      <c r="AW1038" s="167" t="s">
        <v>5</v>
      </c>
      <c r="AX1038" s="167" t="s">
        <v>66</v>
      </c>
      <c r="AY1038" s="168" t="s">
        <v>123</v>
      </c>
    </row>
    <row r="1039" spans="2:51" s="167" customFormat="1" ht="12">
      <c r="B1039" s="166"/>
      <c r="D1039" s="96" t="s">
        <v>132</v>
      </c>
      <c r="E1039" s="168" t="s">
        <v>1</v>
      </c>
      <c r="F1039" s="169" t="s">
        <v>403</v>
      </c>
      <c r="H1039" s="168" t="s">
        <v>1</v>
      </c>
      <c r="L1039" s="166"/>
      <c r="M1039" s="170"/>
      <c r="N1039" s="171"/>
      <c r="O1039" s="171"/>
      <c r="P1039" s="171"/>
      <c r="Q1039" s="171"/>
      <c r="R1039" s="171"/>
      <c r="S1039" s="171"/>
      <c r="T1039" s="172"/>
      <c r="AT1039" s="168" t="s">
        <v>132</v>
      </c>
      <c r="AU1039" s="168" t="s">
        <v>74</v>
      </c>
      <c r="AV1039" s="167" t="s">
        <v>72</v>
      </c>
      <c r="AW1039" s="167" t="s">
        <v>5</v>
      </c>
      <c r="AX1039" s="167" t="s">
        <v>66</v>
      </c>
      <c r="AY1039" s="168" t="s">
        <v>123</v>
      </c>
    </row>
    <row r="1040" spans="2:51" s="167" customFormat="1" ht="12">
      <c r="B1040" s="166"/>
      <c r="D1040" s="96" t="s">
        <v>132</v>
      </c>
      <c r="E1040" s="168" t="s">
        <v>1</v>
      </c>
      <c r="F1040" s="169" t="s">
        <v>404</v>
      </c>
      <c r="H1040" s="168" t="s">
        <v>1</v>
      </c>
      <c r="L1040" s="166"/>
      <c r="M1040" s="170"/>
      <c r="N1040" s="171"/>
      <c r="O1040" s="171"/>
      <c r="P1040" s="171"/>
      <c r="Q1040" s="171"/>
      <c r="R1040" s="171"/>
      <c r="S1040" s="171"/>
      <c r="T1040" s="172"/>
      <c r="AT1040" s="168" t="s">
        <v>132</v>
      </c>
      <c r="AU1040" s="168" t="s">
        <v>74</v>
      </c>
      <c r="AV1040" s="167" t="s">
        <v>72</v>
      </c>
      <c r="AW1040" s="167" t="s">
        <v>5</v>
      </c>
      <c r="AX1040" s="167" t="s">
        <v>66</v>
      </c>
      <c r="AY1040" s="168" t="s">
        <v>123</v>
      </c>
    </row>
    <row r="1041" spans="2:51" s="167" customFormat="1" ht="12">
      <c r="B1041" s="166"/>
      <c r="D1041" s="96" t="s">
        <v>132</v>
      </c>
      <c r="E1041" s="168" t="s">
        <v>1</v>
      </c>
      <c r="F1041" s="169" t="s">
        <v>405</v>
      </c>
      <c r="H1041" s="168" t="s">
        <v>1</v>
      </c>
      <c r="L1041" s="166"/>
      <c r="M1041" s="170"/>
      <c r="N1041" s="171"/>
      <c r="O1041" s="171"/>
      <c r="P1041" s="171"/>
      <c r="Q1041" s="171"/>
      <c r="R1041" s="171"/>
      <c r="S1041" s="171"/>
      <c r="T1041" s="172"/>
      <c r="AT1041" s="168" t="s">
        <v>132</v>
      </c>
      <c r="AU1041" s="168" t="s">
        <v>74</v>
      </c>
      <c r="AV1041" s="167" t="s">
        <v>72</v>
      </c>
      <c r="AW1041" s="167" t="s">
        <v>5</v>
      </c>
      <c r="AX1041" s="167" t="s">
        <v>66</v>
      </c>
      <c r="AY1041" s="168" t="s">
        <v>123</v>
      </c>
    </row>
    <row r="1042" spans="2:51" s="167" customFormat="1" ht="12">
      <c r="B1042" s="166"/>
      <c r="D1042" s="96" t="s">
        <v>132</v>
      </c>
      <c r="E1042" s="168" t="s">
        <v>1</v>
      </c>
      <c r="F1042" s="169" t="s">
        <v>537</v>
      </c>
      <c r="H1042" s="168" t="s">
        <v>1</v>
      </c>
      <c r="L1042" s="166"/>
      <c r="M1042" s="170"/>
      <c r="N1042" s="171"/>
      <c r="O1042" s="171"/>
      <c r="P1042" s="171"/>
      <c r="Q1042" s="171"/>
      <c r="R1042" s="171"/>
      <c r="S1042" s="171"/>
      <c r="T1042" s="172"/>
      <c r="AT1042" s="168" t="s">
        <v>132</v>
      </c>
      <c r="AU1042" s="168" t="s">
        <v>74</v>
      </c>
      <c r="AV1042" s="167" t="s">
        <v>72</v>
      </c>
      <c r="AW1042" s="167" t="s">
        <v>5</v>
      </c>
      <c r="AX1042" s="167" t="s">
        <v>66</v>
      </c>
      <c r="AY1042" s="168" t="s">
        <v>123</v>
      </c>
    </row>
    <row r="1043" spans="2:51" s="167" customFormat="1" ht="12">
      <c r="B1043" s="166"/>
      <c r="D1043" s="96" t="s">
        <v>132</v>
      </c>
      <c r="E1043" s="168" t="s">
        <v>1</v>
      </c>
      <c r="F1043" s="169" t="s">
        <v>407</v>
      </c>
      <c r="H1043" s="168" t="s">
        <v>1</v>
      </c>
      <c r="L1043" s="166"/>
      <c r="M1043" s="170"/>
      <c r="N1043" s="171"/>
      <c r="O1043" s="171"/>
      <c r="P1043" s="171"/>
      <c r="Q1043" s="171"/>
      <c r="R1043" s="171"/>
      <c r="S1043" s="171"/>
      <c r="T1043" s="172"/>
      <c r="AT1043" s="168" t="s">
        <v>132</v>
      </c>
      <c r="AU1043" s="168" t="s">
        <v>74</v>
      </c>
      <c r="AV1043" s="167" t="s">
        <v>72</v>
      </c>
      <c r="AW1043" s="167" t="s">
        <v>5</v>
      </c>
      <c r="AX1043" s="167" t="s">
        <v>66</v>
      </c>
      <c r="AY1043" s="168" t="s">
        <v>123</v>
      </c>
    </row>
    <row r="1044" spans="2:51" s="95" customFormat="1" ht="12">
      <c r="B1044" s="94"/>
      <c r="D1044" s="96" t="s">
        <v>132</v>
      </c>
      <c r="E1044" s="97" t="s">
        <v>1</v>
      </c>
      <c r="F1044" s="98" t="s">
        <v>538</v>
      </c>
      <c r="H1044" s="99">
        <v>100.35</v>
      </c>
      <c r="L1044" s="94"/>
      <c r="M1044" s="100"/>
      <c r="N1044" s="101"/>
      <c r="O1044" s="101"/>
      <c r="P1044" s="101"/>
      <c r="Q1044" s="101"/>
      <c r="R1044" s="101"/>
      <c r="S1044" s="101"/>
      <c r="T1044" s="102"/>
      <c r="AT1044" s="97" t="s">
        <v>132</v>
      </c>
      <c r="AU1044" s="97" t="s">
        <v>74</v>
      </c>
      <c r="AV1044" s="95" t="s">
        <v>74</v>
      </c>
      <c r="AW1044" s="95" t="s">
        <v>5</v>
      </c>
      <c r="AX1044" s="95" t="s">
        <v>66</v>
      </c>
      <c r="AY1044" s="97" t="s">
        <v>123</v>
      </c>
    </row>
    <row r="1045" spans="2:51" s="167" customFormat="1" ht="12">
      <c r="B1045" s="166"/>
      <c r="D1045" s="96" t="s">
        <v>132</v>
      </c>
      <c r="E1045" s="168" t="s">
        <v>1</v>
      </c>
      <c r="F1045" s="169" t="s">
        <v>409</v>
      </c>
      <c r="H1045" s="168" t="s">
        <v>1</v>
      </c>
      <c r="L1045" s="166"/>
      <c r="M1045" s="170"/>
      <c r="N1045" s="171"/>
      <c r="O1045" s="171"/>
      <c r="P1045" s="171"/>
      <c r="Q1045" s="171"/>
      <c r="R1045" s="171"/>
      <c r="S1045" s="171"/>
      <c r="T1045" s="172"/>
      <c r="AT1045" s="168" t="s">
        <v>132</v>
      </c>
      <c r="AU1045" s="168" t="s">
        <v>74</v>
      </c>
      <c r="AV1045" s="167" t="s">
        <v>72</v>
      </c>
      <c r="AW1045" s="167" t="s">
        <v>5</v>
      </c>
      <c r="AX1045" s="167" t="s">
        <v>66</v>
      </c>
      <c r="AY1045" s="168" t="s">
        <v>123</v>
      </c>
    </row>
    <row r="1046" spans="2:51" s="167" customFormat="1" ht="12">
      <c r="B1046" s="166"/>
      <c r="D1046" s="96" t="s">
        <v>132</v>
      </c>
      <c r="E1046" s="168" t="s">
        <v>1</v>
      </c>
      <c r="F1046" s="169" t="s">
        <v>410</v>
      </c>
      <c r="H1046" s="168" t="s">
        <v>1</v>
      </c>
      <c r="L1046" s="166"/>
      <c r="M1046" s="170"/>
      <c r="N1046" s="171"/>
      <c r="O1046" s="171"/>
      <c r="P1046" s="171"/>
      <c r="Q1046" s="171"/>
      <c r="R1046" s="171"/>
      <c r="S1046" s="171"/>
      <c r="T1046" s="172"/>
      <c r="AT1046" s="168" t="s">
        <v>132</v>
      </c>
      <c r="AU1046" s="168" t="s">
        <v>74</v>
      </c>
      <c r="AV1046" s="167" t="s">
        <v>72</v>
      </c>
      <c r="AW1046" s="167" t="s">
        <v>5</v>
      </c>
      <c r="AX1046" s="167" t="s">
        <v>66</v>
      </c>
      <c r="AY1046" s="168" t="s">
        <v>123</v>
      </c>
    </row>
    <row r="1047" spans="2:51" s="95" customFormat="1" ht="12">
      <c r="B1047" s="94"/>
      <c r="D1047" s="96" t="s">
        <v>132</v>
      </c>
      <c r="E1047" s="97" t="s">
        <v>1</v>
      </c>
      <c r="F1047" s="98" t="s">
        <v>539</v>
      </c>
      <c r="H1047" s="99">
        <v>-2.45</v>
      </c>
      <c r="L1047" s="94"/>
      <c r="M1047" s="100"/>
      <c r="N1047" s="101"/>
      <c r="O1047" s="101"/>
      <c r="P1047" s="101"/>
      <c r="Q1047" s="101"/>
      <c r="R1047" s="101"/>
      <c r="S1047" s="101"/>
      <c r="T1047" s="102"/>
      <c r="AT1047" s="97" t="s">
        <v>132</v>
      </c>
      <c r="AU1047" s="97" t="s">
        <v>74</v>
      </c>
      <c r="AV1047" s="95" t="s">
        <v>74</v>
      </c>
      <c r="AW1047" s="95" t="s">
        <v>5</v>
      </c>
      <c r="AX1047" s="95" t="s">
        <v>66</v>
      </c>
      <c r="AY1047" s="97" t="s">
        <v>123</v>
      </c>
    </row>
    <row r="1048" spans="2:51" s="174" customFormat="1" ht="12">
      <c r="B1048" s="173"/>
      <c r="D1048" s="96" t="s">
        <v>132</v>
      </c>
      <c r="E1048" s="175" t="s">
        <v>1</v>
      </c>
      <c r="F1048" s="176" t="s">
        <v>412</v>
      </c>
      <c r="H1048" s="177">
        <v>97.89999999999999</v>
      </c>
      <c r="L1048" s="173"/>
      <c r="M1048" s="178"/>
      <c r="N1048" s="179"/>
      <c r="O1048" s="179"/>
      <c r="P1048" s="179"/>
      <c r="Q1048" s="179"/>
      <c r="R1048" s="179"/>
      <c r="S1048" s="179"/>
      <c r="T1048" s="180"/>
      <c r="AT1048" s="175" t="s">
        <v>132</v>
      </c>
      <c r="AU1048" s="175" t="s">
        <v>74</v>
      </c>
      <c r="AV1048" s="174" t="s">
        <v>137</v>
      </c>
      <c r="AW1048" s="174" t="s">
        <v>5</v>
      </c>
      <c r="AX1048" s="174" t="s">
        <v>66</v>
      </c>
      <c r="AY1048" s="175" t="s">
        <v>123</v>
      </c>
    </row>
    <row r="1049" spans="2:51" s="167" customFormat="1" ht="12">
      <c r="B1049" s="166"/>
      <c r="D1049" s="96" t="s">
        <v>132</v>
      </c>
      <c r="E1049" s="168" t="s">
        <v>1</v>
      </c>
      <c r="F1049" s="169" t="s">
        <v>413</v>
      </c>
      <c r="H1049" s="168" t="s">
        <v>1</v>
      </c>
      <c r="L1049" s="166"/>
      <c r="M1049" s="170"/>
      <c r="N1049" s="171"/>
      <c r="O1049" s="171"/>
      <c r="P1049" s="171"/>
      <c r="Q1049" s="171"/>
      <c r="R1049" s="171"/>
      <c r="S1049" s="171"/>
      <c r="T1049" s="172"/>
      <c r="AT1049" s="168" t="s">
        <v>132</v>
      </c>
      <c r="AU1049" s="168" t="s">
        <v>74</v>
      </c>
      <c r="AV1049" s="167" t="s">
        <v>72</v>
      </c>
      <c r="AW1049" s="167" t="s">
        <v>5</v>
      </c>
      <c r="AX1049" s="167" t="s">
        <v>66</v>
      </c>
      <c r="AY1049" s="168" t="s">
        <v>123</v>
      </c>
    </row>
    <row r="1050" spans="2:51" s="167" customFormat="1" ht="12">
      <c r="B1050" s="166"/>
      <c r="D1050" s="96" t="s">
        <v>132</v>
      </c>
      <c r="E1050" s="168" t="s">
        <v>1</v>
      </c>
      <c r="F1050" s="169" t="s">
        <v>537</v>
      </c>
      <c r="H1050" s="168" t="s">
        <v>1</v>
      </c>
      <c r="L1050" s="166"/>
      <c r="M1050" s="170"/>
      <c r="N1050" s="171"/>
      <c r="O1050" s="171"/>
      <c r="P1050" s="171"/>
      <c r="Q1050" s="171"/>
      <c r="R1050" s="171"/>
      <c r="S1050" s="171"/>
      <c r="T1050" s="172"/>
      <c r="AT1050" s="168" t="s">
        <v>132</v>
      </c>
      <c r="AU1050" s="168" t="s">
        <v>74</v>
      </c>
      <c r="AV1050" s="167" t="s">
        <v>72</v>
      </c>
      <c r="AW1050" s="167" t="s">
        <v>5</v>
      </c>
      <c r="AX1050" s="167" t="s">
        <v>66</v>
      </c>
      <c r="AY1050" s="168" t="s">
        <v>123</v>
      </c>
    </row>
    <row r="1051" spans="2:51" s="167" customFormat="1" ht="12">
      <c r="B1051" s="166"/>
      <c r="D1051" s="96" t="s">
        <v>132</v>
      </c>
      <c r="E1051" s="168" t="s">
        <v>1</v>
      </c>
      <c r="F1051" s="169" t="s">
        <v>414</v>
      </c>
      <c r="H1051" s="168" t="s">
        <v>1</v>
      </c>
      <c r="L1051" s="166"/>
      <c r="M1051" s="170"/>
      <c r="N1051" s="171"/>
      <c r="O1051" s="171"/>
      <c r="P1051" s="171"/>
      <c r="Q1051" s="171"/>
      <c r="R1051" s="171"/>
      <c r="S1051" s="171"/>
      <c r="T1051" s="172"/>
      <c r="AT1051" s="168" t="s">
        <v>132</v>
      </c>
      <c r="AU1051" s="168" t="s">
        <v>74</v>
      </c>
      <c r="AV1051" s="167" t="s">
        <v>72</v>
      </c>
      <c r="AW1051" s="167" t="s">
        <v>5</v>
      </c>
      <c r="AX1051" s="167" t="s">
        <v>66</v>
      </c>
      <c r="AY1051" s="168" t="s">
        <v>123</v>
      </c>
    </row>
    <row r="1052" spans="2:51" s="95" customFormat="1" ht="12">
      <c r="B1052" s="94"/>
      <c r="D1052" s="96" t="s">
        <v>132</v>
      </c>
      <c r="E1052" s="97" t="s">
        <v>1</v>
      </c>
      <c r="F1052" s="98" t="s">
        <v>540</v>
      </c>
      <c r="H1052" s="99">
        <v>101.413</v>
      </c>
      <c r="L1052" s="94"/>
      <c r="M1052" s="100"/>
      <c r="N1052" s="101"/>
      <c r="O1052" s="101"/>
      <c r="P1052" s="101"/>
      <c r="Q1052" s="101"/>
      <c r="R1052" s="101"/>
      <c r="S1052" s="101"/>
      <c r="T1052" s="102"/>
      <c r="AT1052" s="97" t="s">
        <v>132</v>
      </c>
      <c r="AU1052" s="97" t="s">
        <v>74</v>
      </c>
      <c r="AV1052" s="95" t="s">
        <v>74</v>
      </c>
      <c r="AW1052" s="95" t="s">
        <v>5</v>
      </c>
      <c r="AX1052" s="95" t="s">
        <v>66</v>
      </c>
      <c r="AY1052" s="97" t="s">
        <v>123</v>
      </c>
    </row>
    <row r="1053" spans="2:51" s="167" customFormat="1" ht="12">
      <c r="B1053" s="166"/>
      <c r="D1053" s="96" t="s">
        <v>132</v>
      </c>
      <c r="E1053" s="168" t="s">
        <v>1</v>
      </c>
      <c r="F1053" s="169" t="s">
        <v>409</v>
      </c>
      <c r="H1053" s="168" t="s">
        <v>1</v>
      </c>
      <c r="L1053" s="166"/>
      <c r="M1053" s="170"/>
      <c r="N1053" s="171"/>
      <c r="O1053" s="171"/>
      <c r="P1053" s="171"/>
      <c r="Q1053" s="171"/>
      <c r="R1053" s="171"/>
      <c r="S1053" s="171"/>
      <c r="T1053" s="172"/>
      <c r="AT1053" s="168" t="s">
        <v>132</v>
      </c>
      <c r="AU1053" s="168" t="s">
        <v>74</v>
      </c>
      <c r="AV1053" s="167" t="s">
        <v>72</v>
      </c>
      <c r="AW1053" s="167" t="s">
        <v>5</v>
      </c>
      <c r="AX1053" s="167" t="s">
        <v>66</v>
      </c>
      <c r="AY1053" s="168" t="s">
        <v>123</v>
      </c>
    </row>
    <row r="1054" spans="2:51" s="167" customFormat="1" ht="12">
      <c r="B1054" s="166"/>
      <c r="D1054" s="96" t="s">
        <v>132</v>
      </c>
      <c r="E1054" s="168" t="s">
        <v>1</v>
      </c>
      <c r="F1054" s="169" t="s">
        <v>416</v>
      </c>
      <c r="H1054" s="168" t="s">
        <v>1</v>
      </c>
      <c r="L1054" s="166"/>
      <c r="M1054" s="170"/>
      <c r="N1054" s="171"/>
      <c r="O1054" s="171"/>
      <c r="P1054" s="171"/>
      <c r="Q1054" s="171"/>
      <c r="R1054" s="171"/>
      <c r="S1054" s="171"/>
      <c r="T1054" s="172"/>
      <c r="AT1054" s="168" t="s">
        <v>132</v>
      </c>
      <c r="AU1054" s="168" t="s">
        <v>74</v>
      </c>
      <c r="AV1054" s="167" t="s">
        <v>72</v>
      </c>
      <c r="AW1054" s="167" t="s">
        <v>5</v>
      </c>
      <c r="AX1054" s="167" t="s">
        <v>66</v>
      </c>
      <c r="AY1054" s="168" t="s">
        <v>123</v>
      </c>
    </row>
    <row r="1055" spans="2:51" s="95" customFormat="1" ht="12">
      <c r="B1055" s="94"/>
      <c r="D1055" s="96" t="s">
        <v>132</v>
      </c>
      <c r="E1055" s="97" t="s">
        <v>1</v>
      </c>
      <c r="F1055" s="98" t="s">
        <v>541</v>
      </c>
      <c r="H1055" s="99">
        <v>-1.194</v>
      </c>
      <c r="L1055" s="94"/>
      <c r="M1055" s="100"/>
      <c r="N1055" s="101"/>
      <c r="O1055" s="101"/>
      <c r="P1055" s="101"/>
      <c r="Q1055" s="101"/>
      <c r="R1055" s="101"/>
      <c r="S1055" s="101"/>
      <c r="T1055" s="102"/>
      <c r="AT1055" s="97" t="s">
        <v>132</v>
      </c>
      <c r="AU1055" s="97" t="s">
        <v>74</v>
      </c>
      <c r="AV1055" s="95" t="s">
        <v>74</v>
      </c>
      <c r="AW1055" s="95" t="s">
        <v>5</v>
      </c>
      <c r="AX1055" s="95" t="s">
        <v>66</v>
      </c>
      <c r="AY1055" s="97" t="s">
        <v>123</v>
      </c>
    </row>
    <row r="1056" spans="2:51" s="174" customFormat="1" ht="12">
      <c r="B1056" s="173"/>
      <c r="D1056" s="96" t="s">
        <v>132</v>
      </c>
      <c r="E1056" s="175" t="s">
        <v>1</v>
      </c>
      <c r="F1056" s="176" t="s">
        <v>412</v>
      </c>
      <c r="H1056" s="177">
        <v>100.219</v>
      </c>
      <c r="L1056" s="173"/>
      <c r="M1056" s="178"/>
      <c r="N1056" s="179"/>
      <c r="O1056" s="179"/>
      <c r="P1056" s="179"/>
      <c r="Q1056" s="179"/>
      <c r="R1056" s="179"/>
      <c r="S1056" s="179"/>
      <c r="T1056" s="180"/>
      <c r="AT1056" s="175" t="s">
        <v>132</v>
      </c>
      <c r="AU1056" s="175" t="s">
        <v>74</v>
      </c>
      <c r="AV1056" s="174" t="s">
        <v>137</v>
      </c>
      <c r="AW1056" s="174" t="s">
        <v>5</v>
      </c>
      <c r="AX1056" s="174" t="s">
        <v>66</v>
      </c>
      <c r="AY1056" s="175" t="s">
        <v>123</v>
      </c>
    </row>
    <row r="1057" spans="2:51" s="167" customFormat="1" ht="12">
      <c r="B1057" s="166"/>
      <c r="D1057" s="96" t="s">
        <v>132</v>
      </c>
      <c r="E1057" s="168" t="s">
        <v>1</v>
      </c>
      <c r="F1057" s="169" t="s">
        <v>418</v>
      </c>
      <c r="H1057" s="168" t="s">
        <v>1</v>
      </c>
      <c r="L1057" s="166"/>
      <c r="M1057" s="170"/>
      <c r="N1057" s="171"/>
      <c r="O1057" s="171"/>
      <c r="P1057" s="171"/>
      <c r="Q1057" s="171"/>
      <c r="R1057" s="171"/>
      <c r="S1057" s="171"/>
      <c r="T1057" s="172"/>
      <c r="AT1057" s="168" t="s">
        <v>132</v>
      </c>
      <c r="AU1057" s="168" t="s">
        <v>74</v>
      </c>
      <c r="AV1057" s="167" t="s">
        <v>72</v>
      </c>
      <c r="AW1057" s="167" t="s">
        <v>5</v>
      </c>
      <c r="AX1057" s="167" t="s">
        <v>66</v>
      </c>
      <c r="AY1057" s="168" t="s">
        <v>123</v>
      </c>
    </row>
    <row r="1058" spans="2:51" s="167" customFormat="1" ht="12">
      <c r="B1058" s="166"/>
      <c r="D1058" s="96" t="s">
        <v>132</v>
      </c>
      <c r="E1058" s="168" t="s">
        <v>1</v>
      </c>
      <c r="F1058" s="169" t="s">
        <v>537</v>
      </c>
      <c r="H1058" s="168" t="s">
        <v>1</v>
      </c>
      <c r="L1058" s="166"/>
      <c r="M1058" s="170"/>
      <c r="N1058" s="171"/>
      <c r="O1058" s="171"/>
      <c r="P1058" s="171"/>
      <c r="Q1058" s="171"/>
      <c r="R1058" s="171"/>
      <c r="S1058" s="171"/>
      <c r="T1058" s="172"/>
      <c r="AT1058" s="168" t="s">
        <v>132</v>
      </c>
      <c r="AU1058" s="168" t="s">
        <v>74</v>
      </c>
      <c r="AV1058" s="167" t="s">
        <v>72</v>
      </c>
      <c r="AW1058" s="167" t="s">
        <v>5</v>
      </c>
      <c r="AX1058" s="167" t="s">
        <v>66</v>
      </c>
      <c r="AY1058" s="168" t="s">
        <v>123</v>
      </c>
    </row>
    <row r="1059" spans="2:51" s="167" customFormat="1" ht="12">
      <c r="B1059" s="166"/>
      <c r="D1059" s="96" t="s">
        <v>132</v>
      </c>
      <c r="E1059" s="168" t="s">
        <v>1</v>
      </c>
      <c r="F1059" s="169" t="s">
        <v>419</v>
      </c>
      <c r="H1059" s="168" t="s">
        <v>1</v>
      </c>
      <c r="L1059" s="166"/>
      <c r="M1059" s="170"/>
      <c r="N1059" s="171"/>
      <c r="O1059" s="171"/>
      <c r="P1059" s="171"/>
      <c r="Q1059" s="171"/>
      <c r="R1059" s="171"/>
      <c r="S1059" s="171"/>
      <c r="T1059" s="172"/>
      <c r="AT1059" s="168" t="s">
        <v>132</v>
      </c>
      <c r="AU1059" s="168" t="s">
        <v>74</v>
      </c>
      <c r="AV1059" s="167" t="s">
        <v>72</v>
      </c>
      <c r="AW1059" s="167" t="s">
        <v>5</v>
      </c>
      <c r="AX1059" s="167" t="s">
        <v>66</v>
      </c>
      <c r="AY1059" s="168" t="s">
        <v>123</v>
      </c>
    </row>
    <row r="1060" spans="2:51" s="95" customFormat="1" ht="12">
      <c r="B1060" s="94"/>
      <c r="D1060" s="96" t="s">
        <v>132</v>
      </c>
      <c r="E1060" s="97" t="s">
        <v>1</v>
      </c>
      <c r="F1060" s="98" t="s">
        <v>542</v>
      </c>
      <c r="H1060" s="99">
        <v>46.11</v>
      </c>
      <c r="L1060" s="94"/>
      <c r="M1060" s="100"/>
      <c r="N1060" s="101"/>
      <c r="O1060" s="101"/>
      <c r="P1060" s="101"/>
      <c r="Q1060" s="101"/>
      <c r="R1060" s="101"/>
      <c r="S1060" s="101"/>
      <c r="T1060" s="102"/>
      <c r="AT1060" s="97" t="s">
        <v>132</v>
      </c>
      <c r="AU1060" s="97" t="s">
        <v>74</v>
      </c>
      <c r="AV1060" s="95" t="s">
        <v>74</v>
      </c>
      <c r="AW1060" s="95" t="s">
        <v>5</v>
      </c>
      <c r="AX1060" s="95" t="s">
        <v>66</v>
      </c>
      <c r="AY1060" s="97" t="s">
        <v>123</v>
      </c>
    </row>
    <row r="1061" spans="2:51" s="167" customFormat="1" ht="12">
      <c r="B1061" s="166"/>
      <c r="D1061" s="96" t="s">
        <v>132</v>
      </c>
      <c r="E1061" s="168" t="s">
        <v>1</v>
      </c>
      <c r="F1061" s="169" t="s">
        <v>409</v>
      </c>
      <c r="H1061" s="168" t="s">
        <v>1</v>
      </c>
      <c r="L1061" s="166"/>
      <c r="M1061" s="170"/>
      <c r="N1061" s="171"/>
      <c r="O1061" s="171"/>
      <c r="P1061" s="171"/>
      <c r="Q1061" s="171"/>
      <c r="R1061" s="171"/>
      <c r="S1061" s="171"/>
      <c r="T1061" s="172"/>
      <c r="AT1061" s="168" t="s">
        <v>132</v>
      </c>
      <c r="AU1061" s="168" t="s">
        <v>74</v>
      </c>
      <c r="AV1061" s="167" t="s">
        <v>72</v>
      </c>
      <c r="AW1061" s="167" t="s">
        <v>5</v>
      </c>
      <c r="AX1061" s="167" t="s">
        <v>66</v>
      </c>
      <c r="AY1061" s="168" t="s">
        <v>123</v>
      </c>
    </row>
    <row r="1062" spans="2:51" s="167" customFormat="1" ht="12">
      <c r="B1062" s="166"/>
      <c r="D1062" s="96" t="s">
        <v>132</v>
      </c>
      <c r="E1062" s="168" t="s">
        <v>1</v>
      </c>
      <c r="F1062" s="169" t="s">
        <v>421</v>
      </c>
      <c r="H1062" s="168" t="s">
        <v>1</v>
      </c>
      <c r="L1062" s="166"/>
      <c r="M1062" s="170"/>
      <c r="N1062" s="171"/>
      <c r="O1062" s="171"/>
      <c r="P1062" s="171"/>
      <c r="Q1062" s="171"/>
      <c r="R1062" s="171"/>
      <c r="S1062" s="171"/>
      <c r="T1062" s="172"/>
      <c r="AT1062" s="168" t="s">
        <v>132</v>
      </c>
      <c r="AU1062" s="168" t="s">
        <v>74</v>
      </c>
      <c r="AV1062" s="167" t="s">
        <v>72</v>
      </c>
      <c r="AW1062" s="167" t="s">
        <v>5</v>
      </c>
      <c r="AX1062" s="167" t="s">
        <v>66</v>
      </c>
      <c r="AY1062" s="168" t="s">
        <v>123</v>
      </c>
    </row>
    <row r="1063" spans="2:51" s="95" customFormat="1" ht="12">
      <c r="B1063" s="94"/>
      <c r="D1063" s="96" t="s">
        <v>132</v>
      </c>
      <c r="E1063" s="97" t="s">
        <v>1</v>
      </c>
      <c r="F1063" s="98" t="s">
        <v>543</v>
      </c>
      <c r="H1063" s="99">
        <v>-2.545</v>
      </c>
      <c r="L1063" s="94"/>
      <c r="M1063" s="100"/>
      <c r="N1063" s="101"/>
      <c r="O1063" s="101"/>
      <c r="P1063" s="101"/>
      <c r="Q1063" s="101"/>
      <c r="R1063" s="101"/>
      <c r="S1063" s="101"/>
      <c r="T1063" s="102"/>
      <c r="AT1063" s="97" t="s">
        <v>132</v>
      </c>
      <c r="AU1063" s="97" t="s">
        <v>74</v>
      </c>
      <c r="AV1063" s="95" t="s">
        <v>74</v>
      </c>
      <c r="AW1063" s="95" t="s">
        <v>5</v>
      </c>
      <c r="AX1063" s="95" t="s">
        <v>66</v>
      </c>
      <c r="AY1063" s="97" t="s">
        <v>123</v>
      </c>
    </row>
    <row r="1064" spans="2:51" s="174" customFormat="1" ht="12">
      <c r="B1064" s="173"/>
      <c r="D1064" s="96" t="s">
        <v>132</v>
      </c>
      <c r="E1064" s="175" t="s">
        <v>1</v>
      </c>
      <c r="F1064" s="176" t="s">
        <v>412</v>
      </c>
      <c r="H1064" s="177">
        <v>43.565</v>
      </c>
      <c r="L1064" s="173"/>
      <c r="M1064" s="178"/>
      <c r="N1064" s="179"/>
      <c r="O1064" s="179"/>
      <c r="P1064" s="179"/>
      <c r="Q1064" s="179"/>
      <c r="R1064" s="179"/>
      <c r="S1064" s="179"/>
      <c r="T1064" s="180"/>
      <c r="AT1064" s="175" t="s">
        <v>132</v>
      </c>
      <c r="AU1064" s="175" t="s">
        <v>74</v>
      </c>
      <c r="AV1064" s="174" t="s">
        <v>137</v>
      </c>
      <c r="AW1064" s="174" t="s">
        <v>5</v>
      </c>
      <c r="AX1064" s="174" t="s">
        <v>66</v>
      </c>
      <c r="AY1064" s="175" t="s">
        <v>123</v>
      </c>
    </row>
    <row r="1065" spans="2:51" s="167" customFormat="1" ht="12">
      <c r="B1065" s="166"/>
      <c r="D1065" s="96" t="s">
        <v>132</v>
      </c>
      <c r="E1065" s="168" t="s">
        <v>1</v>
      </c>
      <c r="F1065" s="169" t="s">
        <v>423</v>
      </c>
      <c r="H1065" s="168" t="s">
        <v>1</v>
      </c>
      <c r="L1065" s="166"/>
      <c r="M1065" s="170"/>
      <c r="N1065" s="171"/>
      <c r="O1065" s="171"/>
      <c r="P1065" s="171"/>
      <c r="Q1065" s="171"/>
      <c r="R1065" s="171"/>
      <c r="S1065" s="171"/>
      <c r="T1065" s="172"/>
      <c r="AT1065" s="168" t="s">
        <v>132</v>
      </c>
      <c r="AU1065" s="168" t="s">
        <v>74</v>
      </c>
      <c r="AV1065" s="167" t="s">
        <v>72</v>
      </c>
      <c r="AW1065" s="167" t="s">
        <v>5</v>
      </c>
      <c r="AX1065" s="167" t="s">
        <v>66</v>
      </c>
      <c r="AY1065" s="168" t="s">
        <v>123</v>
      </c>
    </row>
    <row r="1066" spans="2:51" s="167" customFormat="1" ht="12">
      <c r="B1066" s="166"/>
      <c r="D1066" s="96" t="s">
        <v>132</v>
      </c>
      <c r="E1066" s="168" t="s">
        <v>1</v>
      </c>
      <c r="F1066" s="169" t="s">
        <v>537</v>
      </c>
      <c r="H1066" s="168" t="s">
        <v>1</v>
      </c>
      <c r="L1066" s="166"/>
      <c r="M1066" s="170"/>
      <c r="N1066" s="171"/>
      <c r="O1066" s="171"/>
      <c r="P1066" s="171"/>
      <c r="Q1066" s="171"/>
      <c r="R1066" s="171"/>
      <c r="S1066" s="171"/>
      <c r="T1066" s="172"/>
      <c r="AT1066" s="168" t="s">
        <v>132</v>
      </c>
      <c r="AU1066" s="168" t="s">
        <v>74</v>
      </c>
      <c r="AV1066" s="167" t="s">
        <v>72</v>
      </c>
      <c r="AW1066" s="167" t="s">
        <v>5</v>
      </c>
      <c r="AX1066" s="167" t="s">
        <v>66</v>
      </c>
      <c r="AY1066" s="168" t="s">
        <v>123</v>
      </c>
    </row>
    <row r="1067" spans="2:51" s="167" customFormat="1" ht="12">
      <c r="B1067" s="166"/>
      <c r="D1067" s="96" t="s">
        <v>132</v>
      </c>
      <c r="E1067" s="168" t="s">
        <v>1</v>
      </c>
      <c r="F1067" s="169" t="s">
        <v>424</v>
      </c>
      <c r="H1067" s="168" t="s">
        <v>1</v>
      </c>
      <c r="L1067" s="166"/>
      <c r="M1067" s="170"/>
      <c r="N1067" s="171"/>
      <c r="O1067" s="171"/>
      <c r="P1067" s="171"/>
      <c r="Q1067" s="171"/>
      <c r="R1067" s="171"/>
      <c r="S1067" s="171"/>
      <c r="T1067" s="172"/>
      <c r="AT1067" s="168" t="s">
        <v>132</v>
      </c>
      <c r="AU1067" s="168" t="s">
        <v>74</v>
      </c>
      <c r="AV1067" s="167" t="s">
        <v>72</v>
      </c>
      <c r="AW1067" s="167" t="s">
        <v>5</v>
      </c>
      <c r="AX1067" s="167" t="s">
        <v>66</v>
      </c>
      <c r="AY1067" s="168" t="s">
        <v>123</v>
      </c>
    </row>
    <row r="1068" spans="2:51" s="95" customFormat="1" ht="12">
      <c r="B1068" s="94"/>
      <c r="D1068" s="96" t="s">
        <v>132</v>
      </c>
      <c r="E1068" s="97" t="s">
        <v>1</v>
      </c>
      <c r="F1068" s="98" t="s">
        <v>544</v>
      </c>
      <c r="H1068" s="99">
        <v>75.744</v>
      </c>
      <c r="L1068" s="94"/>
      <c r="M1068" s="100"/>
      <c r="N1068" s="101"/>
      <c r="O1068" s="101"/>
      <c r="P1068" s="101"/>
      <c r="Q1068" s="101"/>
      <c r="R1068" s="101"/>
      <c r="S1068" s="101"/>
      <c r="T1068" s="102"/>
      <c r="AT1068" s="97" t="s">
        <v>132</v>
      </c>
      <c r="AU1068" s="97" t="s">
        <v>74</v>
      </c>
      <c r="AV1068" s="95" t="s">
        <v>74</v>
      </c>
      <c r="AW1068" s="95" t="s">
        <v>5</v>
      </c>
      <c r="AX1068" s="95" t="s">
        <v>66</v>
      </c>
      <c r="AY1068" s="97" t="s">
        <v>123</v>
      </c>
    </row>
    <row r="1069" spans="2:51" s="167" customFormat="1" ht="12">
      <c r="B1069" s="166"/>
      <c r="D1069" s="96" t="s">
        <v>132</v>
      </c>
      <c r="E1069" s="168" t="s">
        <v>1</v>
      </c>
      <c r="F1069" s="169" t="s">
        <v>409</v>
      </c>
      <c r="H1069" s="168" t="s">
        <v>1</v>
      </c>
      <c r="L1069" s="166"/>
      <c r="M1069" s="170"/>
      <c r="N1069" s="171"/>
      <c r="O1069" s="171"/>
      <c r="P1069" s="171"/>
      <c r="Q1069" s="171"/>
      <c r="R1069" s="171"/>
      <c r="S1069" s="171"/>
      <c r="T1069" s="172"/>
      <c r="AT1069" s="168" t="s">
        <v>132</v>
      </c>
      <c r="AU1069" s="168" t="s">
        <v>74</v>
      </c>
      <c r="AV1069" s="167" t="s">
        <v>72</v>
      </c>
      <c r="AW1069" s="167" t="s">
        <v>5</v>
      </c>
      <c r="AX1069" s="167" t="s">
        <v>66</v>
      </c>
      <c r="AY1069" s="168" t="s">
        <v>123</v>
      </c>
    </row>
    <row r="1070" spans="2:51" s="167" customFormat="1" ht="12">
      <c r="B1070" s="166"/>
      <c r="D1070" s="96" t="s">
        <v>132</v>
      </c>
      <c r="E1070" s="168" t="s">
        <v>1</v>
      </c>
      <c r="F1070" s="169" t="s">
        <v>426</v>
      </c>
      <c r="H1070" s="168" t="s">
        <v>1</v>
      </c>
      <c r="L1070" s="166"/>
      <c r="M1070" s="170"/>
      <c r="N1070" s="171"/>
      <c r="O1070" s="171"/>
      <c r="P1070" s="171"/>
      <c r="Q1070" s="171"/>
      <c r="R1070" s="171"/>
      <c r="S1070" s="171"/>
      <c r="T1070" s="172"/>
      <c r="AT1070" s="168" t="s">
        <v>132</v>
      </c>
      <c r="AU1070" s="168" t="s">
        <v>74</v>
      </c>
      <c r="AV1070" s="167" t="s">
        <v>72</v>
      </c>
      <c r="AW1070" s="167" t="s">
        <v>5</v>
      </c>
      <c r="AX1070" s="167" t="s">
        <v>66</v>
      </c>
      <c r="AY1070" s="168" t="s">
        <v>123</v>
      </c>
    </row>
    <row r="1071" spans="2:51" s="95" customFormat="1" ht="12">
      <c r="B1071" s="94"/>
      <c r="D1071" s="96" t="s">
        <v>132</v>
      </c>
      <c r="E1071" s="97" t="s">
        <v>1</v>
      </c>
      <c r="F1071" s="98" t="s">
        <v>545</v>
      </c>
      <c r="H1071" s="99">
        <v>-1.241</v>
      </c>
      <c r="L1071" s="94"/>
      <c r="M1071" s="100"/>
      <c r="N1071" s="101"/>
      <c r="O1071" s="101"/>
      <c r="P1071" s="101"/>
      <c r="Q1071" s="101"/>
      <c r="R1071" s="101"/>
      <c r="S1071" s="101"/>
      <c r="T1071" s="102"/>
      <c r="AT1071" s="97" t="s">
        <v>132</v>
      </c>
      <c r="AU1071" s="97" t="s">
        <v>74</v>
      </c>
      <c r="AV1071" s="95" t="s">
        <v>74</v>
      </c>
      <c r="AW1071" s="95" t="s">
        <v>5</v>
      </c>
      <c r="AX1071" s="95" t="s">
        <v>66</v>
      </c>
      <c r="AY1071" s="97" t="s">
        <v>123</v>
      </c>
    </row>
    <row r="1072" spans="2:51" s="174" customFormat="1" ht="12">
      <c r="B1072" s="173"/>
      <c r="D1072" s="96" t="s">
        <v>132</v>
      </c>
      <c r="E1072" s="175" t="s">
        <v>1</v>
      </c>
      <c r="F1072" s="176" t="s">
        <v>412</v>
      </c>
      <c r="H1072" s="177">
        <v>74.503</v>
      </c>
      <c r="L1072" s="173"/>
      <c r="M1072" s="178"/>
      <c r="N1072" s="179"/>
      <c r="O1072" s="179"/>
      <c r="P1072" s="179"/>
      <c r="Q1072" s="179"/>
      <c r="R1072" s="179"/>
      <c r="S1072" s="179"/>
      <c r="T1072" s="180"/>
      <c r="AT1072" s="175" t="s">
        <v>132</v>
      </c>
      <c r="AU1072" s="175" t="s">
        <v>74</v>
      </c>
      <c r="AV1072" s="174" t="s">
        <v>137</v>
      </c>
      <c r="AW1072" s="174" t="s">
        <v>5</v>
      </c>
      <c r="AX1072" s="174" t="s">
        <v>66</v>
      </c>
      <c r="AY1072" s="175" t="s">
        <v>123</v>
      </c>
    </row>
    <row r="1073" spans="2:51" s="167" customFormat="1" ht="12">
      <c r="B1073" s="166"/>
      <c r="D1073" s="96" t="s">
        <v>132</v>
      </c>
      <c r="E1073" s="168" t="s">
        <v>1</v>
      </c>
      <c r="F1073" s="169" t="s">
        <v>428</v>
      </c>
      <c r="H1073" s="168" t="s">
        <v>1</v>
      </c>
      <c r="L1073" s="166"/>
      <c r="M1073" s="170"/>
      <c r="N1073" s="171"/>
      <c r="O1073" s="171"/>
      <c r="P1073" s="171"/>
      <c r="Q1073" s="171"/>
      <c r="R1073" s="171"/>
      <c r="S1073" s="171"/>
      <c r="T1073" s="172"/>
      <c r="AT1073" s="168" t="s">
        <v>132</v>
      </c>
      <c r="AU1073" s="168" t="s">
        <v>74</v>
      </c>
      <c r="AV1073" s="167" t="s">
        <v>72</v>
      </c>
      <c r="AW1073" s="167" t="s">
        <v>5</v>
      </c>
      <c r="AX1073" s="167" t="s">
        <v>66</v>
      </c>
      <c r="AY1073" s="168" t="s">
        <v>123</v>
      </c>
    </row>
    <row r="1074" spans="2:51" s="167" customFormat="1" ht="12">
      <c r="B1074" s="166"/>
      <c r="D1074" s="96" t="s">
        <v>132</v>
      </c>
      <c r="E1074" s="168" t="s">
        <v>1</v>
      </c>
      <c r="F1074" s="169" t="s">
        <v>537</v>
      </c>
      <c r="H1074" s="168" t="s">
        <v>1</v>
      </c>
      <c r="L1074" s="166"/>
      <c r="M1074" s="170"/>
      <c r="N1074" s="171"/>
      <c r="O1074" s="171"/>
      <c r="P1074" s="171"/>
      <c r="Q1074" s="171"/>
      <c r="R1074" s="171"/>
      <c r="S1074" s="171"/>
      <c r="T1074" s="172"/>
      <c r="AT1074" s="168" t="s">
        <v>132</v>
      </c>
      <c r="AU1074" s="168" t="s">
        <v>74</v>
      </c>
      <c r="AV1074" s="167" t="s">
        <v>72</v>
      </c>
      <c r="AW1074" s="167" t="s">
        <v>5</v>
      </c>
      <c r="AX1074" s="167" t="s">
        <v>66</v>
      </c>
      <c r="AY1074" s="168" t="s">
        <v>123</v>
      </c>
    </row>
    <row r="1075" spans="2:51" s="167" customFormat="1" ht="12">
      <c r="B1075" s="166"/>
      <c r="D1075" s="96" t="s">
        <v>132</v>
      </c>
      <c r="E1075" s="168" t="s">
        <v>1</v>
      </c>
      <c r="F1075" s="169" t="s">
        <v>429</v>
      </c>
      <c r="H1075" s="168" t="s">
        <v>1</v>
      </c>
      <c r="L1075" s="166"/>
      <c r="M1075" s="170"/>
      <c r="N1075" s="171"/>
      <c r="O1075" s="171"/>
      <c r="P1075" s="171"/>
      <c r="Q1075" s="171"/>
      <c r="R1075" s="171"/>
      <c r="S1075" s="171"/>
      <c r="T1075" s="172"/>
      <c r="AT1075" s="168" t="s">
        <v>132</v>
      </c>
      <c r="AU1075" s="168" t="s">
        <v>74</v>
      </c>
      <c r="AV1075" s="167" t="s">
        <v>72</v>
      </c>
      <c r="AW1075" s="167" t="s">
        <v>5</v>
      </c>
      <c r="AX1075" s="167" t="s">
        <v>66</v>
      </c>
      <c r="AY1075" s="168" t="s">
        <v>123</v>
      </c>
    </row>
    <row r="1076" spans="2:51" s="95" customFormat="1" ht="12">
      <c r="B1076" s="94"/>
      <c r="D1076" s="96" t="s">
        <v>132</v>
      </c>
      <c r="E1076" s="97" t="s">
        <v>1</v>
      </c>
      <c r="F1076" s="98" t="s">
        <v>546</v>
      </c>
      <c r="H1076" s="99">
        <v>112.839</v>
      </c>
      <c r="L1076" s="94"/>
      <c r="M1076" s="100"/>
      <c r="N1076" s="101"/>
      <c r="O1076" s="101"/>
      <c r="P1076" s="101"/>
      <c r="Q1076" s="101"/>
      <c r="R1076" s="101"/>
      <c r="S1076" s="101"/>
      <c r="T1076" s="102"/>
      <c r="AT1076" s="97" t="s">
        <v>132</v>
      </c>
      <c r="AU1076" s="97" t="s">
        <v>74</v>
      </c>
      <c r="AV1076" s="95" t="s">
        <v>74</v>
      </c>
      <c r="AW1076" s="95" t="s">
        <v>5</v>
      </c>
      <c r="AX1076" s="95" t="s">
        <v>66</v>
      </c>
      <c r="AY1076" s="97" t="s">
        <v>123</v>
      </c>
    </row>
    <row r="1077" spans="2:51" s="167" customFormat="1" ht="12">
      <c r="B1077" s="166"/>
      <c r="D1077" s="96" t="s">
        <v>132</v>
      </c>
      <c r="E1077" s="168" t="s">
        <v>1</v>
      </c>
      <c r="F1077" s="169" t="s">
        <v>409</v>
      </c>
      <c r="H1077" s="168" t="s">
        <v>1</v>
      </c>
      <c r="L1077" s="166"/>
      <c r="M1077" s="170"/>
      <c r="N1077" s="171"/>
      <c r="O1077" s="171"/>
      <c r="P1077" s="171"/>
      <c r="Q1077" s="171"/>
      <c r="R1077" s="171"/>
      <c r="S1077" s="171"/>
      <c r="T1077" s="172"/>
      <c r="AT1077" s="168" t="s">
        <v>132</v>
      </c>
      <c r="AU1077" s="168" t="s">
        <v>74</v>
      </c>
      <c r="AV1077" s="167" t="s">
        <v>72</v>
      </c>
      <c r="AW1077" s="167" t="s">
        <v>5</v>
      </c>
      <c r="AX1077" s="167" t="s">
        <v>66</v>
      </c>
      <c r="AY1077" s="168" t="s">
        <v>123</v>
      </c>
    </row>
    <row r="1078" spans="2:51" s="167" customFormat="1" ht="12">
      <c r="B1078" s="166"/>
      <c r="D1078" s="96" t="s">
        <v>132</v>
      </c>
      <c r="E1078" s="168" t="s">
        <v>1</v>
      </c>
      <c r="F1078" s="169" t="s">
        <v>431</v>
      </c>
      <c r="H1078" s="168" t="s">
        <v>1</v>
      </c>
      <c r="L1078" s="166"/>
      <c r="M1078" s="170"/>
      <c r="N1078" s="171"/>
      <c r="O1078" s="171"/>
      <c r="P1078" s="171"/>
      <c r="Q1078" s="171"/>
      <c r="R1078" s="171"/>
      <c r="S1078" s="171"/>
      <c r="T1078" s="172"/>
      <c r="AT1078" s="168" t="s">
        <v>132</v>
      </c>
      <c r="AU1078" s="168" t="s">
        <v>74</v>
      </c>
      <c r="AV1078" s="167" t="s">
        <v>72</v>
      </c>
      <c r="AW1078" s="167" t="s">
        <v>5</v>
      </c>
      <c r="AX1078" s="167" t="s">
        <v>66</v>
      </c>
      <c r="AY1078" s="168" t="s">
        <v>123</v>
      </c>
    </row>
    <row r="1079" spans="2:51" s="95" customFormat="1" ht="12">
      <c r="B1079" s="94"/>
      <c r="D1079" s="96" t="s">
        <v>132</v>
      </c>
      <c r="E1079" s="97" t="s">
        <v>1</v>
      </c>
      <c r="F1079" s="98" t="s">
        <v>547</v>
      </c>
      <c r="H1079" s="99">
        <v>-1.17</v>
      </c>
      <c r="L1079" s="94"/>
      <c r="M1079" s="100"/>
      <c r="N1079" s="101"/>
      <c r="O1079" s="101"/>
      <c r="P1079" s="101"/>
      <c r="Q1079" s="101"/>
      <c r="R1079" s="101"/>
      <c r="S1079" s="101"/>
      <c r="T1079" s="102"/>
      <c r="AT1079" s="97" t="s">
        <v>132</v>
      </c>
      <c r="AU1079" s="97" t="s">
        <v>74</v>
      </c>
      <c r="AV1079" s="95" t="s">
        <v>74</v>
      </c>
      <c r="AW1079" s="95" t="s">
        <v>5</v>
      </c>
      <c r="AX1079" s="95" t="s">
        <v>66</v>
      </c>
      <c r="AY1079" s="97" t="s">
        <v>123</v>
      </c>
    </row>
    <row r="1080" spans="2:51" s="174" customFormat="1" ht="12">
      <c r="B1080" s="173"/>
      <c r="D1080" s="96" t="s">
        <v>132</v>
      </c>
      <c r="E1080" s="175" t="s">
        <v>1</v>
      </c>
      <c r="F1080" s="176" t="s">
        <v>412</v>
      </c>
      <c r="H1080" s="177">
        <v>111.669</v>
      </c>
      <c r="L1080" s="173"/>
      <c r="M1080" s="178"/>
      <c r="N1080" s="179"/>
      <c r="O1080" s="179"/>
      <c r="P1080" s="179"/>
      <c r="Q1080" s="179"/>
      <c r="R1080" s="179"/>
      <c r="S1080" s="179"/>
      <c r="T1080" s="180"/>
      <c r="AT1080" s="175" t="s">
        <v>132</v>
      </c>
      <c r="AU1080" s="175" t="s">
        <v>74</v>
      </c>
      <c r="AV1080" s="174" t="s">
        <v>137</v>
      </c>
      <c r="AW1080" s="174" t="s">
        <v>5</v>
      </c>
      <c r="AX1080" s="174" t="s">
        <v>66</v>
      </c>
      <c r="AY1080" s="175" t="s">
        <v>123</v>
      </c>
    </row>
    <row r="1081" spans="2:51" s="167" customFormat="1" ht="12">
      <c r="B1081" s="166"/>
      <c r="D1081" s="96" t="s">
        <v>132</v>
      </c>
      <c r="E1081" s="168" t="s">
        <v>1</v>
      </c>
      <c r="F1081" s="169" t="s">
        <v>433</v>
      </c>
      <c r="H1081" s="168" t="s">
        <v>1</v>
      </c>
      <c r="L1081" s="166"/>
      <c r="M1081" s="170"/>
      <c r="N1081" s="171"/>
      <c r="O1081" s="171"/>
      <c r="P1081" s="171"/>
      <c r="Q1081" s="171"/>
      <c r="R1081" s="171"/>
      <c r="S1081" s="171"/>
      <c r="T1081" s="172"/>
      <c r="AT1081" s="168" t="s">
        <v>132</v>
      </c>
      <c r="AU1081" s="168" t="s">
        <v>74</v>
      </c>
      <c r="AV1081" s="167" t="s">
        <v>72</v>
      </c>
      <c r="AW1081" s="167" t="s">
        <v>5</v>
      </c>
      <c r="AX1081" s="167" t="s">
        <v>66</v>
      </c>
      <c r="AY1081" s="168" t="s">
        <v>123</v>
      </c>
    </row>
    <row r="1082" spans="2:51" s="167" customFormat="1" ht="12">
      <c r="B1082" s="166"/>
      <c r="D1082" s="96" t="s">
        <v>132</v>
      </c>
      <c r="E1082" s="168" t="s">
        <v>1</v>
      </c>
      <c r="F1082" s="169" t="s">
        <v>537</v>
      </c>
      <c r="H1082" s="168" t="s">
        <v>1</v>
      </c>
      <c r="L1082" s="166"/>
      <c r="M1082" s="170"/>
      <c r="N1082" s="171"/>
      <c r="O1082" s="171"/>
      <c r="P1082" s="171"/>
      <c r="Q1082" s="171"/>
      <c r="R1082" s="171"/>
      <c r="S1082" s="171"/>
      <c r="T1082" s="172"/>
      <c r="AT1082" s="168" t="s">
        <v>132</v>
      </c>
      <c r="AU1082" s="168" t="s">
        <v>74</v>
      </c>
      <c r="AV1082" s="167" t="s">
        <v>72</v>
      </c>
      <c r="AW1082" s="167" t="s">
        <v>5</v>
      </c>
      <c r="AX1082" s="167" t="s">
        <v>66</v>
      </c>
      <c r="AY1082" s="168" t="s">
        <v>123</v>
      </c>
    </row>
    <row r="1083" spans="2:51" s="167" customFormat="1" ht="12">
      <c r="B1083" s="166"/>
      <c r="D1083" s="96" t="s">
        <v>132</v>
      </c>
      <c r="E1083" s="168" t="s">
        <v>1</v>
      </c>
      <c r="F1083" s="169" t="s">
        <v>434</v>
      </c>
      <c r="H1083" s="168" t="s">
        <v>1</v>
      </c>
      <c r="L1083" s="166"/>
      <c r="M1083" s="170"/>
      <c r="N1083" s="171"/>
      <c r="O1083" s="171"/>
      <c r="P1083" s="171"/>
      <c r="Q1083" s="171"/>
      <c r="R1083" s="171"/>
      <c r="S1083" s="171"/>
      <c r="T1083" s="172"/>
      <c r="AT1083" s="168" t="s">
        <v>132</v>
      </c>
      <c r="AU1083" s="168" t="s">
        <v>74</v>
      </c>
      <c r="AV1083" s="167" t="s">
        <v>72</v>
      </c>
      <c r="AW1083" s="167" t="s">
        <v>5</v>
      </c>
      <c r="AX1083" s="167" t="s">
        <v>66</v>
      </c>
      <c r="AY1083" s="168" t="s">
        <v>123</v>
      </c>
    </row>
    <row r="1084" spans="2:51" s="95" customFormat="1" ht="12">
      <c r="B1084" s="94"/>
      <c r="D1084" s="96" t="s">
        <v>132</v>
      </c>
      <c r="E1084" s="97" t="s">
        <v>1</v>
      </c>
      <c r="F1084" s="98" t="s">
        <v>548</v>
      </c>
      <c r="H1084" s="99">
        <v>128.757</v>
      </c>
      <c r="L1084" s="94"/>
      <c r="M1084" s="100"/>
      <c r="N1084" s="101"/>
      <c r="O1084" s="101"/>
      <c r="P1084" s="101"/>
      <c r="Q1084" s="101"/>
      <c r="R1084" s="101"/>
      <c r="S1084" s="101"/>
      <c r="T1084" s="102"/>
      <c r="AT1084" s="97" t="s">
        <v>132</v>
      </c>
      <c r="AU1084" s="97" t="s">
        <v>74</v>
      </c>
      <c r="AV1084" s="95" t="s">
        <v>74</v>
      </c>
      <c r="AW1084" s="95" t="s">
        <v>5</v>
      </c>
      <c r="AX1084" s="95" t="s">
        <v>66</v>
      </c>
      <c r="AY1084" s="97" t="s">
        <v>123</v>
      </c>
    </row>
    <row r="1085" spans="2:51" s="167" customFormat="1" ht="12">
      <c r="B1085" s="166"/>
      <c r="D1085" s="96" t="s">
        <v>132</v>
      </c>
      <c r="E1085" s="168" t="s">
        <v>1</v>
      </c>
      <c r="F1085" s="169" t="s">
        <v>409</v>
      </c>
      <c r="H1085" s="168" t="s">
        <v>1</v>
      </c>
      <c r="L1085" s="166"/>
      <c r="M1085" s="170"/>
      <c r="N1085" s="171"/>
      <c r="O1085" s="171"/>
      <c r="P1085" s="171"/>
      <c r="Q1085" s="171"/>
      <c r="R1085" s="171"/>
      <c r="S1085" s="171"/>
      <c r="T1085" s="172"/>
      <c r="AT1085" s="168" t="s">
        <v>132</v>
      </c>
      <c r="AU1085" s="168" t="s">
        <v>74</v>
      </c>
      <c r="AV1085" s="167" t="s">
        <v>72</v>
      </c>
      <c r="AW1085" s="167" t="s">
        <v>5</v>
      </c>
      <c r="AX1085" s="167" t="s">
        <v>66</v>
      </c>
      <c r="AY1085" s="168" t="s">
        <v>123</v>
      </c>
    </row>
    <row r="1086" spans="2:51" s="167" customFormat="1" ht="12">
      <c r="B1086" s="166"/>
      <c r="D1086" s="96" t="s">
        <v>132</v>
      </c>
      <c r="E1086" s="168" t="s">
        <v>1</v>
      </c>
      <c r="F1086" s="169" t="s">
        <v>436</v>
      </c>
      <c r="H1086" s="168" t="s">
        <v>1</v>
      </c>
      <c r="L1086" s="166"/>
      <c r="M1086" s="170"/>
      <c r="N1086" s="171"/>
      <c r="O1086" s="171"/>
      <c r="P1086" s="171"/>
      <c r="Q1086" s="171"/>
      <c r="R1086" s="171"/>
      <c r="S1086" s="171"/>
      <c r="T1086" s="172"/>
      <c r="AT1086" s="168" t="s">
        <v>132</v>
      </c>
      <c r="AU1086" s="168" t="s">
        <v>74</v>
      </c>
      <c r="AV1086" s="167" t="s">
        <v>72</v>
      </c>
      <c r="AW1086" s="167" t="s">
        <v>5</v>
      </c>
      <c r="AX1086" s="167" t="s">
        <v>66</v>
      </c>
      <c r="AY1086" s="168" t="s">
        <v>123</v>
      </c>
    </row>
    <row r="1087" spans="2:51" s="95" customFormat="1" ht="12">
      <c r="B1087" s="94"/>
      <c r="D1087" s="96" t="s">
        <v>132</v>
      </c>
      <c r="E1087" s="97" t="s">
        <v>1</v>
      </c>
      <c r="F1087" s="98" t="s">
        <v>549</v>
      </c>
      <c r="H1087" s="99">
        <v>-1.217</v>
      </c>
      <c r="L1087" s="94"/>
      <c r="M1087" s="100"/>
      <c r="N1087" s="101"/>
      <c r="O1087" s="101"/>
      <c r="P1087" s="101"/>
      <c r="Q1087" s="101"/>
      <c r="R1087" s="101"/>
      <c r="S1087" s="101"/>
      <c r="T1087" s="102"/>
      <c r="AT1087" s="97" t="s">
        <v>132</v>
      </c>
      <c r="AU1087" s="97" t="s">
        <v>74</v>
      </c>
      <c r="AV1087" s="95" t="s">
        <v>74</v>
      </c>
      <c r="AW1087" s="95" t="s">
        <v>5</v>
      </c>
      <c r="AX1087" s="95" t="s">
        <v>66</v>
      </c>
      <c r="AY1087" s="97" t="s">
        <v>123</v>
      </c>
    </row>
    <row r="1088" spans="2:51" s="174" customFormat="1" ht="12">
      <c r="B1088" s="173"/>
      <c r="D1088" s="96" t="s">
        <v>132</v>
      </c>
      <c r="E1088" s="175" t="s">
        <v>1</v>
      </c>
      <c r="F1088" s="176" t="s">
        <v>412</v>
      </c>
      <c r="H1088" s="177">
        <v>127.54</v>
      </c>
      <c r="L1088" s="173"/>
      <c r="M1088" s="178"/>
      <c r="N1088" s="179"/>
      <c r="O1088" s="179"/>
      <c r="P1088" s="179"/>
      <c r="Q1088" s="179"/>
      <c r="R1088" s="179"/>
      <c r="S1088" s="179"/>
      <c r="T1088" s="180"/>
      <c r="AT1088" s="175" t="s">
        <v>132</v>
      </c>
      <c r="AU1088" s="175" t="s">
        <v>74</v>
      </c>
      <c r="AV1088" s="174" t="s">
        <v>137</v>
      </c>
      <c r="AW1088" s="174" t="s">
        <v>5</v>
      </c>
      <c r="AX1088" s="174" t="s">
        <v>66</v>
      </c>
      <c r="AY1088" s="175" t="s">
        <v>123</v>
      </c>
    </row>
    <row r="1089" spans="2:51" s="167" customFormat="1" ht="12">
      <c r="B1089" s="166"/>
      <c r="D1089" s="96" t="s">
        <v>132</v>
      </c>
      <c r="E1089" s="168" t="s">
        <v>1</v>
      </c>
      <c r="F1089" s="169" t="s">
        <v>438</v>
      </c>
      <c r="H1089" s="168" t="s">
        <v>1</v>
      </c>
      <c r="L1089" s="166"/>
      <c r="M1089" s="170"/>
      <c r="N1089" s="171"/>
      <c r="O1089" s="171"/>
      <c r="P1089" s="171"/>
      <c r="Q1089" s="171"/>
      <c r="R1089" s="171"/>
      <c r="S1089" s="171"/>
      <c r="T1089" s="172"/>
      <c r="AT1089" s="168" t="s">
        <v>132</v>
      </c>
      <c r="AU1089" s="168" t="s">
        <v>74</v>
      </c>
      <c r="AV1089" s="167" t="s">
        <v>72</v>
      </c>
      <c r="AW1089" s="167" t="s">
        <v>5</v>
      </c>
      <c r="AX1089" s="167" t="s">
        <v>66</v>
      </c>
      <c r="AY1089" s="168" t="s">
        <v>123</v>
      </c>
    </row>
    <row r="1090" spans="2:51" s="167" customFormat="1" ht="12">
      <c r="B1090" s="166"/>
      <c r="D1090" s="96" t="s">
        <v>132</v>
      </c>
      <c r="E1090" s="168" t="s">
        <v>1</v>
      </c>
      <c r="F1090" s="169" t="s">
        <v>550</v>
      </c>
      <c r="H1090" s="168" t="s">
        <v>1</v>
      </c>
      <c r="L1090" s="166"/>
      <c r="M1090" s="170"/>
      <c r="N1090" s="171"/>
      <c r="O1090" s="171"/>
      <c r="P1090" s="171"/>
      <c r="Q1090" s="171"/>
      <c r="R1090" s="171"/>
      <c r="S1090" s="171"/>
      <c r="T1090" s="172"/>
      <c r="AT1090" s="168" t="s">
        <v>132</v>
      </c>
      <c r="AU1090" s="168" t="s">
        <v>74</v>
      </c>
      <c r="AV1090" s="167" t="s">
        <v>72</v>
      </c>
      <c r="AW1090" s="167" t="s">
        <v>5</v>
      </c>
      <c r="AX1090" s="167" t="s">
        <v>66</v>
      </c>
      <c r="AY1090" s="168" t="s">
        <v>123</v>
      </c>
    </row>
    <row r="1091" spans="2:51" s="167" customFormat="1" ht="12">
      <c r="B1091" s="166"/>
      <c r="D1091" s="96" t="s">
        <v>132</v>
      </c>
      <c r="E1091" s="168" t="s">
        <v>1</v>
      </c>
      <c r="F1091" s="169" t="s">
        <v>440</v>
      </c>
      <c r="H1091" s="168" t="s">
        <v>1</v>
      </c>
      <c r="L1091" s="166"/>
      <c r="M1091" s="170"/>
      <c r="N1091" s="171"/>
      <c r="O1091" s="171"/>
      <c r="P1091" s="171"/>
      <c r="Q1091" s="171"/>
      <c r="R1091" s="171"/>
      <c r="S1091" s="171"/>
      <c r="T1091" s="172"/>
      <c r="AT1091" s="168" t="s">
        <v>132</v>
      </c>
      <c r="AU1091" s="168" t="s">
        <v>74</v>
      </c>
      <c r="AV1091" s="167" t="s">
        <v>72</v>
      </c>
      <c r="AW1091" s="167" t="s">
        <v>5</v>
      </c>
      <c r="AX1091" s="167" t="s">
        <v>66</v>
      </c>
      <c r="AY1091" s="168" t="s">
        <v>123</v>
      </c>
    </row>
    <row r="1092" spans="2:51" s="95" customFormat="1" ht="12">
      <c r="B1092" s="94"/>
      <c r="D1092" s="96" t="s">
        <v>132</v>
      </c>
      <c r="E1092" s="97" t="s">
        <v>1</v>
      </c>
      <c r="F1092" s="98" t="s">
        <v>551</v>
      </c>
      <c r="H1092" s="99">
        <v>15.294</v>
      </c>
      <c r="L1092" s="94"/>
      <c r="M1092" s="100"/>
      <c r="N1092" s="101"/>
      <c r="O1092" s="101"/>
      <c r="P1092" s="101"/>
      <c r="Q1092" s="101"/>
      <c r="R1092" s="101"/>
      <c r="S1092" s="101"/>
      <c r="T1092" s="102"/>
      <c r="AT1092" s="97" t="s">
        <v>132</v>
      </c>
      <c r="AU1092" s="97" t="s">
        <v>74</v>
      </c>
      <c r="AV1092" s="95" t="s">
        <v>74</v>
      </c>
      <c r="AW1092" s="95" t="s">
        <v>5</v>
      </c>
      <c r="AX1092" s="95" t="s">
        <v>66</v>
      </c>
      <c r="AY1092" s="97" t="s">
        <v>123</v>
      </c>
    </row>
    <row r="1093" spans="2:51" s="167" customFormat="1" ht="12">
      <c r="B1093" s="166"/>
      <c r="D1093" s="96" t="s">
        <v>132</v>
      </c>
      <c r="E1093" s="168" t="s">
        <v>1</v>
      </c>
      <c r="F1093" s="169" t="s">
        <v>442</v>
      </c>
      <c r="H1093" s="168" t="s">
        <v>1</v>
      </c>
      <c r="L1093" s="166"/>
      <c r="M1093" s="170"/>
      <c r="N1093" s="171"/>
      <c r="O1093" s="171"/>
      <c r="P1093" s="171"/>
      <c r="Q1093" s="171"/>
      <c r="R1093" s="171"/>
      <c r="S1093" s="171"/>
      <c r="T1093" s="172"/>
      <c r="AT1093" s="168" t="s">
        <v>132</v>
      </c>
      <c r="AU1093" s="168" t="s">
        <v>74</v>
      </c>
      <c r="AV1093" s="167" t="s">
        <v>72</v>
      </c>
      <c r="AW1093" s="167" t="s">
        <v>5</v>
      </c>
      <c r="AX1093" s="167" t="s">
        <v>66</v>
      </c>
      <c r="AY1093" s="168" t="s">
        <v>123</v>
      </c>
    </row>
    <row r="1094" spans="2:51" s="167" customFormat="1" ht="12">
      <c r="B1094" s="166"/>
      <c r="D1094" s="96" t="s">
        <v>132</v>
      </c>
      <c r="E1094" s="168" t="s">
        <v>1</v>
      </c>
      <c r="F1094" s="169" t="s">
        <v>443</v>
      </c>
      <c r="H1094" s="168" t="s">
        <v>1</v>
      </c>
      <c r="L1094" s="166"/>
      <c r="M1094" s="170"/>
      <c r="N1094" s="171"/>
      <c r="O1094" s="171"/>
      <c r="P1094" s="171"/>
      <c r="Q1094" s="171"/>
      <c r="R1094" s="171"/>
      <c r="S1094" s="171"/>
      <c r="T1094" s="172"/>
      <c r="AT1094" s="168" t="s">
        <v>132</v>
      </c>
      <c r="AU1094" s="168" t="s">
        <v>74</v>
      </c>
      <c r="AV1094" s="167" t="s">
        <v>72</v>
      </c>
      <c r="AW1094" s="167" t="s">
        <v>5</v>
      </c>
      <c r="AX1094" s="167" t="s">
        <v>66</v>
      </c>
      <c r="AY1094" s="168" t="s">
        <v>123</v>
      </c>
    </row>
    <row r="1095" spans="2:51" s="95" customFormat="1" ht="12">
      <c r="B1095" s="94"/>
      <c r="D1095" s="96" t="s">
        <v>132</v>
      </c>
      <c r="E1095" s="97" t="s">
        <v>1</v>
      </c>
      <c r="F1095" s="98" t="s">
        <v>552</v>
      </c>
      <c r="H1095" s="99">
        <v>-0.677</v>
      </c>
      <c r="L1095" s="94"/>
      <c r="M1095" s="100"/>
      <c r="N1095" s="101"/>
      <c r="O1095" s="101"/>
      <c r="P1095" s="101"/>
      <c r="Q1095" s="101"/>
      <c r="R1095" s="101"/>
      <c r="S1095" s="101"/>
      <c r="T1095" s="102"/>
      <c r="AT1095" s="97" t="s">
        <v>132</v>
      </c>
      <c r="AU1095" s="97" t="s">
        <v>74</v>
      </c>
      <c r="AV1095" s="95" t="s">
        <v>74</v>
      </c>
      <c r="AW1095" s="95" t="s">
        <v>5</v>
      </c>
      <c r="AX1095" s="95" t="s">
        <v>66</v>
      </c>
      <c r="AY1095" s="97" t="s">
        <v>123</v>
      </c>
    </row>
    <row r="1096" spans="2:51" s="174" customFormat="1" ht="12">
      <c r="B1096" s="173"/>
      <c r="D1096" s="96" t="s">
        <v>132</v>
      </c>
      <c r="E1096" s="175" t="s">
        <v>1</v>
      </c>
      <c r="F1096" s="176" t="s">
        <v>412</v>
      </c>
      <c r="H1096" s="177">
        <v>14.617</v>
      </c>
      <c r="L1096" s="173"/>
      <c r="M1096" s="178"/>
      <c r="N1096" s="179"/>
      <c r="O1096" s="179"/>
      <c r="P1096" s="179"/>
      <c r="Q1096" s="179"/>
      <c r="R1096" s="179"/>
      <c r="S1096" s="179"/>
      <c r="T1096" s="180"/>
      <c r="AT1096" s="175" t="s">
        <v>132</v>
      </c>
      <c r="AU1096" s="175" t="s">
        <v>74</v>
      </c>
      <c r="AV1096" s="174" t="s">
        <v>137</v>
      </c>
      <c r="AW1096" s="174" t="s">
        <v>5</v>
      </c>
      <c r="AX1096" s="174" t="s">
        <v>66</v>
      </c>
      <c r="AY1096" s="175" t="s">
        <v>123</v>
      </c>
    </row>
    <row r="1097" spans="2:51" s="167" customFormat="1" ht="12">
      <c r="B1097" s="166"/>
      <c r="D1097" s="96" t="s">
        <v>132</v>
      </c>
      <c r="E1097" s="168" t="s">
        <v>1</v>
      </c>
      <c r="F1097" s="169" t="s">
        <v>445</v>
      </c>
      <c r="H1097" s="168" t="s">
        <v>1</v>
      </c>
      <c r="L1097" s="166"/>
      <c r="M1097" s="170"/>
      <c r="N1097" s="171"/>
      <c r="O1097" s="171"/>
      <c r="P1097" s="171"/>
      <c r="Q1097" s="171"/>
      <c r="R1097" s="171"/>
      <c r="S1097" s="171"/>
      <c r="T1097" s="172"/>
      <c r="AT1097" s="168" t="s">
        <v>132</v>
      </c>
      <c r="AU1097" s="168" t="s">
        <v>74</v>
      </c>
      <c r="AV1097" s="167" t="s">
        <v>72</v>
      </c>
      <c r="AW1097" s="167" t="s">
        <v>5</v>
      </c>
      <c r="AX1097" s="167" t="s">
        <v>66</v>
      </c>
      <c r="AY1097" s="168" t="s">
        <v>123</v>
      </c>
    </row>
    <row r="1098" spans="2:51" s="167" customFormat="1" ht="12">
      <c r="B1098" s="166"/>
      <c r="D1098" s="96" t="s">
        <v>132</v>
      </c>
      <c r="E1098" s="168" t="s">
        <v>1</v>
      </c>
      <c r="F1098" s="169" t="s">
        <v>550</v>
      </c>
      <c r="H1098" s="168" t="s">
        <v>1</v>
      </c>
      <c r="L1098" s="166"/>
      <c r="M1098" s="170"/>
      <c r="N1098" s="171"/>
      <c r="O1098" s="171"/>
      <c r="P1098" s="171"/>
      <c r="Q1098" s="171"/>
      <c r="R1098" s="171"/>
      <c r="S1098" s="171"/>
      <c r="T1098" s="172"/>
      <c r="AT1098" s="168" t="s">
        <v>132</v>
      </c>
      <c r="AU1098" s="168" t="s">
        <v>74</v>
      </c>
      <c r="AV1098" s="167" t="s">
        <v>72</v>
      </c>
      <c r="AW1098" s="167" t="s">
        <v>5</v>
      </c>
      <c r="AX1098" s="167" t="s">
        <v>66</v>
      </c>
      <c r="AY1098" s="168" t="s">
        <v>123</v>
      </c>
    </row>
    <row r="1099" spans="2:51" s="167" customFormat="1" ht="12">
      <c r="B1099" s="166"/>
      <c r="D1099" s="96" t="s">
        <v>132</v>
      </c>
      <c r="E1099" s="168" t="s">
        <v>1</v>
      </c>
      <c r="F1099" s="169" t="s">
        <v>446</v>
      </c>
      <c r="H1099" s="168" t="s">
        <v>1</v>
      </c>
      <c r="L1099" s="166"/>
      <c r="M1099" s="170"/>
      <c r="N1099" s="171"/>
      <c r="O1099" s="171"/>
      <c r="P1099" s="171"/>
      <c r="Q1099" s="171"/>
      <c r="R1099" s="171"/>
      <c r="S1099" s="171"/>
      <c r="T1099" s="172"/>
      <c r="AT1099" s="168" t="s">
        <v>132</v>
      </c>
      <c r="AU1099" s="168" t="s">
        <v>74</v>
      </c>
      <c r="AV1099" s="167" t="s">
        <v>72</v>
      </c>
      <c r="AW1099" s="167" t="s">
        <v>5</v>
      </c>
      <c r="AX1099" s="167" t="s">
        <v>66</v>
      </c>
      <c r="AY1099" s="168" t="s">
        <v>123</v>
      </c>
    </row>
    <row r="1100" spans="2:51" s="95" customFormat="1" ht="12">
      <c r="B1100" s="94"/>
      <c r="D1100" s="96" t="s">
        <v>132</v>
      </c>
      <c r="E1100" s="97" t="s">
        <v>1</v>
      </c>
      <c r="F1100" s="98" t="s">
        <v>553</v>
      </c>
      <c r="H1100" s="99">
        <v>11.781</v>
      </c>
      <c r="L1100" s="94"/>
      <c r="M1100" s="100"/>
      <c r="N1100" s="101"/>
      <c r="O1100" s="101"/>
      <c r="P1100" s="101"/>
      <c r="Q1100" s="101"/>
      <c r="R1100" s="101"/>
      <c r="S1100" s="101"/>
      <c r="T1100" s="102"/>
      <c r="AT1100" s="97" t="s">
        <v>132</v>
      </c>
      <c r="AU1100" s="97" t="s">
        <v>74</v>
      </c>
      <c r="AV1100" s="95" t="s">
        <v>74</v>
      </c>
      <c r="AW1100" s="95" t="s">
        <v>5</v>
      </c>
      <c r="AX1100" s="95" t="s">
        <v>66</v>
      </c>
      <c r="AY1100" s="97" t="s">
        <v>123</v>
      </c>
    </row>
    <row r="1101" spans="2:51" s="167" customFormat="1" ht="12">
      <c r="B1101" s="166"/>
      <c r="D1101" s="96" t="s">
        <v>132</v>
      </c>
      <c r="E1101" s="168" t="s">
        <v>1</v>
      </c>
      <c r="F1101" s="169" t="s">
        <v>442</v>
      </c>
      <c r="H1101" s="168" t="s">
        <v>1</v>
      </c>
      <c r="L1101" s="166"/>
      <c r="M1101" s="170"/>
      <c r="N1101" s="171"/>
      <c r="O1101" s="171"/>
      <c r="P1101" s="171"/>
      <c r="Q1101" s="171"/>
      <c r="R1101" s="171"/>
      <c r="S1101" s="171"/>
      <c r="T1101" s="172"/>
      <c r="AT1101" s="168" t="s">
        <v>132</v>
      </c>
      <c r="AU1101" s="168" t="s">
        <v>74</v>
      </c>
      <c r="AV1101" s="167" t="s">
        <v>72</v>
      </c>
      <c r="AW1101" s="167" t="s">
        <v>5</v>
      </c>
      <c r="AX1101" s="167" t="s">
        <v>66</v>
      </c>
      <c r="AY1101" s="168" t="s">
        <v>123</v>
      </c>
    </row>
    <row r="1102" spans="2:51" s="167" customFormat="1" ht="12">
      <c r="B1102" s="166"/>
      <c r="D1102" s="96" t="s">
        <v>132</v>
      </c>
      <c r="E1102" s="168" t="s">
        <v>1</v>
      </c>
      <c r="F1102" s="169" t="s">
        <v>448</v>
      </c>
      <c r="H1102" s="168" t="s">
        <v>1</v>
      </c>
      <c r="L1102" s="166"/>
      <c r="M1102" s="170"/>
      <c r="N1102" s="171"/>
      <c r="O1102" s="171"/>
      <c r="P1102" s="171"/>
      <c r="Q1102" s="171"/>
      <c r="R1102" s="171"/>
      <c r="S1102" s="171"/>
      <c r="T1102" s="172"/>
      <c r="AT1102" s="168" t="s">
        <v>132</v>
      </c>
      <c r="AU1102" s="168" t="s">
        <v>74</v>
      </c>
      <c r="AV1102" s="167" t="s">
        <v>72</v>
      </c>
      <c r="AW1102" s="167" t="s">
        <v>5</v>
      </c>
      <c r="AX1102" s="167" t="s">
        <v>66</v>
      </c>
      <c r="AY1102" s="168" t="s">
        <v>123</v>
      </c>
    </row>
    <row r="1103" spans="2:51" s="95" customFormat="1" ht="12">
      <c r="B1103" s="94"/>
      <c r="D1103" s="96" t="s">
        <v>132</v>
      </c>
      <c r="E1103" s="97" t="s">
        <v>1</v>
      </c>
      <c r="F1103" s="98" t="s">
        <v>554</v>
      </c>
      <c r="H1103" s="99">
        <v>-0.432</v>
      </c>
      <c r="L1103" s="94"/>
      <c r="M1103" s="100"/>
      <c r="N1103" s="101"/>
      <c r="O1103" s="101"/>
      <c r="P1103" s="101"/>
      <c r="Q1103" s="101"/>
      <c r="R1103" s="101"/>
      <c r="S1103" s="101"/>
      <c r="T1103" s="102"/>
      <c r="AT1103" s="97" t="s">
        <v>132</v>
      </c>
      <c r="AU1103" s="97" t="s">
        <v>74</v>
      </c>
      <c r="AV1103" s="95" t="s">
        <v>74</v>
      </c>
      <c r="AW1103" s="95" t="s">
        <v>5</v>
      </c>
      <c r="AX1103" s="95" t="s">
        <v>66</v>
      </c>
      <c r="AY1103" s="97" t="s">
        <v>123</v>
      </c>
    </row>
    <row r="1104" spans="2:51" s="174" customFormat="1" ht="12">
      <c r="B1104" s="173"/>
      <c r="D1104" s="96" t="s">
        <v>132</v>
      </c>
      <c r="E1104" s="175" t="s">
        <v>1</v>
      </c>
      <c r="F1104" s="176" t="s">
        <v>412</v>
      </c>
      <c r="H1104" s="177">
        <v>11.349</v>
      </c>
      <c r="L1104" s="173"/>
      <c r="M1104" s="178"/>
      <c r="N1104" s="179"/>
      <c r="O1104" s="179"/>
      <c r="P1104" s="179"/>
      <c r="Q1104" s="179"/>
      <c r="R1104" s="179"/>
      <c r="S1104" s="179"/>
      <c r="T1104" s="180"/>
      <c r="AT1104" s="175" t="s">
        <v>132</v>
      </c>
      <c r="AU1104" s="175" t="s">
        <v>74</v>
      </c>
      <c r="AV1104" s="174" t="s">
        <v>137</v>
      </c>
      <c r="AW1104" s="174" t="s">
        <v>5</v>
      </c>
      <c r="AX1104" s="174" t="s">
        <v>66</v>
      </c>
      <c r="AY1104" s="175" t="s">
        <v>123</v>
      </c>
    </row>
    <row r="1105" spans="2:51" s="167" customFormat="1" ht="12">
      <c r="B1105" s="166"/>
      <c r="D1105" s="96" t="s">
        <v>132</v>
      </c>
      <c r="E1105" s="168" t="s">
        <v>1</v>
      </c>
      <c r="F1105" s="169" t="s">
        <v>450</v>
      </c>
      <c r="H1105" s="168" t="s">
        <v>1</v>
      </c>
      <c r="L1105" s="166"/>
      <c r="M1105" s="170"/>
      <c r="N1105" s="171"/>
      <c r="O1105" s="171"/>
      <c r="P1105" s="171"/>
      <c r="Q1105" s="171"/>
      <c r="R1105" s="171"/>
      <c r="S1105" s="171"/>
      <c r="T1105" s="172"/>
      <c r="AT1105" s="168" t="s">
        <v>132</v>
      </c>
      <c r="AU1105" s="168" t="s">
        <v>74</v>
      </c>
      <c r="AV1105" s="167" t="s">
        <v>72</v>
      </c>
      <c r="AW1105" s="167" t="s">
        <v>5</v>
      </c>
      <c r="AX1105" s="167" t="s">
        <v>66</v>
      </c>
      <c r="AY1105" s="168" t="s">
        <v>123</v>
      </c>
    </row>
    <row r="1106" spans="2:51" s="167" customFormat="1" ht="12">
      <c r="B1106" s="166"/>
      <c r="D1106" s="96" t="s">
        <v>132</v>
      </c>
      <c r="E1106" s="168" t="s">
        <v>1</v>
      </c>
      <c r="F1106" s="169" t="s">
        <v>550</v>
      </c>
      <c r="H1106" s="168" t="s">
        <v>1</v>
      </c>
      <c r="L1106" s="166"/>
      <c r="M1106" s="170"/>
      <c r="N1106" s="171"/>
      <c r="O1106" s="171"/>
      <c r="P1106" s="171"/>
      <c r="Q1106" s="171"/>
      <c r="R1106" s="171"/>
      <c r="S1106" s="171"/>
      <c r="T1106" s="172"/>
      <c r="AT1106" s="168" t="s">
        <v>132</v>
      </c>
      <c r="AU1106" s="168" t="s">
        <v>74</v>
      </c>
      <c r="AV1106" s="167" t="s">
        <v>72</v>
      </c>
      <c r="AW1106" s="167" t="s">
        <v>5</v>
      </c>
      <c r="AX1106" s="167" t="s">
        <v>66</v>
      </c>
      <c r="AY1106" s="168" t="s">
        <v>123</v>
      </c>
    </row>
    <row r="1107" spans="2:51" s="167" customFormat="1" ht="12">
      <c r="B1107" s="166"/>
      <c r="D1107" s="96" t="s">
        <v>132</v>
      </c>
      <c r="E1107" s="168" t="s">
        <v>1</v>
      </c>
      <c r="F1107" s="169" t="s">
        <v>451</v>
      </c>
      <c r="H1107" s="168" t="s">
        <v>1</v>
      </c>
      <c r="L1107" s="166"/>
      <c r="M1107" s="170"/>
      <c r="N1107" s="171"/>
      <c r="O1107" s="171"/>
      <c r="P1107" s="171"/>
      <c r="Q1107" s="171"/>
      <c r="R1107" s="171"/>
      <c r="S1107" s="171"/>
      <c r="T1107" s="172"/>
      <c r="AT1107" s="168" t="s">
        <v>132</v>
      </c>
      <c r="AU1107" s="168" t="s">
        <v>74</v>
      </c>
      <c r="AV1107" s="167" t="s">
        <v>72</v>
      </c>
      <c r="AW1107" s="167" t="s">
        <v>5</v>
      </c>
      <c r="AX1107" s="167" t="s">
        <v>66</v>
      </c>
      <c r="AY1107" s="168" t="s">
        <v>123</v>
      </c>
    </row>
    <row r="1108" spans="2:51" s="95" customFormat="1" ht="12">
      <c r="B1108" s="94"/>
      <c r="D1108" s="96" t="s">
        <v>132</v>
      </c>
      <c r="E1108" s="97" t="s">
        <v>1</v>
      </c>
      <c r="F1108" s="98" t="s">
        <v>555</v>
      </c>
      <c r="H1108" s="99">
        <v>10.285</v>
      </c>
      <c r="L1108" s="94"/>
      <c r="M1108" s="100"/>
      <c r="N1108" s="101"/>
      <c r="O1108" s="101"/>
      <c r="P1108" s="101"/>
      <c r="Q1108" s="101"/>
      <c r="R1108" s="101"/>
      <c r="S1108" s="101"/>
      <c r="T1108" s="102"/>
      <c r="AT1108" s="97" t="s">
        <v>132</v>
      </c>
      <c r="AU1108" s="97" t="s">
        <v>74</v>
      </c>
      <c r="AV1108" s="95" t="s">
        <v>74</v>
      </c>
      <c r="AW1108" s="95" t="s">
        <v>5</v>
      </c>
      <c r="AX1108" s="95" t="s">
        <v>66</v>
      </c>
      <c r="AY1108" s="97" t="s">
        <v>123</v>
      </c>
    </row>
    <row r="1109" spans="2:51" s="167" customFormat="1" ht="12">
      <c r="B1109" s="166"/>
      <c r="D1109" s="96" t="s">
        <v>132</v>
      </c>
      <c r="E1109" s="168" t="s">
        <v>1</v>
      </c>
      <c r="F1109" s="169" t="s">
        <v>442</v>
      </c>
      <c r="H1109" s="168" t="s">
        <v>1</v>
      </c>
      <c r="L1109" s="166"/>
      <c r="M1109" s="170"/>
      <c r="N1109" s="171"/>
      <c r="O1109" s="171"/>
      <c r="P1109" s="171"/>
      <c r="Q1109" s="171"/>
      <c r="R1109" s="171"/>
      <c r="S1109" s="171"/>
      <c r="T1109" s="172"/>
      <c r="AT1109" s="168" t="s">
        <v>132</v>
      </c>
      <c r="AU1109" s="168" t="s">
        <v>74</v>
      </c>
      <c r="AV1109" s="167" t="s">
        <v>72</v>
      </c>
      <c r="AW1109" s="167" t="s">
        <v>5</v>
      </c>
      <c r="AX1109" s="167" t="s">
        <v>66</v>
      </c>
      <c r="AY1109" s="168" t="s">
        <v>123</v>
      </c>
    </row>
    <row r="1110" spans="2:51" s="167" customFormat="1" ht="12">
      <c r="B1110" s="166"/>
      <c r="D1110" s="96" t="s">
        <v>132</v>
      </c>
      <c r="E1110" s="168" t="s">
        <v>1</v>
      </c>
      <c r="F1110" s="169" t="s">
        <v>453</v>
      </c>
      <c r="H1110" s="168" t="s">
        <v>1</v>
      </c>
      <c r="L1110" s="166"/>
      <c r="M1110" s="170"/>
      <c r="N1110" s="171"/>
      <c r="O1110" s="171"/>
      <c r="P1110" s="171"/>
      <c r="Q1110" s="171"/>
      <c r="R1110" s="171"/>
      <c r="S1110" s="171"/>
      <c r="T1110" s="172"/>
      <c r="AT1110" s="168" t="s">
        <v>132</v>
      </c>
      <c r="AU1110" s="168" t="s">
        <v>74</v>
      </c>
      <c r="AV1110" s="167" t="s">
        <v>72</v>
      </c>
      <c r="AW1110" s="167" t="s">
        <v>5</v>
      </c>
      <c r="AX1110" s="167" t="s">
        <v>66</v>
      </c>
      <c r="AY1110" s="168" t="s">
        <v>123</v>
      </c>
    </row>
    <row r="1111" spans="2:51" s="95" customFormat="1" ht="12">
      <c r="B1111" s="94"/>
      <c r="D1111" s="96" t="s">
        <v>132</v>
      </c>
      <c r="E1111" s="97" t="s">
        <v>1</v>
      </c>
      <c r="F1111" s="98" t="s">
        <v>556</v>
      </c>
      <c r="H1111" s="99">
        <v>-0.226</v>
      </c>
      <c r="L1111" s="94"/>
      <c r="M1111" s="100"/>
      <c r="N1111" s="101"/>
      <c r="O1111" s="101"/>
      <c r="P1111" s="101"/>
      <c r="Q1111" s="101"/>
      <c r="R1111" s="101"/>
      <c r="S1111" s="101"/>
      <c r="T1111" s="102"/>
      <c r="AT1111" s="97" t="s">
        <v>132</v>
      </c>
      <c r="AU1111" s="97" t="s">
        <v>74</v>
      </c>
      <c r="AV1111" s="95" t="s">
        <v>74</v>
      </c>
      <c r="AW1111" s="95" t="s">
        <v>5</v>
      </c>
      <c r="AX1111" s="95" t="s">
        <v>66</v>
      </c>
      <c r="AY1111" s="97" t="s">
        <v>123</v>
      </c>
    </row>
    <row r="1112" spans="2:51" s="174" customFormat="1" ht="12">
      <c r="B1112" s="173"/>
      <c r="D1112" s="96" t="s">
        <v>132</v>
      </c>
      <c r="E1112" s="175" t="s">
        <v>1</v>
      </c>
      <c r="F1112" s="176" t="s">
        <v>412</v>
      </c>
      <c r="H1112" s="177">
        <v>10.059</v>
      </c>
      <c r="L1112" s="173"/>
      <c r="M1112" s="178"/>
      <c r="N1112" s="179"/>
      <c r="O1112" s="179"/>
      <c r="P1112" s="179"/>
      <c r="Q1112" s="179"/>
      <c r="R1112" s="179"/>
      <c r="S1112" s="179"/>
      <c r="T1112" s="180"/>
      <c r="AT1112" s="175" t="s">
        <v>132</v>
      </c>
      <c r="AU1112" s="175" t="s">
        <v>74</v>
      </c>
      <c r="AV1112" s="174" t="s">
        <v>137</v>
      </c>
      <c r="AW1112" s="174" t="s">
        <v>5</v>
      </c>
      <c r="AX1112" s="174" t="s">
        <v>66</v>
      </c>
      <c r="AY1112" s="175" t="s">
        <v>123</v>
      </c>
    </row>
    <row r="1113" spans="2:51" s="167" customFormat="1" ht="12">
      <c r="B1113" s="166"/>
      <c r="D1113" s="96" t="s">
        <v>132</v>
      </c>
      <c r="E1113" s="168" t="s">
        <v>1</v>
      </c>
      <c r="F1113" s="169" t="s">
        <v>455</v>
      </c>
      <c r="H1113" s="168" t="s">
        <v>1</v>
      </c>
      <c r="L1113" s="166"/>
      <c r="M1113" s="170"/>
      <c r="N1113" s="171"/>
      <c r="O1113" s="171"/>
      <c r="P1113" s="171"/>
      <c r="Q1113" s="171"/>
      <c r="R1113" s="171"/>
      <c r="S1113" s="171"/>
      <c r="T1113" s="172"/>
      <c r="AT1113" s="168" t="s">
        <v>132</v>
      </c>
      <c r="AU1113" s="168" t="s">
        <v>74</v>
      </c>
      <c r="AV1113" s="167" t="s">
        <v>72</v>
      </c>
      <c r="AW1113" s="167" t="s">
        <v>5</v>
      </c>
      <c r="AX1113" s="167" t="s">
        <v>66</v>
      </c>
      <c r="AY1113" s="168" t="s">
        <v>123</v>
      </c>
    </row>
    <row r="1114" spans="2:51" s="167" customFormat="1" ht="12">
      <c r="B1114" s="166"/>
      <c r="D1114" s="96" t="s">
        <v>132</v>
      </c>
      <c r="E1114" s="168" t="s">
        <v>1</v>
      </c>
      <c r="F1114" s="169" t="s">
        <v>550</v>
      </c>
      <c r="H1114" s="168" t="s">
        <v>1</v>
      </c>
      <c r="L1114" s="166"/>
      <c r="M1114" s="170"/>
      <c r="N1114" s="171"/>
      <c r="O1114" s="171"/>
      <c r="P1114" s="171"/>
      <c r="Q1114" s="171"/>
      <c r="R1114" s="171"/>
      <c r="S1114" s="171"/>
      <c r="T1114" s="172"/>
      <c r="AT1114" s="168" t="s">
        <v>132</v>
      </c>
      <c r="AU1114" s="168" t="s">
        <v>74</v>
      </c>
      <c r="AV1114" s="167" t="s">
        <v>72</v>
      </c>
      <c r="AW1114" s="167" t="s">
        <v>5</v>
      </c>
      <c r="AX1114" s="167" t="s">
        <v>66</v>
      </c>
      <c r="AY1114" s="168" t="s">
        <v>123</v>
      </c>
    </row>
    <row r="1115" spans="2:51" s="167" customFormat="1" ht="12">
      <c r="B1115" s="166"/>
      <c r="D1115" s="96" t="s">
        <v>132</v>
      </c>
      <c r="E1115" s="168" t="s">
        <v>1</v>
      </c>
      <c r="F1115" s="169" t="s">
        <v>456</v>
      </c>
      <c r="H1115" s="168" t="s">
        <v>1</v>
      </c>
      <c r="L1115" s="166"/>
      <c r="M1115" s="170"/>
      <c r="N1115" s="171"/>
      <c r="O1115" s="171"/>
      <c r="P1115" s="171"/>
      <c r="Q1115" s="171"/>
      <c r="R1115" s="171"/>
      <c r="S1115" s="171"/>
      <c r="T1115" s="172"/>
      <c r="AT1115" s="168" t="s">
        <v>132</v>
      </c>
      <c r="AU1115" s="168" t="s">
        <v>74</v>
      </c>
      <c r="AV1115" s="167" t="s">
        <v>72</v>
      </c>
      <c r="AW1115" s="167" t="s">
        <v>5</v>
      </c>
      <c r="AX1115" s="167" t="s">
        <v>66</v>
      </c>
      <c r="AY1115" s="168" t="s">
        <v>123</v>
      </c>
    </row>
    <row r="1116" spans="2:51" s="95" customFormat="1" ht="12">
      <c r="B1116" s="94"/>
      <c r="D1116" s="96" t="s">
        <v>132</v>
      </c>
      <c r="E1116" s="97" t="s">
        <v>1</v>
      </c>
      <c r="F1116" s="98" t="s">
        <v>557</v>
      </c>
      <c r="H1116" s="99">
        <v>1.928</v>
      </c>
      <c r="L1116" s="94"/>
      <c r="M1116" s="100"/>
      <c r="N1116" s="101"/>
      <c r="O1116" s="101"/>
      <c r="P1116" s="101"/>
      <c r="Q1116" s="101"/>
      <c r="R1116" s="101"/>
      <c r="S1116" s="101"/>
      <c r="T1116" s="102"/>
      <c r="AT1116" s="97" t="s">
        <v>132</v>
      </c>
      <c r="AU1116" s="97" t="s">
        <v>74</v>
      </c>
      <c r="AV1116" s="95" t="s">
        <v>74</v>
      </c>
      <c r="AW1116" s="95" t="s">
        <v>5</v>
      </c>
      <c r="AX1116" s="95" t="s">
        <v>66</v>
      </c>
      <c r="AY1116" s="97" t="s">
        <v>123</v>
      </c>
    </row>
    <row r="1117" spans="2:51" s="167" customFormat="1" ht="12">
      <c r="B1117" s="166"/>
      <c r="D1117" s="96" t="s">
        <v>132</v>
      </c>
      <c r="E1117" s="168" t="s">
        <v>1</v>
      </c>
      <c r="F1117" s="169" t="s">
        <v>442</v>
      </c>
      <c r="H1117" s="168" t="s">
        <v>1</v>
      </c>
      <c r="L1117" s="166"/>
      <c r="M1117" s="170"/>
      <c r="N1117" s="171"/>
      <c r="O1117" s="171"/>
      <c r="P1117" s="171"/>
      <c r="Q1117" s="171"/>
      <c r="R1117" s="171"/>
      <c r="S1117" s="171"/>
      <c r="T1117" s="172"/>
      <c r="AT1117" s="168" t="s">
        <v>132</v>
      </c>
      <c r="AU1117" s="168" t="s">
        <v>74</v>
      </c>
      <c r="AV1117" s="167" t="s">
        <v>72</v>
      </c>
      <c r="AW1117" s="167" t="s">
        <v>5</v>
      </c>
      <c r="AX1117" s="167" t="s">
        <v>66</v>
      </c>
      <c r="AY1117" s="168" t="s">
        <v>123</v>
      </c>
    </row>
    <row r="1118" spans="2:51" s="167" customFormat="1" ht="12">
      <c r="B1118" s="166"/>
      <c r="D1118" s="96" t="s">
        <v>132</v>
      </c>
      <c r="E1118" s="168" t="s">
        <v>1</v>
      </c>
      <c r="F1118" s="169" t="s">
        <v>458</v>
      </c>
      <c r="H1118" s="168" t="s">
        <v>1</v>
      </c>
      <c r="L1118" s="166"/>
      <c r="M1118" s="170"/>
      <c r="N1118" s="171"/>
      <c r="O1118" s="171"/>
      <c r="P1118" s="171"/>
      <c r="Q1118" s="171"/>
      <c r="R1118" s="171"/>
      <c r="S1118" s="171"/>
      <c r="T1118" s="172"/>
      <c r="AT1118" s="168" t="s">
        <v>132</v>
      </c>
      <c r="AU1118" s="168" t="s">
        <v>74</v>
      </c>
      <c r="AV1118" s="167" t="s">
        <v>72</v>
      </c>
      <c r="AW1118" s="167" t="s">
        <v>5</v>
      </c>
      <c r="AX1118" s="167" t="s">
        <v>66</v>
      </c>
      <c r="AY1118" s="168" t="s">
        <v>123</v>
      </c>
    </row>
    <row r="1119" spans="2:51" s="95" customFormat="1" ht="12">
      <c r="B1119" s="94"/>
      <c r="D1119" s="96" t="s">
        <v>132</v>
      </c>
      <c r="E1119" s="97" t="s">
        <v>1</v>
      </c>
      <c r="F1119" s="98" t="s">
        <v>558</v>
      </c>
      <c r="H1119" s="99">
        <v>-0.216</v>
      </c>
      <c r="L1119" s="94"/>
      <c r="M1119" s="100"/>
      <c r="N1119" s="101"/>
      <c r="O1119" s="101"/>
      <c r="P1119" s="101"/>
      <c r="Q1119" s="101"/>
      <c r="R1119" s="101"/>
      <c r="S1119" s="101"/>
      <c r="T1119" s="102"/>
      <c r="AT1119" s="97" t="s">
        <v>132</v>
      </c>
      <c r="AU1119" s="97" t="s">
        <v>74</v>
      </c>
      <c r="AV1119" s="95" t="s">
        <v>74</v>
      </c>
      <c r="AW1119" s="95" t="s">
        <v>5</v>
      </c>
      <c r="AX1119" s="95" t="s">
        <v>66</v>
      </c>
      <c r="AY1119" s="97" t="s">
        <v>123</v>
      </c>
    </row>
    <row r="1120" spans="2:51" s="174" customFormat="1" ht="12">
      <c r="B1120" s="173"/>
      <c r="D1120" s="96" t="s">
        <v>132</v>
      </c>
      <c r="E1120" s="175" t="s">
        <v>1</v>
      </c>
      <c r="F1120" s="176" t="s">
        <v>412</v>
      </c>
      <c r="H1120" s="177">
        <v>1.712</v>
      </c>
      <c r="L1120" s="173"/>
      <c r="M1120" s="178"/>
      <c r="N1120" s="179"/>
      <c r="O1120" s="179"/>
      <c r="P1120" s="179"/>
      <c r="Q1120" s="179"/>
      <c r="R1120" s="179"/>
      <c r="S1120" s="179"/>
      <c r="T1120" s="180"/>
      <c r="AT1120" s="175" t="s">
        <v>132</v>
      </c>
      <c r="AU1120" s="175" t="s">
        <v>74</v>
      </c>
      <c r="AV1120" s="174" t="s">
        <v>137</v>
      </c>
      <c r="AW1120" s="174" t="s">
        <v>5</v>
      </c>
      <c r="AX1120" s="174" t="s">
        <v>66</v>
      </c>
      <c r="AY1120" s="175" t="s">
        <v>123</v>
      </c>
    </row>
    <row r="1121" spans="2:51" s="167" customFormat="1" ht="12">
      <c r="B1121" s="166"/>
      <c r="D1121" s="96" t="s">
        <v>132</v>
      </c>
      <c r="E1121" s="168" t="s">
        <v>1</v>
      </c>
      <c r="F1121" s="169" t="s">
        <v>460</v>
      </c>
      <c r="H1121" s="168" t="s">
        <v>1</v>
      </c>
      <c r="L1121" s="166"/>
      <c r="M1121" s="170"/>
      <c r="N1121" s="171"/>
      <c r="O1121" s="171"/>
      <c r="P1121" s="171"/>
      <c r="Q1121" s="171"/>
      <c r="R1121" s="171"/>
      <c r="S1121" s="171"/>
      <c r="T1121" s="172"/>
      <c r="AT1121" s="168" t="s">
        <v>132</v>
      </c>
      <c r="AU1121" s="168" t="s">
        <v>74</v>
      </c>
      <c r="AV1121" s="167" t="s">
        <v>72</v>
      </c>
      <c r="AW1121" s="167" t="s">
        <v>5</v>
      </c>
      <c r="AX1121" s="167" t="s">
        <v>66</v>
      </c>
      <c r="AY1121" s="168" t="s">
        <v>123</v>
      </c>
    </row>
    <row r="1122" spans="2:51" s="167" customFormat="1" ht="12">
      <c r="B1122" s="166"/>
      <c r="D1122" s="96" t="s">
        <v>132</v>
      </c>
      <c r="E1122" s="168" t="s">
        <v>1</v>
      </c>
      <c r="F1122" s="169" t="s">
        <v>550</v>
      </c>
      <c r="H1122" s="168" t="s">
        <v>1</v>
      </c>
      <c r="L1122" s="166"/>
      <c r="M1122" s="170"/>
      <c r="N1122" s="171"/>
      <c r="O1122" s="171"/>
      <c r="P1122" s="171"/>
      <c r="Q1122" s="171"/>
      <c r="R1122" s="171"/>
      <c r="S1122" s="171"/>
      <c r="T1122" s="172"/>
      <c r="AT1122" s="168" t="s">
        <v>132</v>
      </c>
      <c r="AU1122" s="168" t="s">
        <v>74</v>
      </c>
      <c r="AV1122" s="167" t="s">
        <v>72</v>
      </c>
      <c r="AW1122" s="167" t="s">
        <v>5</v>
      </c>
      <c r="AX1122" s="167" t="s">
        <v>66</v>
      </c>
      <c r="AY1122" s="168" t="s">
        <v>123</v>
      </c>
    </row>
    <row r="1123" spans="2:51" s="167" customFormat="1" ht="12">
      <c r="B1123" s="166"/>
      <c r="D1123" s="96" t="s">
        <v>132</v>
      </c>
      <c r="E1123" s="168" t="s">
        <v>1</v>
      </c>
      <c r="F1123" s="169" t="s">
        <v>461</v>
      </c>
      <c r="H1123" s="168" t="s">
        <v>1</v>
      </c>
      <c r="L1123" s="166"/>
      <c r="M1123" s="170"/>
      <c r="N1123" s="171"/>
      <c r="O1123" s="171"/>
      <c r="P1123" s="171"/>
      <c r="Q1123" s="171"/>
      <c r="R1123" s="171"/>
      <c r="S1123" s="171"/>
      <c r="T1123" s="172"/>
      <c r="AT1123" s="168" t="s">
        <v>132</v>
      </c>
      <c r="AU1123" s="168" t="s">
        <v>74</v>
      </c>
      <c r="AV1123" s="167" t="s">
        <v>72</v>
      </c>
      <c r="AW1123" s="167" t="s">
        <v>5</v>
      </c>
      <c r="AX1123" s="167" t="s">
        <v>66</v>
      </c>
      <c r="AY1123" s="168" t="s">
        <v>123</v>
      </c>
    </row>
    <row r="1124" spans="2:51" s="95" customFormat="1" ht="12">
      <c r="B1124" s="94"/>
      <c r="D1124" s="96" t="s">
        <v>132</v>
      </c>
      <c r="E1124" s="97" t="s">
        <v>1</v>
      </c>
      <c r="F1124" s="98" t="s">
        <v>559</v>
      </c>
      <c r="H1124" s="99">
        <v>20.095</v>
      </c>
      <c r="L1124" s="94"/>
      <c r="M1124" s="100"/>
      <c r="N1124" s="101"/>
      <c r="O1124" s="101"/>
      <c r="P1124" s="101"/>
      <c r="Q1124" s="101"/>
      <c r="R1124" s="101"/>
      <c r="S1124" s="101"/>
      <c r="T1124" s="102"/>
      <c r="AT1124" s="97" t="s">
        <v>132</v>
      </c>
      <c r="AU1124" s="97" t="s">
        <v>74</v>
      </c>
      <c r="AV1124" s="95" t="s">
        <v>74</v>
      </c>
      <c r="AW1124" s="95" t="s">
        <v>5</v>
      </c>
      <c r="AX1124" s="95" t="s">
        <v>66</v>
      </c>
      <c r="AY1124" s="97" t="s">
        <v>123</v>
      </c>
    </row>
    <row r="1125" spans="2:51" s="167" customFormat="1" ht="12">
      <c r="B1125" s="166"/>
      <c r="D1125" s="96" t="s">
        <v>132</v>
      </c>
      <c r="E1125" s="168" t="s">
        <v>1</v>
      </c>
      <c r="F1125" s="169" t="s">
        <v>442</v>
      </c>
      <c r="H1125" s="168" t="s">
        <v>1</v>
      </c>
      <c r="L1125" s="166"/>
      <c r="M1125" s="170"/>
      <c r="N1125" s="171"/>
      <c r="O1125" s="171"/>
      <c r="P1125" s="171"/>
      <c r="Q1125" s="171"/>
      <c r="R1125" s="171"/>
      <c r="S1125" s="171"/>
      <c r="T1125" s="172"/>
      <c r="AT1125" s="168" t="s">
        <v>132</v>
      </c>
      <c r="AU1125" s="168" t="s">
        <v>74</v>
      </c>
      <c r="AV1125" s="167" t="s">
        <v>72</v>
      </c>
      <c r="AW1125" s="167" t="s">
        <v>5</v>
      </c>
      <c r="AX1125" s="167" t="s">
        <v>66</v>
      </c>
      <c r="AY1125" s="168" t="s">
        <v>123</v>
      </c>
    </row>
    <row r="1126" spans="2:51" s="167" customFormat="1" ht="12">
      <c r="B1126" s="166"/>
      <c r="D1126" s="96" t="s">
        <v>132</v>
      </c>
      <c r="E1126" s="168" t="s">
        <v>1</v>
      </c>
      <c r="F1126" s="169" t="s">
        <v>463</v>
      </c>
      <c r="H1126" s="168" t="s">
        <v>1</v>
      </c>
      <c r="L1126" s="166"/>
      <c r="M1126" s="170"/>
      <c r="N1126" s="171"/>
      <c r="O1126" s="171"/>
      <c r="P1126" s="171"/>
      <c r="Q1126" s="171"/>
      <c r="R1126" s="171"/>
      <c r="S1126" s="171"/>
      <c r="T1126" s="172"/>
      <c r="AT1126" s="168" t="s">
        <v>132</v>
      </c>
      <c r="AU1126" s="168" t="s">
        <v>74</v>
      </c>
      <c r="AV1126" s="167" t="s">
        <v>72</v>
      </c>
      <c r="AW1126" s="167" t="s">
        <v>5</v>
      </c>
      <c r="AX1126" s="167" t="s">
        <v>66</v>
      </c>
      <c r="AY1126" s="168" t="s">
        <v>123</v>
      </c>
    </row>
    <row r="1127" spans="2:51" s="95" customFormat="1" ht="12">
      <c r="B1127" s="94"/>
      <c r="D1127" s="96" t="s">
        <v>132</v>
      </c>
      <c r="E1127" s="97" t="s">
        <v>1</v>
      </c>
      <c r="F1127" s="98" t="s">
        <v>560</v>
      </c>
      <c r="H1127" s="99">
        <v>-0.589</v>
      </c>
      <c r="L1127" s="94"/>
      <c r="M1127" s="100"/>
      <c r="N1127" s="101"/>
      <c r="O1127" s="101"/>
      <c r="P1127" s="101"/>
      <c r="Q1127" s="101"/>
      <c r="R1127" s="101"/>
      <c r="S1127" s="101"/>
      <c r="T1127" s="102"/>
      <c r="AT1127" s="97" t="s">
        <v>132</v>
      </c>
      <c r="AU1127" s="97" t="s">
        <v>74</v>
      </c>
      <c r="AV1127" s="95" t="s">
        <v>74</v>
      </c>
      <c r="AW1127" s="95" t="s">
        <v>5</v>
      </c>
      <c r="AX1127" s="95" t="s">
        <v>66</v>
      </c>
      <c r="AY1127" s="97" t="s">
        <v>123</v>
      </c>
    </row>
    <row r="1128" spans="2:51" s="174" customFormat="1" ht="12">
      <c r="B1128" s="173"/>
      <c r="D1128" s="96" t="s">
        <v>132</v>
      </c>
      <c r="E1128" s="175" t="s">
        <v>1</v>
      </c>
      <c r="F1128" s="176" t="s">
        <v>412</v>
      </c>
      <c r="H1128" s="177">
        <v>19.506</v>
      </c>
      <c r="L1128" s="173"/>
      <c r="M1128" s="178"/>
      <c r="N1128" s="179"/>
      <c r="O1128" s="179"/>
      <c r="P1128" s="179"/>
      <c r="Q1128" s="179"/>
      <c r="R1128" s="179"/>
      <c r="S1128" s="179"/>
      <c r="T1128" s="180"/>
      <c r="AT1128" s="175" t="s">
        <v>132</v>
      </c>
      <c r="AU1128" s="175" t="s">
        <v>74</v>
      </c>
      <c r="AV1128" s="174" t="s">
        <v>137</v>
      </c>
      <c r="AW1128" s="174" t="s">
        <v>5</v>
      </c>
      <c r="AX1128" s="174" t="s">
        <v>66</v>
      </c>
      <c r="AY1128" s="175" t="s">
        <v>123</v>
      </c>
    </row>
    <row r="1129" spans="2:51" s="167" customFormat="1" ht="12">
      <c r="B1129" s="166"/>
      <c r="D1129" s="96" t="s">
        <v>132</v>
      </c>
      <c r="E1129" s="168" t="s">
        <v>1</v>
      </c>
      <c r="F1129" s="169" t="s">
        <v>465</v>
      </c>
      <c r="H1129" s="168" t="s">
        <v>1</v>
      </c>
      <c r="L1129" s="166"/>
      <c r="M1129" s="170"/>
      <c r="N1129" s="171"/>
      <c r="O1129" s="171"/>
      <c r="P1129" s="171"/>
      <c r="Q1129" s="171"/>
      <c r="R1129" s="171"/>
      <c r="S1129" s="171"/>
      <c r="T1129" s="172"/>
      <c r="AT1129" s="168" t="s">
        <v>132</v>
      </c>
      <c r="AU1129" s="168" t="s">
        <v>74</v>
      </c>
      <c r="AV1129" s="167" t="s">
        <v>72</v>
      </c>
      <c r="AW1129" s="167" t="s">
        <v>5</v>
      </c>
      <c r="AX1129" s="167" t="s">
        <v>66</v>
      </c>
      <c r="AY1129" s="168" t="s">
        <v>123</v>
      </c>
    </row>
    <row r="1130" spans="2:51" s="167" customFormat="1" ht="12">
      <c r="B1130" s="166"/>
      <c r="D1130" s="96" t="s">
        <v>132</v>
      </c>
      <c r="E1130" s="168" t="s">
        <v>1</v>
      </c>
      <c r="F1130" s="169" t="s">
        <v>550</v>
      </c>
      <c r="H1130" s="168" t="s">
        <v>1</v>
      </c>
      <c r="L1130" s="166"/>
      <c r="M1130" s="170"/>
      <c r="N1130" s="171"/>
      <c r="O1130" s="171"/>
      <c r="P1130" s="171"/>
      <c r="Q1130" s="171"/>
      <c r="R1130" s="171"/>
      <c r="S1130" s="171"/>
      <c r="T1130" s="172"/>
      <c r="AT1130" s="168" t="s">
        <v>132</v>
      </c>
      <c r="AU1130" s="168" t="s">
        <v>74</v>
      </c>
      <c r="AV1130" s="167" t="s">
        <v>72</v>
      </c>
      <c r="AW1130" s="167" t="s">
        <v>5</v>
      </c>
      <c r="AX1130" s="167" t="s">
        <v>66</v>
      </c>
      <c r="AY1130" s="168" t="s">
        <v>123</v>
      </c>
    </row>
    <row r="1131" spans="2:51" s="167" customFormat="1" ht="12">
      <c r="B1131" s="166"/>
      <c r="D1131" s="96" t="s">
        <v>132</v>
      </c>
      <c r="E1131" s="168" t="s">
        <v>1</v>
      </c>
      <c r="F1131" s="169" t="s">
        <v>466</v>
      </c>
      <c r="H1131" s="168" t="s">
        <v>1</v>
      </c>
      <c r="L1131" s="166"/>
      <c r="M1131" s="170"/>
      <c r="N1131" s="171"/>
      <c r="O1131" s="171"/>
      <c r="P1131" s="171"/>
      <c r="Q1131" s="171"/>
      <c r="R1131" s="171"/>
      <c r="S1131" s="171"/>
      <c r="T1131" s="172"/>
      <c r="AT1131" s="168" t="s">
        <v>132</v>
      </c>
      <c r="AU1131" s="168" t="s">
        <v>74</v>
      </c>
      <c r="AV1131" s="167" t="s">
        <v>72</v>
      </c>
      <c r="AW1131" s="167" t="s">
        <v>5</v>
      </c>
      <c r="AX1131" s="167" t="s">
        <v>66</v>
      </c>
      <c r="AY1131" s="168" t="s">
        <v>123</v>
      </c>
    </row>
    <row r="1132" spans="2:51" s="95" customFormat="1" ht="12">
      <c r="B1132" s="94"/>
      <c r="D1132" s="96" t="s">
        <v>132</v>
      </c>
      <c r="E1132" s="97" t="s">
        <v>1</v>
      </c>
      <c r="F1132" s="98" t="s">
        <v>561</v>
      </c>
      <c r="H1132" s="99">
        <v>12.029</v>
      </c>
      <c r="L1132" s="94"/>
      <c r="M1132" s="100"/>
      <c r="N1132" s="101"/>
      <c r="O1132" s="101"/>
      <c r="P1132" s="101"/>
      <c r="Q1132" s="101"/>
      <c r="R1132" s="101"/>
      <c r="S1132" s="101"/>
      <c r="T1132" s="102"/>
      <c r="AT1132" s="97" t="s">
        <v>132</v>
      </c>
      <c r="AU1132" s="97" t="s">
        <v>74</v>
      </c>
      <c r="AV1132" s="95" t="s">
        <v>74</v>
      </c>
      <c r="AW1132" s="95" t="s">
        <v>5</v>
      </c>
      <c r="AX1132" s="95" t="s">
        <v>66</v>
      </c>
      <c r="AY1132" s="97" t="s">
        <v>123</v>
      </c>
    </row>
    <row r="1133" spans="2:51" s="167" customFormat="1" ht="12">
      <c r="B1133" s="166"/>
      <c r="D1133" s="96" t="s">
        <v>132</v>
      </c>
      <c r="E1133" s="168" t="s">
        <v>1</v>
      </c>
      <c r="F1133" s="169" t="s">
        <v>442</v>
      </c>
      <c r="H1133" s="168" t="s">
        <v>1</v>
      </c>
      <c r="L1133" s="166"/>
      <c r="M1133" s="170"/>
      <c r="N1133" s="171"/>
      <c r="O1133" s="171"/>
      <c r="P1133" s="171"/>
      <c r="Q1133" s="171"/>
      <c r="R1133" s="171"/>
      <c r="S1133" s="171"/>
      <c r="T1133" s="172"/>
      <c r="AT1133" s="168" t="s">
        <v>132</v>
      </c>
      <c r="AU1133" s="168" t="s">
        <v>74</v>
      </c>
      <c r="AV1133" s="167" t="s">
        <v>72</v>
      </c>
      <c r="AW1133" s="167" t="s">
        <v>5</v>
      </c>
      <c r="AX1133" s="167" t="s">
        <v>66</v>
      </c>
      <c r="AY1133" s="168" t="s">
        <v>123</v>
      </c>
    </row>
    <row r="1134" spans="2:51" s="167" customFormat="1" ht="12">
      <c r="B1134" s="166"/>
      <c r="D1134" s="96" t="s">
        <v>132</v>
      </c>
      <c r="E1134" s="168" t="s">
        <v>1</v>
      </c>
      <c r="F1134" s="169" t="s">
        <v>468</v>
      </c>
      <c r="H1134" s="168" t="s">
        <v>1</v>
      </c>
      <c r="L1134" s="166"/>
      <c r="M1134" s="170"/>
      <c r="N1134" s="171"/>
      <c r="O1134" s="171"/>
      <c r="P1134" s="171"/>
      <c r="Q1134" s="171"/>
      <c r="R1134" s="171"/>
      <c r="S1134" s="171"/>
      <c r="T1134" s="172"/>
      <c r="AT1134" s="168" t="s">
        <v>132</v>
      </c>
      <c r="AU1134" s="168" t="s">
        <v>74</v>
      </c>
      <c r="AV1134" s="167" t="s">
        <v>72</v>
      </c>
      <c r="AW1134" s="167" t="s">
        <v>5</v>
      </c>
      <c r="AX1134" s="167" t="s">
        <v>66</v>
      </c>
      <c r="AY1134" s="168" t="s">
        <v>123</v>
      </c>
    </row>
    <row r="1135" spans="2:51" s="95" customFormat="1" ht="12">
      <c r="B1135" s="94"/>
      <c r="D1135" s="96" t="s">
        <v>132</v>
      </c>
      <c r="E1135" s="97" t="s">
        <v>1</v>
      </c>
      <c r="F1135" s="98" t="s">
        <v>562</v>
      </c>
      <c r="H1135" s="99">
        <v>-0.412</v>
      </c>
      <c r="L1135" s="94"/>
      <c r="M1135" s="100"/>
      <c r="N1135" s="101"/>
      <c r="O1135" s="101"/>
      <c r="P1135" s="101"/>
      <c r="Q1135" s="101"/>
      <c r="R1135" s="101"/>
      <c r="S1135" s="101"/>
      <c r="T1135" s="102"/>
      <c r="AT1135" s="97" t="s">
        <v>132</v>
      </c>
      <c r="AU1135" s="97" t="s">
        <v>74</v>
      </c>
      <c r="AV1135" s="95" t="s">
        <v>74</v>
      </c>
      <c r="AW1135" s="95" t="s">
        <v>5</v>
      </c>
      <c r="AX1135" s="95" t="s">
        <v>66</v>
      </c>
      <c r="AY1135" s="97" t="s">
        <v>123</v>
      </c>
    </row>
    <row r="1136" spans="2:51" s="174" customFormat="1" ht="12">
      <c r="B1136" s="173"/>
      <c r="D1136" s="96" t="s">
        <v>132</v>
      </c>
      <c r="E1136" s="175" t="s">
        <v>1</v>
      </c>
      <c r="F1136" s="176" t="s">
        <v>412</v>
      </c>
      <c r="H1136" s="177">
        <v>11.616999999999999</v>
      </c>
      <c r="L1136" s="173"/>
      <c r="M1136" s="178"/>
      <c r="N1136" s="179"/>
      <c r="O1136" s="179"/>
      <c r="P1136" s="179"/>
      <c r="Q1136" s="179"/>
      <c r="R1136" s="179"/>
      <c r="S1136" s="179"/>
      <c r="T1136" s="180"/>
      <c r="AT1136" s="175" t="s">
        <v>132</v>
      </c>
      <c r="AU1136" s="175" t="s">
        <v>74</v>
      </c>
      <c r="AV1136" s="174" t="s">
        <v>137</v>
      </c>
      <c r="AW1136" s="174" t="s">
        <v>5</v>
      </c>
      <c r="AX1136" s="174" t="s">
        <v>66</v>
      </c>
      <c r="AY1136" s="175" t="s">
        <v>123</v>
      </c>
    </row>
    <row r="1137" spans="2:51" s="182" customFormat="1" ht="12">
      <c r="B1137" s="181"/>
      <c r="D1137" s="96" t="s">
        <v>132</v>
      </c>
      <c r="E1137" s="183" t="s">
        <v>1</v>
      </c>
      <c r="F1137" s="184" t="s">
        <v>470</v>
      </c>
      <c r="H1137" s="185">
        <v>624.2559999999999</v>
      </c>
      <c r="L1137" s="181"/>
      <c r="M1137" s="186"/>
      <c r="N1137" s="187"/>
      <c r="O1137" s="187"/>
      <c r="P1137" s="187"/>
      <c r="Q1137" s="187"/>
      <c r="R1137" s="187"/>
      <c r="S1137" s="187"/>
      <c r="T1137" s="188"/>
      <c r="AT1137" s="183" t="s">
        <v>132</v>
      </c>
      <c r="AU1137" s="183" t="s">
        <v>74</v>
      </c>
      <c r="AV1137" s="182" t="s">
        <v>130</v>
      </c>
      <c r="AW1137" s="182" t="s">
        <v>5</v>
      </c>
      <c r="AX1137" s="182" t="s">
        <v>72</v>
      </c>
      <c r="AY1137" s="183" t="s">
        <v>123</v>
      </c>
    </row>
    <row r="1138" spans="2:51" s="95" customFormat="1" ht="12">
      <c r="B1138" s="94"/>
      <c r="D1138" s="96" t="s">
        <v>132</v>
      </c>
      <c r="F1138" s="98" t="s">
        <v>566</v>
      </c>
      <c r="H1138" s="99">
        <v>1248.512</v>
      </c>
      <c r="L1138" s="94"/>
      <c r="M1138" s="100"/>
      <c r="N1138" s="101"/>
      <c r="O1138" s="101"/>
      <c r="P1138" s="101"/>
      <c r="Q1138" s="101"/>
      <c r="R1138" s="101"/>
      <c r="S1138" s="101"/>
      <c r="T1138" s="102"/>
      <c r="AT1138" s="97" t="s">
        <v>132</v>
      </c>
      <c r="AU1138" s="97" t="s">
        <v>74</v>
      </c>
      <c r="AV1138" s="95" t="s">
        <v>74</v>
      </c>
      <c r="AW1138" s="95" t="s">
        <v>4</v>
      </c>
      <c r="AX1138" s="95" t="s">
        <v>72</v>
      </c>
      <c r="AY1138" s="97" t="s">
        <v>123</v>
      </c>
    </row>
    <row r="1139" spans="2:65" s="117" customFormat="1" ht="16.5" customHeight="1">
      <c r="B1139" s="8"/>
      <c r="C1139" s="84" t="s">
        <v>301</v>
      </c>
      <c r="D1139" s="84" t="s">
        <v>125</v>
      </c>
      <c r="E1139" s="85" t="s">
        <v>567</v>
      </c>
      <c r="F1139" s="86" t="s">
        <v>568</v>
      </c>
      <c r="G1139" s="87" t="s">
        <v>396</v>
      </c>
      <c r="H1139" s="88">
        <v>183.074</v>
      </c>
      <c r="I1139" s="142"/>
      <c r="J1139" s="89">
        <f>ROUND(I1139*H1139,2)</f>
        <v>0</v>
      </c>
      <c r="K1139" s="86" t="s">
        <v>397</v>
      </c>
      <c r="L1139" s="8"/>
      <c r="M1139" s="115" t="s">
        <v>1</v>
      </c>
      <c r="N1139" s="90" t="s">
        <v>35</v>
      </c>
      <c r="O1139" s="92">
        <v>0.286</v>
      </c>
      <c r="P1139" s="92">
        <f>O1139*H1139</f>
        <v>52.359164</v>
      </c>
      <c r="Q1139" s="92">
        <v>0</v>
      </c>
      <c r="R1139" s="92">
        <f>Q1139*H1139</f>
        <v>0</v>
      </c>
      <c r="S1139" s="92">
        <v>0</v>
      </c>
      <c r="T1139" s="164">
        <f>S1139*H1139</f>
        <v>0</v>
      </c>
      <c r="AR1139" s="120" t="s">
        <v>130</v>
      </c>
      <c r="AT1139" s="120" t="s">
        <v>125</v>
      </c>
      <c r="AU1139" s="120" t="s">
        <v>74</v>
      </c>
      <c r="AY1139" s="120" t="s">
        <v>123</v>
      </c>
      <c r="BE1139" s="156">
        <f>IF(N1139="základní",J1139,0)</f>
        <v>0</v>
      </c>
      <c r="BF1139" s="156">
        <f>IF(N1139="snížená",J1139,0)</f>
        <v>0</v>
      </c>
      <c r="BG1139" s="156">
        <f>IF(N1139="zákl. přenesená",J1139,0)</f>
        <v>0</v>
      </c>
      <c r="BH1139" s="156">
        <f>IF(N1139="sníž. přenesená",J1139,0)</f>
        <v>0</v>
      </c>
      <c r="BI1139" s="156">
        <f>IF(N1139="nulová",J1139,0)</f>
        <v>0</v>
      </c>
      <c r="BJ1139" s="120" t="s">
        <v>72</v>
      </c>
      <c r="BK1139" s="156">
        <f>ROUND(I1139*H1139,2)</f>
        <v>0</v>
      </c>
      <c r="BL1139" s="120" t="s">
        <v>130</v>
      </c>
      <c r="BM1139" s="120" t="s">
        <v>569</v>
      </c>
    </row>
    <row r="1140" spans="2:47" s="117" customFormat="1" ht="19.5">
      <c r="B1140" s="8"/>
      <c r="D1140" s="96" t="s">
        <v>399</v>
      </c>
      <c r="F1140" s="165" t="s">
        <v>570</v>
      </c>
      <c r="L1140" s="8"/>
      <c r="M1140" s="114"/>
      <c r="N1140" s="21"/>
      <c r="O1140" s="21"/>
      <c r="P1140" s="21"/>
      <c r="Q1140" s="21"/>
      <c r="R1140" s="21"/>
      <c r="S1140" s="21"/>
      <c r="T1140" s="22"/>
      <c r="AT1140" s="120" t="s">
        <v>399</v>
      </c>
      <c r="AU1140" s="120" t="s">
        <v>74</v>
      </c>
    </row>
    <row r="1141" spans="2:51" s="167" customFormat="1" ht="12">
      <c r="B1141" s="166"/>
      <c r="D1141" s="96" t="s">
        <v>132</v>
      </c>
      <c r="E1141" s="168" t="s">
        <v>1</v>
      </c>
      <c r="F1141" s="169" t="s">
        <v>401</v>
      </c>
      <c r="H1141" s="168" t="s">
        <v>1</v>
      </c>
      <c r="L1141" s="166"/>
      <c r="M1141" s="170"/>
      <c r="N1141" s="171"/>
      <c r="O1141" s="171"/>
      <c r="P1141" s="171"/>
      <c r="Q1141" s="171"/>
      <c r="R1141" s="171"/>
      <c r="S1141" s="171"/>
      <c r="T1141" s="172"/>
      <c r="AT1141" s="168" t="s">
        <v>132</v>
      </c>
      <c r="AU1141" s="168" t="s">
        <v>74</v>
      </c>
      <c r="AV1141" s="167" t="s">
        <v>72</v>
      </c>
      <c r="AW1141" s="167" t="s">
        <v>5</v>
      </c>
      <c r="AX1141" s="167" t="s">
        <v>66</v>
      </c>
      <c r="AY1141" s="168" t="s">
        <v>123</v>
      </c>
    </row>
    <row r="1142" spans="2:51" s="167" customFormat="1" ht="12">
      <c r="B1142" s="166"/>
      <c r="D1142" s="96" t="s">
        <v>132</v>
      </c>
      <c r="E1142" s="168" t="s">
        <v>1</v>
      </c>
      <c r="F1142" s="169" t="s">
        <v>402</v>
      </c>
      <c r="H1142" s="168" t="s">
        <v>1</v>
      </c>
      <c r="L1142" s="166"/>
      <c r="M1142" s="170"/>
      <c r="N1142" s="171"/>
      <c r="O1142" s="171"/>
      <c r="P1142" s="171"/>
      <c r="Q1142" s="171"/>
      <c r="R1142" s="171"/>
      <c r="S1142" s="171"/>
      <c r="T1142" s="172"/>
      <c r="AT1142" s="168" t="s">
        <v>132</v>
      </c>
      <c r="AU1142" s="168" t="s">
        <v>74</v>
      </c>
      <c r="AV1142" s="167" t="s">
        <v>72</v>
      </c>
      <c r="AW1142" s="167" t="s">
        <v>5</v>
      </c>
      <c r="AX1142" s="167" t="s">
        <v>66</v>
      </c>
      <c r="AY1142" s="168" t="s">
        <v>123</v>
      </c>
    </row>
    <row r="1143" spans="2:51" s="167" customFormat="1" ht="12">
      <c r="B1143" s="166"/>
      <c r="D1143" s="96" t="s">
        <v>132</v>
      </c>
      <c r="E1143" s="168" t="s">
        <v>1</v>
      </c>
      <c r="F1143" s="169" t="s">
        <v>403</v>
      </c>
      <c r="H1143" s="168" t="s">
        <v>1</v>
      </c>
      <c r="L1143" s="166"/>
      <c r="M1143" s="170"/>
      <c r="N1143" s="171"/>
      <c r="O1143" s="171"/>
      <c r="P1143" s="171"/>
      <c r="Q1143" s="171"/>
      <c r="R1143" s="171"/>
      <c r="S1143" s="171"/>
      <c r="T1143" s="172"/>
      <c r="AT1143" s="168" t="s">
        <v>132</v>
      </c>
      <c r="AU1143" s="168" t="s">
        <v>74</v>
      </c>
      <c r="AV1143" s="167" t="s">
        <v>72</v>
      </c>
      <c r="AW1143" s="167" t="s">
        <v>5</v>
      </c>
      <c r="AX1143" s="167" t="s">
        <v>66</v>
      </c>
      <c r="AY1143" s="168" t="s">
        <v>123</v>
      </c>
    </row>
    <row r="1144" spans="2:51" s="167" customFormat="1" ht="12">
      <c r="B1144" s="166"/>
      <c r="D1144" s="96" t="s">
        <v>132</v>
      </c>
      <c r="E1144" s="168" t="s">
        <v>1</v>
      </c>
      <c r="F1144" s="169" t="s">
        <v>404</v>
      </c>
      <c r="H1144" s="168" t="s">
        <v>1</v>
      </c>
      <c r="L1144" s="166"/>
      <c r="M1144" s="170"/>
      <c r="N1144" s="171"/>
      <c r="O1144" s="171"/>
      <c r="P1144" s="171"/>
      <c r="Q1144" s="171"/>
      <c r="R1144" s="171"/>
      <c r="S1144" s="171"/>
      <c r="T1144" s="172"/>
      <c r="AT1144" s="168" t="s">
        <v>132</v>
      </c>
      <c r="AU1144" s="168" t="s">
        <v>74</v>
      </c>
      <c r="AV1144" s="167" t="s">
        <v>72</v>
      </c>
      <c r="AW1144" s="167" t="s">
        <v>5</v>
      </c>
      <c r="AX1144" s="167" t="s">
        <v>66</v>
      </c>
      <c r="AY1144" s="168" t="s">
        <v>123</v>
      </c>
    </row>
    <row r="1145" spans="2:51" s="167" customFormat="1" ht="12">
      <c r="B1145" s="166"/>
      <c r="D1145" s="96" t="s">
        <v>132</v>
      </c>
      <c r="E1145" s="168" t="s">
        <v>1</v>
      </c>
      <c r="F1145" s="169" t="s">
        <v>405</v>
      </c>
      <c r="H1145" s="168" t="s">
        <v>1</v>
      </c>
      <c r="L1145" s="166"/>
      <c r="M1145" s="170"/>
      <c r="N1145" s="171"/>
      <c r="O1145" s="171"/>
      <c r="P1145" s="171"/>
      <c r="Q1145" s="171"/>
      <c r="R1145" s="171"/>
      <c r="S1145" s="171"/>
      <c r="T1145" s="172"/>
      <c r="AT1145" s="168" t="s">
        <v>132</v>
      </c>
      <c r="AU1145" s="168" t="s">
        <v>74</v>
      </c>
      <c r="AV1145" s="167" t="s">
        <v>72</v>
      </c>
      <c r="AW1145" s="167" t="s">
        <v>5</v>
      </c>
      <c r="AX1145" s="167" t="s">
        <v>66</v>
      </c>
      <c r="AY1145" s="168" t="s">
        <v>123</v>
      </c>
    </row>
    <row r="1146" spans="2:51" s="167" customFormat="1" ht="12">
      <c r="B1146" s="166"/>
      <c r="D1146" s="96" t="s">
        <v>132</v>
      </c>
      <c r="E1146" s="168" t="s">
        <v>1</v>
      </c>
      <c r="F1146" s="169" t="s">
        <v>406</v>
      </c>
      <c r="H1146" s="168" t="s">
        <v>1</v>
      </c>
      <c r="L1146" s="166"/>
      <c r="M1146" s="170"/>
      <c r="N1146" s="171"/>
      <c r="O1146" s="171"/>
      <c r="P1146" s="171"/>
      <c r="Q1146" s="171"/>
      <c r="R1146" s="171"/>
      <c r="S1146" s="171"/>
      <c r="T1146" s="172"/>
      <c r="AT1146" s="168" t="s">
        <v>132</v>
      </c>
      <c r="AU1146" s="168" t="s">
        <v>74</v>
      </c>
      <c r="AV1146" s="167" t="s">
        <v>72</v>
      </c>
      <c r="AW1146" s="167" t="s">
        <v>5</v>
      </c>
      <c r="AX1146" s="167" t="s">
        <v>66</v>
      </c>
      <c r="AY1146" s="168" t="s">
        <v>123</v>
      </c>
    </row>
    <row r="1147" spans="2:51" s="167" customFormat="1" ht="12">
      <c r="B1147" s="166"/>
      <c r="D1147" s="96" t="s">
        <v>132</v>
      </c>
      <c r="E1147" s="168" t="s">
        <v>1</v>
      </c>
      <c r="F1147" s="169" t="s">
        <v>407</v>
      </c>
      <c r="H1147" s="168" t="s">
        <v>1</v>
      </c>
      <c r="L1147" s="166"/>
      <c r="M1147" s="170"/>
      <c r="N1147" s="171"/>
      <c r="O1147" s="171"/>
      <c r="P1147" s="171"/>
      <c r="Q1147" s="171"/>
      <c r="R1147" s="171"/>
      <c r="S1147" s="171"/>
      <c r="T1147" s="172"/>
      <c r="AT1147" s="168" t="s">
        <v>132</v>
      </c>
      <c r="AU1147" s="168" t="s">
        <v>74</v>
      </c>
      <c r="AV1147" s="167" t="s">
        <v>72</v>
      </c>
      <c r="AW1147" s="167" t="s">
        <v>5</v>
      </c>
      <c r="AX1147" s="167" t="s">
        <v>66</v>
      </c>
      <c r="AY1147" s="168" t="s">
        <v>123</v>
      </c>
    </row>
    <row r="1148" spans="2:51" s="95" customFormat="1" ht="12">
      <c r="B1148" s="94"/>
      <c r="D1148" s="96" t="s">
        <v>132</v>
      </c>
      <c r="E1148" s="97" t="s">
        <v>1</v>
      </c>
      <c r="F1148" s="98" t="s">
        <v>571</v>
      </c>
      <c r="H1148" s="99">
        <v>38.675</v>
      </c>
      <c r="L1148" s="94"/>
      <c r="M1148" s="100"/>
      <c r="N1148" s="101"/>
      <c r="O1148" s="101"/>
      <c r="P1148" s="101"/>
      <c r="Q1148" s="101"/>
      <c r="R1148" s="101"/>
      <c r="S1148" s="101"/>
      <c r="T1148" s="102"/>
      <c r="AT1148" s="97" t="s">
        <v>132</v>
      </c>
      <c r="AU1148" s="97" t="s">
        <v>74</v>
      </c>
      <c r="AV1148" s="95" t="s">
        <v>74</v>
      </c>
      <c r="AW1148" s="95" t="s">
        <v>5</v>
      </c>
      <c r="AX1148" s="95" t="s">
        <v>66</v>
      </c>
      <c r="AY1148" s="97" t="s">
        <v>123</v>
      </c>
    </row>
    <row r="1149" spans="2:51" s="167" customFormat="1" ht="12">
      <c r="B1149" s="166"/>
      <c r="D1149" s="96" t="s">
        <v>132</v>
      </c>
      <c r="E1149" s="168" t="s">
        <v>1</v>
      </c>
      <c r="F1149" s="169" t="s">
        <v>572</v>
      </c>
      <c r="H1149" s="168" t="s">
        <v>1</v>
      </c>
      <c r="L1149" s="166"/>
      <c r="M1149" s="170"/>
      <c r="N1149" s="171"/>
      <c r="O1149" s="171"/>
      <c r="P1149" s="171"/>
      <c r="Q1149" s="171"/>
      <c r="R1149" s="171"/>
      <c r="S1149" s="171"/>
      <c r="T1149" s="172"/>
      <c r="AT1149" s="168" t="s">
        <v>132</v>
      </c>
      <c r="AU1149" s="168" t="s">
        <v>74</v>
      </c>
      <c r="AV1149" s="167" t="s">
        <v>72</v>
      </c>
      <c r="AW1149" s="167" t="s">
        <v>5</v>
      </c>
      <c r="AX1149" s="167" t="s">
        <v>66</v>
      </c>
      <c r="AY1149" s="168" t="s">
        <v>123</v>
      </c>
    </row>
    <row r="1150" spans="2:51" s="95" customFormat="1" ht="12">
      <c r="B1150" s="94"/>
      <c r="D1150" s="96" t="s">
        <v>132</v>
      </c>
      <c r="E1150" s="97" t="s">
        <v>1</v>
      </c>
      <c r="F1150" s="98" t="s">
        <v>573</v>
      </c>
      <c r="H1150" s="99">
        <v>-11.781</v>
      </c>
      <c r="L1150" s="94"/>
      <c r="M1150" s="100"/>
      <c r="N1150" s="101"/>
      <c r="O1150" s="101"/>
      <c r="P1150" s="101"/>
      <c r="Q1150" s="101"/>
      <c r="R1150" s="101"/>
      <c r="S1150" s="101"/>
      <c r="T1150" s="102"/>
      <c r="AT1150" s="97" t="s">
        <v>132</v>
      </c>
      <c r="AU1150" s="97" t="s">
        <v>74</v>
      </c>
      <c r="AV1150" s="95" t="s">
        <v>74</v>
      </c>
      <c r="AW1150" s="95" t="s">
        <v>5</v>
      </c>
      <c r="AX1150" s="95" t="s">
        <v>66</v>
      </c>
      <c r="AY1150" s="97" t="s">
        <v>123</v>
      </c>
    </row>
    <row r="1151" spans="2:51" s="174" customFormat="1" ht="12">
      <c r="B1151" s="173"/>
      <c r="D1151" s="96" t="s">
        <v>132</v>
      </c>
      <c r="E1151" s="175" t="s">
        <v>1</v>
      </c>
      <c r="F1151" s="176" t="s">
        <v>412</v>
      </c>
      <c r="H1151" s="177">
        <v>26.894</v>
      </c>
      <c r="L1151" s="173"/>
      <c r="M1151" s="178"/>
      <c r="N1151" s="179"/>
      <c r="O1151" s="179"/>
      <c r="P1151" s="179"/>
      <c r="Q1151" s="179"/>
      <c r="R1151" s="179"/>
      <c r="S1151" s="179"/>
      <c r="T1151" s="180"/>
      <c r="AT1151" s="175" t="s">
        <v>132</v>
      </c>
      <c r="AU1151" s="175" t="s">
        <v>74</v>
      </c>
      <c r="AV1151" s="174" t="s">
        <v>137</v>
      </c>
      <c r="AW1151" s="174" t="s">
        <v>5</v>
      </c>
      <c r="AX1151" s="174" t="s">
        <v>66</v>
      </c>
      <c r="AY1151" s="175" t="s">
        <v>123</v>
      </c>
    </row>
    <row r="1152" spans="2:51" s="167" customFormat="1" ht="12">
      <c r="B1152" s="166"/>
      <c r="D1152" s="96" t="s">
        <v>132</v>
      </c>
      <c r="E1152" s="168" t="s">
        <v>1</v>
      </c>
      <c r="F1152" s="169" t="s">
        <v>413</v>
      </c>
      <c r="H1152" s="168" t="s">
        <v>1</v>
      </c>
      <c r="L1152" s="166"/>
      <c r="M1152" s="170"/>
      <c r="N1152" s="171"/>
      <c r="O1152" s="171"/>
      <c r="P1152" s="171"/>
      <c r="Q1152" s="171"/>
      <c r="R1152" s="171"/>
      <c r="S1152" s="171"/>
      <c r="T1152" s="172"/>
      <c r="AT1152" s="168" t="s">
        <v>132</v>
      </c>
      <c r="AU1152" s="168" t="s">
        <v>74</v>
      </c>
      <c r="AV1152" s="167" t="s">
        <v>72</v>
      </c>
      <c r="AW1152" s="167" t="s">
        <v>5</v>
      </c>
      <c r="AX1152" s="167" t="s">
        <v>66</v>
      </c>
      <c r="AY1152" s="168" t="s">
        <v>123</v>
      </c>
    </row>
    <row r="1153" spans="2:51" s="167" customFormat="1" ht="12">
      <c r="B1153" s="166"/>
      <c r="D1153" s="96" t="s">
        <v>132</v>
      </c>
      <c r="E1153" s="168" t="s">
        <v>1</v>
      </c>
      <c r="F1153" s="169" t="s">
        <v>406</v>
      </c>
      <c r="H1153" s="168" t="s">
        <v>1</v>
      </c>
      <c r="L1153" s="166"/>
      <c r="M1153" s="170"/>
      <c r="N1153" s="171"/>
      <c r="O1153" s="171"/>
      <c r="P1153" s="171"/>
      <c r="Q1153" s="171"/>
      <c r="R1153" s="171"/>
      <c r="S1153" s="171"/>
      <c r="T1153" s="172"/>
      <c r="AT1153" s="168" t="s">
        <v>132</v>
      </c>
      <c r="AU1153" s="168" t="s">
        <v>74</v>
      </c>
      <c r="AV1153" s="167" t="s">
        <v>72</v>
      </c>
      <c r="AW1153" s="167" t="s">
        <v>5</v>
      </c>
      <c r="AX1153" s="167" t="s">
        <v>66</v>
      </c>
      <c r="AY1153" s="168" t="s">
        <v>123</v>
      </c>
    </row>
    <row r="1154" spans="2:51" s="167" customFormat="1" ht="12">
      <c r="B1154" s="166"/>
      <c r="D1154" s="96" t="s">
        <v>132</v>
      </c>
      <c r="E1154" s="168" t="s">
        <v>1</v>
      </c>
      <c r="F1154" s="169" t="s">
        <v>414</v>
      </c>
      <c r="H1154" s="168" t="s">
        <v>1</v>
      </c>
      <c r="L1154" s="166"/>
      <c r="M1154" s="170"/>
      <c r="N1154" s="171"/>
      <c r="O1154" s="171"/>
      <c r="P1154" s="171"/>
      <c r="Q1154" s="171"/>
      <c r="R1154" s="171"/>
      <c r="S1154" s="171"/>
      <c r="T1154" s="172"/>
      <c r="AT1154" s="168" t="s">
        <v>132</v>
      </c>
      <c r="AU1154" s="168" t="s">
        <v>74</v>
      </c>
      <c r="AV1154" s="167" t="s">
        <v>72</v>
      </c>
      <c r="AW1154" s="167" t="s">
        <v>5</v>
      </c>
      <c r="AX1154" s="167" t="s">
        <v>66</v>
      </c>
      <c r="AY1154" s="168" t="s">
        <v>123</v>
      </c>
    </row>
    <row r="1155" spans="2:51" s="95" customFormat="1" ht="12">
      <c r="B1155" s="94"/>
      <c r="D1155" s="96" t="s">
        <v>132</v>
      </c>
      <c r="E1155" s="97" t="s">
        <v>1</v>
      </c>
      <c r="F1155" s="98" t="s">
        <v>574</v>
      </c>
      <c r="H1155" s="99">
        <v>43.498</v>
      </c>
      <c r="L1155" s="94"/>
      <c r="M1155" s="100"/>
      <c r="N1155" s="101"/>
      <c r="O1155" s="101"/>
      <c r="P1155" s="101"/>
      <c r="Q1155" s="101"/>
      <c r="R1155" s="101"/>
      <c r="S1155" s="101"/>
      <c r="T1155" s="102"/>
      <c r="AT1155" s="97" t="s">
        <v>132</v>
      </c>
      <c r="AU1155" s="97" t="s">
        <v>74</v>
      </c>
      <c r="AV1155" s="95" t="s">
        <v>74</v>
      </c>
      <c r="AW1155" s="95" t="s">
        <v>5</v>
      </c>
      <c r="AX1155" s="95" t="s">
        <v>66</v>
      </c>
      <c r="AY1155" s="97" t="s">
        <v>123</v>
      </c>
    </row>
    <row r="1156" spans="2:51" s="167" customFormat="1" ht="12">
      <c r="B1156" s="166"/>
      <c r="D1156" s="96" t="s">
        <v>132</v>
      </c>
      <c r="E1156" s="168" t="s">
        <v>1</v>
      </c>
      <c r="F1156" s="169" t="s">
        <v>575</v>
      </c>
      <c r="H1156" s="168" t="s">
        <v>1</v>
      </c>
      <c r="L1156" s="166"/>
      <c r="M1156" s="170"/>
      <c r="N1156" s="171"/>
      <c r="O1156" s="171"/>
      <c r="P1156" s="171"/>
      <c r="Q1156" s="171"/>
      <c r="R1156" s="171"/>
      <c r="S1156" s="171"/>
      <c r="T1156" s="172"/>
      <c r="AT1156" s="168" t="s">
        <v>132</v>
      </c>
      <c r="AU1156" s="168" t="s">
        <v>74</v>
      </c>
      <c r="AV1156" s="167" t="s">
        <v>72</v>
      </c>
      <c r="AW1156" s="167" t="s">
        <v>5</v>
      </c>
      <c r="AX1156" s="167" t="s">
        <v>66</v>
      </c>
      <c r="AY1156" s="168" t="s">
        <v>123</v>
      </c>
    </row>
    <row r="1157" spans="2:51" s="95" customFormat="1" ht="12">
      <c r="B1157" s="94"/>
      <c r="D1157" s="96" t="s">
        <v>132</v>
      </c>
      <c r="E1157" s="97" t="s">
        <v>1</v>
      </c>
      <c r="F1157" s="98" t="s">
        <v>576</v>
      </c>
      <c r="H1157" s="99">
        <v>-12.563</v>
      </c>
      <c r="L1157" s="94"/>
      <c r="M1157" s="100"/>
      <c r="N1157" s="101"/>
      <c r="O1157" s="101"/>
      <c r="P1157" s="101"/>
      <c r="Q1157" s="101"/>
      <c r="R1157" s="101"/>
      <c r="S1157" s="101"/>
      <c r="T1157" s="102"/>
      <c r="AT1157" s="97" t="s">
        <v>132</v>
      </c>
      <c r="AU1157" s="97" t="s">
        <v>74</v>
      </c>
      <c r="AV1157" s="95" t="s">
        <v>74</v>
      </c>
      <c r="AW1157" s="95" t="s">
        <v>5</v>
      </c>
      <c r="AX1157" s="95" t="s">
        <v>66</v>
      </c>
      <c r="AY1157" s="97" t="s">
        <v>123</v>
      </c>
    </row>
    <row r="1158" spans="2:51" s="174" customFormat="1" ht="12">
      <c r="B1158" s="173"/>
      <c r="D1158" s="96" t="s">
        <v>132</v>
      </c>
      <c r="E1158" s="175" t="s">
        <v>1</v>
      </c>
      <c r="F1158" s="176" t="s">
        <v>412</v>
      </c>
      <c r="H1158" s="177">
        <v>30.934999999999995</v>
      </c>
      <c r="L1158" s="173"/>
      <c r="M1158" s="178"/>
      <c r="N1158" s="179"/>
      <c r="O1158" s="179"/>
      <c r="P1158" s="179"/>
      <c r="Q1158" s="179"/>
      <c r="R1158" s="179"/>
      <c r="S1158" s="179"/>
      <c r="T1158" s="180"/>
      <c r="AT1158" s="175" t="s">
        <v>132</v>
      </c>
      <c r="AU1158" s="175" t="s">
        <v>74</v>
      </c>
      <c r="AV1158" s="174" t="s">
        <v>137</v>
      </c>
      <c r="AW1158" s="174" t="s">
        <v>5</v>
      </c>
      <c r="AX1158" s="174" t="s">
        <v>66</v>
      </c>
      <c r="AY1158" s="175" t="s">
        <v>123</v>
      </c>
    </row>
    <row r="1159" spans="2:51" s="167" customFormat="1" ht="12">
      <c r="B1159" s="166"/>
      <c r="D1159" s="96" t="s">
        <v>132</v>
      </c>
      <c r="E1159" s="168" t="s">
        <v>1</v>
      </c>
      <c r="F1159" s="169" t="s">
        <v>418</v>
      </c>
      <c r="H1159" s="168" t="s">
        <v>1</v>
      </c>
      <c r="L1159" s="166"/>
      <c r="M1159" s="170"/>
      <c r="N1159" s="171"/>
      <c r="O1159" s="171"/>
      <c r="P1159" s="171"/>
      <c r="Q1159" s="171"/>
      <c r="R1159" s="171"/>
      <c r="S1159" s="171"/>
      <c r="T1159" s="172"/>
      <c r="AT1159" s="168" t="s">
        <v>132</v>
      </c>
      <c r="AU1159" s="168" t="s">
        <v>74</v>
      </c>
      <c r="AV1159" s="167" t="s">
        <v>72</v>
      </c>
      <c r="AW1159" s="167" t="s">
        <v>5</v>
      </c>
      <c r="AX1159" s="167" t="s">
        <v>66</v>
      </c>
      <c r="AY1159" s="168" t="s">
        <v>123</v>
      </c>
    </row>
    <row r="1160" spans="2:51" s="167" customFormat="1" ht="12">
      <c r="B1160" s="166"/>
      <c r="D1160" s="96" t="s">
        <v>132</v>
      </c>
      <c r="E1160" s="168" t="s">
        <v>1</v>
      </c>
      <c r="F1160" s="169" t="s">
        <v>406</v>
      </c>
      <c r="H1160" s="168" t="s">
        <v>1</v>
      </c>
      <c r="L1160" s="166"/>
      <c r="M1160" s="170"/>
      <c r="N1160" s="171"/>
      <c r="O1160" s="171"/>
      <c r="P1160" s="171"/>
      <c r="Q1160" s="171"/>
      <c r="R1160" s="171"/>
      <c r="S1160" s="171"/>
      <c r="T1160" s="172"/>
      <c r="AT1160" s="168" t="s">
        <v>132</v>
      </c>
      <c r="AU1160" s="168" t="s">
        <v>74</v>
      </c>
      <c r="AV1160" s="167" t="s">
        <v>72</v>
      </c>
      <c r="AW1160" s="167" t="s">
        <v>5</v>
      </c>
      <c r="AX1160" s="167" t="s">
        <v>66</v>
      </c>
      <c r="AY1160" s="168" t="s">
        <v>123</v>
      </c>
    </row>
    <row r="1161" spans="2:51" s="167" customFormat="1" ht="12">
      <c r="B1161" s="166"/>
      <c r="D1161" s="96" t="s">
        <v>132</v>
      </c>
      <c r="E1161" s="168" t="s">
        <v>1</v>
      </c>
      <c r="F1161" s="169" t="s">
        <v>419</v>
      </c>
      <c r="H1161" s="168" t="s">
        <v>1</v>
      </c>
      <c r="L1161" s="166"/>
      <c r="M1161" s="170"/>
      <c r="N1161" s="171"/>
      <c r="O1161" s="171"/>
      <c r="P1161" s="171"/>
      <c r="Q1161" s="171"/>
      <c r="R1161" s="171"/>
      <c r="S1161" s="171"/>
      <c r="T1161" s="172"/>
      <c r="AT1161" s="168" t="s">
        <v>132</v>
      </c>
      <c r="AU1161" s="168" t="s">
        <v>74</v>
      </c>
      <c r="AV1161" s="167" t="s">
        <v>72</v>
      </c>
      <c r="AW1161" s="167" t="s">
        <v>5</v>
      </c>
      <c r="AX1161" s="167" t="s">
        <v>66</v>
      </c>
      <c r="AY1161" s="168" t="s">
        <v>123</v>
      </c>
    </row>
    <row r="1162" spans="2:51" s="95" customFormat="1" ht="12">
      <c r="B1162" s="94"/>
      <c r="D1162" s="96" t="s">
        <v>132</v>
      </c>
      <c r="E1162" s="97" t="s">
        <v>1</v>
      </c>
      <c r="F1162" s="98" t="s">
        <v>577</v>
      </c>
      <c r="H1162" s="99">
        <v>13.65</v>
      </c>
      <c r="L1162" s="94"/>
      <c r="M1162" s="100"/>
      <c r="N1162" s="101"/>
      <c r="O1162" s="101"/>
      <c r="P1162" s="101"/>
      <c r="Q1162" s="101"/>
      <c r="R1162" s="101"/>
      <c r="S1162" s="101"/>
      <c r="T1162" s="102"/>
      <c r="AT1162" s="97" t="s">
        <v>132</v>
      </c>
      <c r="AU1162" s="97" t="s">
        <v>74</v>
      </c>
      <c r="AV1162" s="95" t="s">
        <v>74</v>
      </c>
      <c r="AW1162" s="95" t="s">
        <v>5</v>
      </c>
      <c r="AX1162" s="95" t="s">
        <v>66</v>
      </c>
      <c r="AY1162" s="97" t="s">
        <v>123</v>
      </c>
    </row>
    <row r="1163" spans="2:51" s="167" customFormat="1" ht="12">
      <c r="B1163" s="166"/>
      <c r="D1163" s="96" t="s">
        <v>132</v>
      </c>
      <c r="E1163" s="168" t="s">
        <v>1</v>
      </c>
      <c r="F1163" s="169" t="s">
        <v>578</v>
      </c>
      <c r="H1163" s="168" t="s">
        <v>1</v>
      </c>
      <c r="L1163" s="166"/>
      <c r="M1163" s="170"/>
      <c r="N1163" s="171"/>
      <c r="O1163" s="171"/>
      <c r="P1163" s="171"/>
      <c r="Q1163" s="171"/>
      <c r="R1163" s="171"/>
      <c r="S1163" s="171"/>
      <c r="T1163" s="172"/>
      <c r="AT1163" s="168" t="s">
        <v>132</v>
      </c>
      <c r="AU1163" s="168" t="s">
        <v>74</v>
      </c>
      <c r="AV1163" s="167" t="s">
        <v>72</v>
      </c>
      <c r="AW1163" s="167" t="s">
        <v>5</v>
      </c>
      <c r="AX1163" s="167" t="s">
        <v>66</v>
      </c>
      <c r="AY1163" s="168" t="s">
        <v>123</v>
      </c>
    </row>
    <row r="1164" spans="2:51" s="95" customFormat="1" ht="12">
      <c r="B1164" s="94"/>
      <c r="D1164" s="96" t="s">
        <v>132</v>
      </c>
      <c r="E1164" s="97" t="s">
        <v>1</v>
      </c>
      <c r="F1164" s="98" t="s">
        <v>579</v>
      </c>
      <c r="H1164" s="99">
        <v>-4.869</v>
      </c>
      <c r="L1164" s="94"/>
      <c r="M1164" s="100"/>
      <c r="N1164" s="101"/>
      <c r="O1164" s="101"/>
      <c r="P1164" s="101"/>
      <c r="Q1164" s="101"/>
      <c r="R1164" s="101"/>
      <c r="S1164" s="101"/>
      <c r="T1164" s="102"/>
      <c r="AT1164" s="97" t="s">
        <v>132</v>
      </c>
      <c r="AU1164" s="97" t="s">
        <v>74</v>
      </c>
      <c r="AV1164" s="95" t="s">
        <v>74</v>
      </c>
      <c r="AW1164" s="95" t="s">
        <v>5</v>
      </c>
      <c r="AX1164" s="95" t="s">
        <v>66</v>
      </c>
      <c r="AY1164" s="97" t="s">
        <v>123</v>
      </c>
    </row>
    <row r="1165" spans="2:51" s="174" customFormat="1" ht="12">
      <c r="B1165" s="173"/>
      <c r="D1165" s="96" t="s">
        <v>132</v>
      </c>
      <c r="E1165" s="175" t="s">
        <v>1</v>
      </c>
      <c r="F1165" s="176" t="s">
        <v>412</v>
      </c>
      <c r="H1165" s="177">
        <v>8.781</v>
      </c>
      <c r="L1165" s="173"/>
      <c r="M1165" s="178"/>
      <c r="N1165" s="179"/>
      <c r="O1165" s="179"/>
      <c r="P1165" s="179"/>
      <c r="Q1165" s="179"/>
      <c r="R1165" s="179"/>
      <c r="S1165" s="179"/>
      <c r="T1165" s="180"/>
      <c r="AT1165" s="175" t="s">
        <v>132</v>
      </c>
      <c r="AU1165" s="175" t="s">
        <v>74</v>
      </c>
      <c r="AV1165" s="174" t="s">
        <v>137</v>
      </c>
      <c r="AW1165" s="174" t="s">
        <v>5</v>
      </c>
      <c r="AX1165" s="174" t="s">
        <v>66</v>
      </c>
      <c r="AY1165" s="175" t="s">
        <v>123</v>
      </c>
    </row>
    <row r="1166" spans="2:51" s="167" customFormat="1" ht="12">
      <c r="B1166" s="166"/>
      <c r="D1166" s="96" t="s">
        <v>132</v>
      </c>
      <c r="E1166" s="168" t="s">
        <v>1</v>
      </c>
      <c r="F1166" s="169" t="s">
        <v>423</v>
      </c>
      <c r="H1166" s="168" t="s">
        <v>1</v>
      </c>
      <c r="L1166" s="166"/>
      <c r="M1166" s="170"/>
      <c r="N1166" s="171"/>
      <c r="O1166" s="171"/>
      <c r="P1166" s="171"/>
      <c r="Q1166" s="171"/>
      <c r="R1166" s="171"/>
      <c r="S1166" s="171"/>
      <c r="T1166" s="172"/>
      <c r="AT1166" s="168" t="s">
        <v>132</v>
      </c>
      <c r="AU1166" s="168" t="s">
        <v>74</v>
      </c>
      <c r="AV1166" s="167" t="s">
        <v>72</v>
      </c>
      <c r="AW1166" s="167" t="s">
        <v>5</v>
      </c>
      <c r="AX1166" s="167" t="s">
        <v>66</v>
      </c>
      <c r="AY1166" s="168" t="s">
        <v>123</v>
      </c>
    </row>
    <row r="1167" spans="2:51" s="167" customFormat="1" ht="12">
      <c r="B1167" s="166"/>
      <c r="D1167" s="96" t="s">
        <v>132</v>
      </c>
      <c r="E1167" s="168" t="s">
        <v>1</v>
      </c>
      <c r="F1167" s="169" t="s">
        <v>406</v>
      </c>
      <c r="H1167" s="168" t="s">
        <v>1</v>
      </c>
      <c r="L1167" s="166"/>
      <c r="M1167" s="170"/>
      <c r="N1167" s="171"/>
      <c r="O1167" s="171"/>
      <c r="P1167" s="171"/>
      <c r="Q1167" s="171"/>
      <c r="R1167" s="171"/>
      <c r="S1167" s="171"/>
      <c r="T1167" s="172"/>
      <c r="AT1167" s="168" t="s">
        <v>132</v>
      </c>
      <c r="AU1167" s="168" t="s">
        <v>74</v>
      </c>
      <c r="AV1167" s="167" t="s">
        <v>72</v>
      </c>
      <c r="AW1167" s="167" t="s">
        <v>5</v>
      </c>
      <c r="AX1167" s="167" t="s">
        <v>66</v>
      </c>
      <c r="AY1167" s="168" t="s">
        <v>123</v>
      </c>
    </row>
    <row r="1168" spans="2:51" s="167" customFormat="1" ht="12">
      <c r="B1168" s="166"/>
      <c r="D1168" s="96" t="s">
        <v>132</v>
      </c>
      <c r="E1168" s="168" t="s">
        <v>1</v>
      </c>
      <c r="F1168" s="169" t="s">
        <v>424</v>
      </c>
      <c r="H1168" s="168" t="s">
        <v>1</v>
      </c>
      <c r="L1168" s="166"/>
      <c r="M1168" s="170"/>
      <c r="N1168" s="171"/>
      <c r="O1168" s="171"/>
      <c r="P1168" s="171"/>
      <c r="Q1168" s="171"/>
      <c r="R1168" s="171"/>
      <c r="S1168" s="171"/>
      <c r="T1168" s="172"/>
      <c r="AT1168" s="168" t="s">
        <v>132</v>
      </c>
      <c r="AU1168" s="168" t="s">
        <v>74</v>
      </c>
      <c r="AV1168" s="167" t="s">
        <v>72</v>
      </c>
      <c r="AW1168" s="167" t="s">
        <v>5</v>
      </c>
      <c r="AX1168" s="167" t="s">
        <v>66</v>
      </c>
      <c r="AY1168" s="168" t="s">
        <v>123</v>
      </c>
    </row>
    <row r="1169" spans="2:51" s="95" customFormat="1" ht="12">
      <c r="B1169" s="94"/>
      <c r="D1169" s="96" t="s">
        <v>132</v>
      </c>
      <c r="E1169" s="97" t="s">
        <v>1</v>
      </c>
      <c r="F1169" s="98" t="s">
        <v>580</v>
      </c>
      <c r="H1169" s="99">
        <v>30.394</v>
      </c>
      <c r="L1169" s="94"/>
      <c r="M1169" s="100"/>
      <c r="N1169" s="101"/>
      <c r="O1169" s="101"/>
      <c r="P1169" s="101"/>
      <c r="Q1169" s="101"/>
      <c r="R1169" s="101"/>
      <c r="S1169" s="101"/>
      <c r="T1169" s="102"/>
      <c r="AT1169" s="97" t="s">
        <v>132</v>
      </c>
      <c r="AU1169" s="97" t="s">
        <v>74</v>
      </c>
      <c r="AV1169" s="95" t="s">
        <v>74</v>
      </c>
      <c r="AW1169" s="95" t="s">
        <v>5</v>
      </c>
      <c r="AX1169" s="95" t="s">
        <v>66</v>
      </c>
      <c r="AY1169" s="97" t="s">
        <v>123</v>
      </c>
    </row>
    <row r="1170" spans="2:51" s="167" customFormat="1" ht="12">
      <c r="B1170" s="166"/>
      <c r="D1170" s="96" t="s">
        <v>132</v>
      </c>
      <c r="E1170" s="168" t="s">
        <v>1</v>
      </c>
      <c r="F1170" s="169" t="s">
        <v>581</v>
      </c>
      <c r="H1170" s="168" t="s">
        <v>1</v>
      </c>
      <c r="L1170" s="166"/>
      <c r="M1170" s="170"/>
      <c r="N1170" s="171"/>
      <c r="O1170" s="171"/>
      <c r="P1170" s="171"/>
      <c r="Q1170" s="171"/>
      <c r="R1170" s="171"/>
      <c r="S1170" s="171"/>
      <c r="T1170" s="172"/>
      <c r="AT1170" s="168" t="s">
        <v>132</v>
      </c>
      <c r="AU1170" s="168" t="s">
        <v>74</v>
      </c>
      <c r="AV1170" s="167" t="s">
        <v>72</v>
      </c>
      <c r="AW1170" s="167" t="s">
        <v>5</v>
      </c>
      <c r="AX1170" s="167" t="s">
        <v>66</v>
      </c>
      <c r="AY1170" s="168" t="s">
        <v>123</v>
      </c>
    </row>
    <row r="1171" spans="2:51" s="95" customFormat="1" ht="12">
      <c r="B1171" s="94"/>
      <c r="D1171" s="96" t="s">
        <v>132</v>
      </c>
      <c r="E1171" s="97" t="s">
        <v>1</v>
      </c>
      <c r="F1171" s="98" t="s">
        <v>582</v>
      </c>
      <c r="H1171" s="99">
        <v>-8.944</v>
      </c>
      <c r="L1171" s="94"/>
      <c r="M1171" s="100"/>
      <c r="N1171" s="101"/>
      <c r="O1171" s="101"/>
      <c r="P1171" s="101"/>
      <c r="Q1171" s="101"/>
      <c r="R1171" s="101"/>
      <c r="S1171" s="101"/>
      <c r="T1171" s="102"/>
      <c r="AT1171" s="97" t="s">
        <v>132</v>
      </c>
      <c r="AU1171" s="97" t="s">
        <v>74</v>
      </c>
      <c r="AV1171" s="95" t="s">
        <v>74</v>
      </c>
      <c r="AW1171" s="95" t="s">
        <v>5</v>
      </c>
      <c r="AX1171" s="95" t="s">
        <v>66</v>
      </c>
      <c r="AY1171" s="97" t="s">
        <v>123</v>
      </c>
    </row>
    <row r="1172" spans="2:51" s="174" customFormat="1" ht="12">
      <c r="B1172" s="173"/>
      <c r="D1172" s="96" t="s">
        <v>132</v>
      </c>
      <c r="E1172" s="175" t="s">
        <v>1</v>
      </c>
      <c r="F1172" s="176" t="s">
        <v>412</v>
      </c>
      <c r="H1172" s="177">
        <v>21.449999999999996</v>
      </c>
      <c r="L1172" s="173"/>
      <c r="M1172" s="178"/>
      <c r="N1172" s="179"/>
      <c r="O1172" s="179"/>
      <c r="P1172" s="179"/>
      <c r="Q1172" s="179"/>
      <c r="R1172" s="179"/>
      <c r="S1172" s="179"/>
      <c r="T1172" s="180"/>
      <c r="AT1172" s="175" t="s">
        <v>132</v>
      </c>
      <c r="AU1172" s="175" t="s">
        <v>74</v>
      </c>
      <c r="AV1172" s="174" t="s">
        <v>137</v>
      </c>
      <c r="AW1172" s="174" t="s">
        <v>5</v>
      </c>
      <c r="AX1172" s="174" t="s">
        <v>66</v>
      </c>
      <c r="AY1172" s="175" t="s">
        <v>123</v>
      </c>
    </row>
    <row r="1173" spans="2:51" s="167" customFormat="1" ht="12">
      <c r="B1173" s="166"/>
      <c r="D1173" s="96" t="s">
        <v>132</v>
      </c>
      <c r="E1173" s="168" t="s">
        <v>1</v>
      </c>
      <c r="F1173" s="169" t="s">
        <v>428</v>
      </c>
      <c r="H1173" s="168" t="s">
        <v>1</v>
      </c>
      <c r="L1173" s="166"/>
      <c r="M1173" s="170"/>
      <c r="N1173" s="171"/>
      <c r="O1173" s="171"/>
      <c r="P1173" s="171"/>
      <c r="Q1173" s="171"/>
      <c r="R1173" s="171"/>
      <c r="S1173" s="171"/>
      <c r="T1173" s="172"/>
      <c r="AT1173" s="168" t="s">
        <v>132</v>
      </c>
      <c r="AU1173" s="168" t="s">
        <v>74</v>
      </c>
      <c r="AV1173" s="167" t="s">
        <v>72</v>
      </c>
      <c r="AW1173" s="167" t="s">
        <v>5</v>
      </c>
      <c r="AX1173" s="167" t="s">
        <v>66</v>
      </c>
      <c r="AY1173" s="168" t="s">
        <v>123</v>
      </c>
    </row>
    <row r="1174" spans="2:51" s="167" customFormat="1" ht="12">
      <c r="B1174" s="166"/>
      <c r="D1174" s="96" t="s">
        <v>132</v>
      </c>
      <c r="E1174" s="168" t="s">
        <v>1</v>
      </c>
      <c r="F1174" s="169" t="s">
        <v>406</v>
      </c>
      <c r="H1174" s="168" t="s">
        <v>1</v>
      </c>
      <c r="L1174" s="166"/>
      <c r="M1174" s="170"/>
      <c r="N1174" s="171"/>
      <c r="O1174" s="171"/>
      <c r="P1174" s="171"/>
      <c r="Q1174" s="171"/>
      <c r="R1174" s="171"/>
      <c r="S1174" s="171"/>
      <c r="T1174" s="172"/>
      <c r="AT1174" s="168" t="s">
        <v>132</v>
      </c>
      <c r="AU1174" s="168" t="s">
        <v>74</v>
      </c>
      <c r="AV1174" s="167" t="s">
        <v>72</v>
      </c>
      <c r="AW1174" s="167" t="s">
        <v>5</v>
      </c>
      <c r="AX1174" s="167" t="s">
        <v>66</v>
      </c>
      <c r="AY1174" s="168" t="s">
        <v>123</v>
      </c>
    </row>
    <row r="1175" spans="2:51" s="167" customFormat="1" ht="12">
      <c r="B1175" s="166"/>
      <c r="D1175" s="96" t="s">
        <v>132</v>
      </c>
      <c r="E1175" s="168" t="s">
        <v>1</v>
      </c>
      <c r="F1175" s="169" t="s">
        <v>429</v>
      </c>
      <c r="H1175" s="168" t="s">
        <v>1</v>
      </c>
      <c r="L1175" s="166"/>
      <c r="M1175" s="170"/>
      <c r="N1175" s="171"/>
      <c r="O1175" s="171"/>
      <c r="P1175" s="171"/>
      <c r="Q1175" s="171"/>
      <c r="R1175" s="171"/>
      <c r="S1175" s="171"/>
      <c r="T1175" s="172"/>
      <c r="AT1175" s="168" t="s">
        <v>132</v>
      </c>
      <c r="AU1175" s="168" t="s">
        <v>74</v>
      </c>
      <c r="AV1175" s="167" t="s">
        <v>72</v>
      </c>
      <c r="AW1175" s="167" t="s">
        <v>5</v>
      </c>
      <c r="AX1175" s="167" t="s">
        <v>66</v>
      </c>
      <c r="AY1175" s="168" t="s">
        <v>123</v>
      </c>
    </row>
    <row r="1176" spans="2:51" s="95" customFormat="1" ht="12">
      <c r="B1176" s="94"/>
      <c r="D1176" s="96" t="s">
        <v>132</v>
      </c>
      <c r="E1176" s="97" t="s">
        <v>1</v>
      </c>
      <c r="F1176" s="98" t="s">
        <v>583</v>
      </c>
      <c r="H1176" s="99">
        <v>47.047</v>
      </c>
      <c r="L1176" s="94"/>
      <c r="M1176" s="100"/>
      <c r="N1176" s="101"/>
      <c r="O1176" s="101"/>
      <c r="P1176" s="101"/>
      <c r="Q1176" s="101"/>
      <c r="R1176" s="101"/>
      <c r="S1176" s="101"/>
      <c r="T1176" s="102"/>
      <c r="AT1176" s="97" t="s">
        <v>132</v>
      </c>
      <c r="AU1176" s="97" t="s">
        <v>74</v>
      </c>
      <c r="AV1176" s="95" t="s">
        <v>74</v>
      </c>
      <c r="AW1176" s="95" t="s">
        <v>5</v>
      </c>
      <c r="AX1176" s="95" t="s">
        <v>66</v>
      </c>
      <c r="AY1176" s="97" t="s">
        <v>123</v>
      </c>
    </row>
    <row r="1177" spans="2:51" s="167" customFormat="1" ht="12">
      <c r="B1177" s="166"/>
      <c r="D1177" s="96" t="s">
        <v>132</v>
      </c>
      <c r="E1177" s="168" t="s">
        <v>1</v>
      </c>
      <c r="F1177" s="169" t="s">
        <v>584</v>
      </c>
      <c r="H1177" s="168" t="s">
        <v>1</v>
      </c>
      <c r="L1177" s="166"/>
      <c r="M1177" s="170"/>
      <c r="N1177" s="171"/>
      <c r="O1177" s="171"/>
      <c r="P1177" s="171"/>
      <c r="Q1177" s="171"/>
      <c r="R1177" s="171"/>
      <c r="S1177" s="171"/>
      <c r="T1177" s="172"/>
      <c r="AT1177" s="168" t="s">
        <v>132</v>
      </c>
      <c r="AU1177" s="168" t="s">
        <v>74</v>
      </c>
      <c r="AV1177" s="167" t="s">
        <v>72</v>
      </c>
      <c r="AW1177" s="167" t="s">
        <v>5</v>
      </c>
      <c r="AX1177" s="167" t="s">
        <v>66</v>
      </c>
      <c r="AY1177" s="168" t="s">
        <v>123</v>
      </c>
    </row>
    <row r="1178" spans="2:51" s="95" customFormat="1" ht="12">
      <c r="B1178" s="94"/>
      <c r="D1178" s="96" t="s">
        <v>132</v>
      </c>
      <c r="E1178" s="97" t="s">
        <v>1</v>
      </c>
      <c r="F1178" s="98" t="s">
        <v>585</v>
      </c>
      <c r="H1178" s="99">
        <v>-13.543</v>
      </c>
      <c r="L1178" s="94"/>
      <c r="M1178" s="100"/>
      <c r="N1178" s="101"/>
      <c r="O1178" s="101"/>
      <c r="P1178" s="101"/>
      <c r="Q1178" s="101"/>
      <c r="R1178" s="101"/>
      <c r="S1178" s="101"/>
      <c r="T1178" s="102"/>
      <c r="AT1178" s="97" t="s">
        <v>132</v>
      </c>
      <c r="AU1178" s="97" t="s">
        <v>74</v>
      </c>
      <c r="AV1178" s="95" t="s">
        <v>74</v>
      </c>
      <c r="AW1178" s="95" t="s">
        <v>5</v>
      </c>
      <c r="AX1178" s="95" t="s">
        <v>66</v>
      </c>
      <c r="AY1178" s="97" t="s">
        <v>123</v>
      </c>
    </row>
    <row r="1179" spans="2:51" s="174" customFormat="1" ht="12">
      <c r="B1179" s="173"/>
      <c r="D1179" s="96" t="s">
        <v>132</v>
      </c>
      <c r="E1179" s="175" t="s">
        <v>1</v>
      </c>
      <c r="F1179" s="176" t="s">
        <v>412</v>
      </c>
      <c r="H1179" s="177">
        <v>33.504</v>
      </c>
      <c r="L1179" s="173"/>
      <c r="M1179" s="178"/>
      <c r="N1179" s="179"/>
      <c r="O1179" s="179"/>
      <c r="P1179" s="179"/>
      <c r="Q1179" s="179"/>
      <c r="R1179" s="179"/>
      <c r="S1179" s="179"/>
      <c r="T1179" s="180"/>
      <c r="AT1179" s="175" t="s">
        <v>132</v>
      </c>
      <c r="AU1179" s="175" t="s">
        <v>74</v>
      </c>
      <c r="AV1179" s="174" t="s">
        <v>137</v>
      </c>
      <c r="AW1179" s="174" t="s">
        <v>5</v>
      </c>
      <c r="AX1179" s="174" t="s">
        <v>66</v>
      </c>
      <c r="AY1179" s="175" t="s">
        <v>123</v>
      </c>
    </row>
    <row r="1180" spans="2:51" s="167" customFormat="1" ht="12">
      <c r="B1180" s="166"/>
      <c r="D1180" s="96" t="s">
        <v>132</v>
      </c>
      <c r="E1180" s="168" t="s">
        <v>1</v>
      </c>
      <c r="F1180" s="169" t="s">
        <v>433</v>
      </c>
      <c r="H1180" s="168" t="s">
        <v>1</v>
      </c>
      <c r="L1180" s="166"/>
      <c r="M1180" s="170"/>
      <c r="N1180" s="171"/>
      <c r="O1180" s="171"/>
      <c r="P1180" s="171"/>
      <c r="Q1180" s="171"/>
      <c r="R1180" s="171"/>
      <c r="S1180" s="171"/>
      <c r="T1180" s="172"/>
      <c r="AT1180" s="168" t="s">
        <v>132</v>
      </c>
      <c r="AU1180" s="168" t="s">
        <v>74</v>
      </c>
      <c r="AV1180" s="167" t="s">
        <v>72</v>
      </c>
      <c r="AW1180" s="167" t="s">
        <v>5</v>
      </c>
      <c r="AX1180" s="167" t="s">
        <v>66</v>
      </c>
      <c r="AY1180" s="168" t="s">
        <v>123</v>
      </c>
    </row>
    <row r="1181" spans="2:51" s="167" customFormat="1" ht="12">
      <c r="B1181" s="166"/>
      <c r="D1181" s="96" t="s">
        <v>132</v>
      </c>
      <c r="E1181" s="168" t="s">
        <v>1</v>
      </c>
      <c r="F1181" s="169" t="s">
        <v>406</v>
      </c>
      <c r="H1181" s="168" t="s">
        <v>1</v>
      </c>
      <c r="L1181" s="166"/>
      <c r="M1181" s="170"/>
      <c r="N1181" s="171"/>
      <c r="O1181" s="171"/>
      <c r="P1181" s="171"/>
      <c r="Q1181" s="171"/>
      <c r="R1181" s="171"/>
      <c r="S1181" s="171"/>
      <c r="T1181" s="172"/>
      <c r="AT1181" s="168" t="s">
        <v>132</v>
      </c>
      <c r="AU1181" s="168" t="s">
        <v>74</v>
      </c>
      <c r="AV1181" s="167" t="s">
        <v>72</v>
      </c>
      <c r="AW1181" s="167" t="s">
        <v>5</v>
      </c>
      <c r="AX1181" s="167" t="s">
        <v>66</v>
      </c>
      <c r="AY1181" s="168" t="s">
        <v>123</v>
      </c>
    </row>
    <row r="1182" spans="2:51" s="167" customFormat="1" ht="12">
      <c r="B1182" s="166"/>
      <c r="D1182" s="96" t="s">
        <v>132</v>
      </c>
      <c r="E1182" s="168" t="s">
        <v>1</v>
      </c>
      <c r="F1182" s="169" t="s">
        <v>434</v>
      </c>
      <c r="H1182" s="168" t="s">
        <v>1</v>
      </c>
      <c r="L1182" s="166"/>
      <c r="M1182" s="170"/>
      <c r="N1182" s="171"/>
      <c r="O1182" s="171"/>
      <c r="P1182" s="171"/>
      <c r="Q1182" s="171"/>
      <c r="R1182" s="171"/>
      <c r="S1182" s="171"/>
      <c r="T1182" s="172"/>
      <c r="AT1182" s="168" t="s">
        <v>132</v>
      </c>
      <c r="AU1182" s="168" t="s">
        <v>74</v>
      </c>
      <c r="AV1182" s="167" t="s">
        <v>72</v>
      </c>
      <c r="AW1182" s="167" t="s">
        <v>5</v>
      </c>
      <c r="AX1182" s="167" t="s">
        <v>66</v>
      </c>
      <c r="AY1182" s="168" t="s">
        <v>123</v>
      </c>
    </row>
    <row r="1183" spans="2:51" s="95" customFormat="1" ht="12">
      <c r="B1183" s="94"/>
      <c r="D1183" s="96" t="s">
        <v>132</v>
      </c>
      <c r="E1183" s="97" t="s">
        <v>1</v>
      </c>
      <c r="F1183" s="98" t="s">
        <v>586</v>
      </c>
      <c r="H1183" s="99">
        <v>51.506</v>
      </c>
      <c r="L1183" s="94"/>
      <c r="M1183" s="100"/>
      <c r="N1183" s="101"/>
      <c r="O1183" s="101"/>
      <c r="P1183" s="101"/>
      <c r="Q1183" s="101"/>
      <c r="R1183" s="101"/>
      <c r="S1183" s="101"/>
      <c r="T1183" s="102"/>
      <c r="AT1183" s="97" t="s">
        <v>132</v>
      </c>
      <c r="AU1183" s="97" t="s">
        <v>74</v>
      </c>
      <c r="AV1183" s="95" t="s">
        <v>74</v>
      </c>
      <c r="AW1183" s="95" t="s">
        <v>5</v>
      </c>
      <c r="AX1183" s="95" t="s">
        <v>66</v>
      </c>
      <c r="AY1183" s="97" t="s">
        <v>123</v>
      </c>
    </row>
    <row r="1184" spans="2:51" s="167" customFormat="1" ht="12">
      <c r="B1184" s="166"/>
      <c r="D1184" s="96" t="s">
        <v>132</v>
      </c>
      <c r="E1184" s="168" t="s">
        <v>1</v>
      </c>
      <c r="F1184" s="169" t="s">
        <v>587</v>
      </c>
      <c r="H1184" s="168" t="s">
        <v>1</v>
      </c>
      <c r="L1184" s="166"/>
      <c r="M1184" s="170"/>
      <c r="N1184" s="171"/>
      <c r="O1184" s="171"/>
      <c r="P1184" s="171"/>
      <c r="Q1184" s="171"/>
      <c r="R1184" s="171"/>
      <c r="S1184" s="171"/>
      <c r="T1184" s="172"/>
      <c r="AT1184" s="168" t="s">
        <v>132</v>
      </c>
      <c r="AU1184" s="168" t="s">
        <v>74</v>
      </c>
      <c r="AV1184" s="167" t="s">
        <v>72</v>
      </c>
      <c r="AW1184" s="167" t="s">
        <v>5</v>
      </c>
      <c r="AX1184" s="167" t="s">
        <v>66</v>
      </c>
      <c r="AY1184" s="168" t="s">
        <v>123</v>
      </c>
    </row>
    <row r="1185" spans="2:51" s="95" customFormat="1" ht="12">
      <c r="B1185" s="94"/>
      <c r="D1185" s="96" t="s">
        <v>132</v>
      </c>
      <c r="E1185" s="97" t="s">
        <v>1</v>
      </c>
      <c r="F1185" s="98" t="s">
        <v>588</v>
      </c>
      <c r="H1185" s="99">
        <v>-14.774</v>
      </c>
      <c r="L1185" s="94"/>
      <c r="M1185" s="100"/>
      <c r="N1185" s="101"/>
      <c r="O1185" s="101"/>
      <c r="P1185" s="101"/>
      <c r="Q1185" s="101"/>
      <c r="R1185" s="101"/>
      <c r="S1185" s="101"/>
      <c r="T1185" s="102"/>
      <c r="AT1185" s="97" t="s">
        <v>132</v>
      </c>
      <c r="AU1185" s="97" t="s">
        <v>74</v>
      </c>
      <c r="AV1185" s="95" t="s">
        <v>74</v>
      </c>
      <c r="AW1185" s="95" t="s">
        <v>5</v>
      </c>
      <c r="AX1185" s="95" t="s">
        <v>66</v>
      </c>
      <c r="AY1185" s="97" t="s">
        <v>123</v>
      </c>
    </row>
    <row r="1186" spans="2:51" s="174" customFormat="1" ht="12">
      <c r="B1186" s="173"/>
      <c r="D1186" s="96" t="s">
        <v>132</v>
      </c>
      <c r="E1186" s="175" t="s">
        <v>1</v>
      </c>
      <c r="F1186" s="176" t="s">
        <v>412</v>
      </c>
      <c r="H1186" s="177">
        <v>36.732</v>
      </c>
      <c r="L1186" s="173"/>
      <c r="M1186" s="178"/>
      <c r="N1186" s="179"/>
      <c r="O1186" s="179"/>
      <c r="P1186" s="179"/>
      <c r="Q1186" s="179"/>
      <c r="R1186" s="179"/>
      <c r="S1186" s="179"/>
      <c r="T1186" s="180"/>
      <c r="AT1186" s="175" t="s">
        <v>132</v>
      </c>
      <c r="AU1186" s="175" t="s">
        <v>74</v>
      </c>
      <c r="AV1186" s="174" t="s">
        <v>137</v>
      </c>
      <c r="AW1186" s="174" t="s">
        <v>5</v>
      </c>
      <c r="AX1186" s="174" t="s">
        <v>66</v>
      </c>
      <c r="AY1186" s="175" t="s">
        <v>123</v>
      </c>
    </row>
    <row r="1187" spans="2:51" s="167" customFormat="1" ht="12">
      <c r="B1187" s="166"/>
      <c r="D1187" s="96" t="s">
        <v>132</v>
      </c>
      <c r="E1187" s="168" t="s">
        <v>1</v>
      </c>
      <c r="F1187" s="169" t="s">
        <v>438</v>
      </c>
      <c r="H1187" s="168" t="s">
        <v>1</v>
      </c>
      <c r="L1187" s="166"/>
      <c r="M1187" s="170"/>
      <c r="N1187" s="171"/>
      <c r="O1187" s="171"/>
      <c r="P1187" s="171"/>
      <c r="Q1187" s="171"/>
      <c r="R1187" s="171"/>
      <c r="S1187" s="171"/>
      <c r="T1187" s="172"/>
      <c r="AT1187" s="168" t="s">
        <v>132</v>
      </c>
      <c r="AU1187" s="168" t="s">
        <v>74</v>
      </c>
      <c r="AV1187" s="167" t="s">
        <v>72</v>
      </c>
      <c r="AW1187" s="167" t="s">
        <v>5</v>
      </c>
      <c r="AX1187" s="167" t="s">
        <v>66</v>
      </c>
      <c r="AY1187" s="168" t="s">
        <v>123</v>
      </c>
    </row>
    <row r="1188" spans="2:51" s="167" customFormat="1" ht="12">
      <c r="B1188" s="166"/>
      <c r="D1188" s="96" t="s">
        <v>132</v>
      </c>
      <c r="E1188" s="168" t="s">
        <v>1</v>
      </c>
      <c r="F1188" s="169" t="s">
        <v>439</v>
      </c>
      <c r="H1188" s="168" t="s">
        <v>1</v>
      </c>
      <c r="L1188" s="166"/>
      <c r="M1188" s="170"/>
      <c r="N1188" s="171"/>
      <c r="O1188" s="171"/>
      <c r="P1188" s="171"/>
      <c r="Q1188" s="171"/>
      <c r="R1188" s="171"/>
      <c r="S1188" s="171"/>
      <c r="T1188" s="172"/>
      <c r="AT1188" s="168" t="s">
        <v>132</v>
      </c>
      <c r="AU1188" s="168" t="s">
        <v>74</v>
      </c>
      <c r="AV1188" s="167" t="s">
        <v>72</v>
      </c>
      <c r="AW1188" s="167" t="s">
        <v>5</v>
      </c>
      <c r="AX1188" s="167" t="s">
        <v>66</v>
      </c>
      <c r="AY1188" s="168" t="s">
        <v>123</v>
      </c>
    </row>
    <row r="1189" spans="2:51" s="167" customFormat="1" ht="12">
      <c r="B1189" s="166"/>
      <c r="D1189" s="96" t="s">
        <v>132</v>
      </c>
      <c r="E1189" s="168" t="s">
        <v>1</v>
      </c>
      <c r="F1189" s="169" t="s">
        <v>440</v>
      </c>
      <c r="H1189" s="168" t="s">
        <v>1</v>
      </c>
      <c r="L1189" s="166"/>
      <c r="M1189" s="170"/>
      <c r="N1189" s="171"/>
      <c r="O1189" s="171"/>
      <c r="P1189" s="171"/>
      <c r="Q1189" s="171"/>
      <c r="R1189" s="171"/>
      <c r="S1189" s="171"/>
      <c r="T1189" s="172"/>
      <c r="AT1189" s="168" t="s">
        <v>132</v>
      </c>
      <c r="AU1189" s="168" t="s">
        <v>74</v>
      </c>
      <c r="AV1189" s="167" t="s">
        <v>72</v>
      </c>
      <c r="AW1189" s="167" t="s">
        <v>5</v>
      </c>
      <c r="AX1189" s="167" t="s">
        <v>66</v>
      </c>
      <c r="AY1189" s="168" t="s">
        <v>123</v>
      </c>
    </row>
    <row r="1190" spans="2:51" s="95" customFormat="1" ht="12">
      <c r="B1190" s="94"/>
      <c r="D1190" s="96" t="s">
        <v>132</v>
      </c>
      <c r="E1190" s="97" t="s">
        <v>1</v>
      </c>
      <c r="F1190" s="98" t="s">
        <v>589</v>
      </c>
      <c r="H1190" s="99">
        <v>5.28</v>
      </c>
      <c r="L1190" s="94"/>
      <c r="M1190" s="100"/>
      <c r="N1190" s="101"/>
      <c r="O1190" s="101"/>
      <c r="P1190" s="101"/>
      <c r="Q1190" s="101"/>
      <c r="R1190" s="101"/>
      <c r="S1190" s="101"/>
      <c r="T1190" s="102"/>
      <c r="AT1190" s="97" t="s">
        <v>132</v>
      </c>
      <c r="AU1190" s="97" t="s">
        <v>74</v>
      </c>
      <c r="AV1190" s="95" t="s">
        <v>74</v>
      </c>
      <c r="AW1190" s="95" t="s">
        <v>5</v>
      </c>
      <c r="AX1190" s="95" t="s">
        <v>66</v>
      </c>
      <c r="AY1190" s="97" t="s">
        <v>123</v>
      </c>
    </row>
    <row r="1191" spans="2:51" s="167" customFormat="1" ht="12">
      <c r="B1191" s="166"/>
      <c r="D1191" s="96" t="s">
        <v>132</v>
      </c>
      <c r="E1191" s="168" t="s">
        <v>1</v>
      </c>
      <c r="F1191" s="169" t="s">
        <v>590</v>
      </c>
      <c r="H1191" s="168" t="s">
        <v>1</v>
      </c>
      <c r="L1191" s="166"/>
      <c r="M1191" s="170"/>
      <c r="N1191" s="171"/>
      <c r="O1191" s="171"/>
      <c r="P1191" s="171"/>
      <c r="Q1191" s="171"/>
      <c r="R1191" s="171"/>
      <c r="S1191" s="171"/>
      <c r="T1191" s="172"/>
      <c r="AT1191" s="168" t="s">
        <v>132</v>
      </c>
      <c r="AU1191" s="168" t="s">
        <v>74</v>
      </c>
      <c r="AV1191" s="167" t="s">
        <v>72</v>
      </c>
      <c r="AW1191" s="167" t="s">
        <v>5</v>
      </c>
      <c r="AX1191" s="167" t="s">
        <v>66</v>
      </c>
      <c r="AY1191" s="168" t="s">
        <v>123</v>
      </c>
    </row>
    <row r="1192" spans="2:51" s="95" customFormat="1" ht="12">
      <c r="B1192" s="94"/>
      <c r="D1192" s="96" t="s">
        <v>132</v>
      </c>
      <c r="E1192" s="97" t="s">
        <v>1</v>
      </c>
      <c r="F1192" s="98" t="s">
        <v>591</v>
      </c>
      <c r="H1192" s="99">
        <v>-0.596</v>
      </c>
      <c r="L1192" s="94"/>
      <c r="M1192" s="100"/>
      <c r="N1192" s="101"/>
      <c r="O1192" s="101"/>
      <c r="P1192" s="101"/>
      <c r="Q1192" s="101"/>
      <c r="R1192" s="101"/>
      <c r="S1192" s="101"/>
      <c r="T1192" s="102"/>
      <c r="AT1192" s="97" t="s">
        <v>132</v>
      </c>
      <c r="AU1192" s="97" t="s">
        <v>74</v>
      </c>
      <c r="AV1192" s="95" t="s">
        <v>74</v>
      </c>
      <c r="AW1192" s="95" t="s">
        <v>5</v>
      </c>
      <c r="AX1192" s="95" t="s">
        <v>66</v>
      </c>
      <c r="AY1192" s="97" t="s">
        <v>123</v>
      </c>
    </row>
    <row r="1193" spans="2:51" s="174" customFormat="1" ht="12">
      <c r="B1193" s="173"/>
      <c r="D1193" s="96" t="s">
        <v>132</v>
      </c>
      <c r="E1193" s="175" t="s">
        <v>1</v>
      </c>
      <c r="F1193" s="176" t="s">
        <v>412</v>
      </c>
      <c r="H1193" s="177">
        <v>4.684</v>
      </c>
      <c r="L1193" s="173"/>
      <c r="M1193" s="178"/>
      <c r="N1193" s="179"/>
      <c r="O1193" s="179"/>
      <c r="P1193" s="179"/>
      <c r="Q1193" s="179"/>
      <c r="R1193" s="179"/>
      <c r="S1193" s="179"/>
      <c r="T1193" s="180"/>
      <c r="AT1193" s="175" t="s">
        <v>132</v>
      </c>
      <c r="AU1193" s="175" t="s">
        <v>74</v>
      </c>
      <c r="AV1193" s="174" t="s">
        <v>137</v>
      </c>
      <c r="AW1193" s="174" t="s">
        <v>5</v>
      </c>
      <c r="AX1193" s="174" t="s">
        <v>66</v>
      </c>
      <c r="AY1193" s="175" t="s">
        <v>123</v>
      </c>
    </row>
    <row r="1194" spans="2:51" s="167" customFormat="1" ht="12">
      <c r="B1194" s="166"/>
      <c r="D1194" s="96" t="s">
        <v>132</v>
      </c>
      <c r="E1194" s="168" t="s">
        <v>1</v>
      </c>
      <c r="F1194" s="169" t="s">
        <v>445</v>
      </c>
      <c r="H1194" s="168" t="s">
        <v>1</v>
      </c>
      <c r="L1194" s="166"/>
      <c r="M1194" s="170"/>
      <c r="N1194" s="171"/>
      <c r="O1194" s="171"/>
      <c r="P1194" s="171"/>
      <c r="Q1194" s="171"/>
      <c r="R1194" s="171"/>
      <c r="S1194" s="171"/>
      <c r="T1194" s="172"/>
      <c r="AT1194" s="168" t="s">
        <v>132</v>
      </c>
      <c r="AU1194" s="168" t="s">
        <v>74</v>
      </c>
      <c r="AV1194" s="167" t="s">
        <v>72</v>
      </c>
      <c r="AW1194" s="167" t="s">
        <v>5</v>
      </c>
      <c r="AX1194" s="167" t="s">
        <v>66</v>
      </c>
      <c r="AY1194" s="168" t="s">
        <v>123</v>
      </c>
    </row>
    <row r="1195" spans="2:51" s="167" customFormat="1" ht="12">
      <c r="B1195" s="166"/>
      <c r="D1195" s="96" t="s">
        <v>132</v>
      </c>
      <c r="E1195" s="168" t="s">
        <v>1</v>
      </c>
      <c r="F1195" s="169" t="s">
        <v>439</v>
      </c>
      <c r="H1195" s="168" t="s">
        <v>1</v>
      </c>
      <c r="L1195" s="166"/>
      <c r="M1195" s="170"/>
      <c r="N1195" s="171"/>
      <c r="O1195" s="171"/>
      <c r="P1195" s="171"/>
      <c r="Q1195" s="171"/>
      <c r="R1195" s="171"/>
      <c r="S1195" s="171"/>
      <c r="T1195" s="172"/>
      <c r="AT1195" s="168" t="s">
        <v>132</v>
      </c>
      <c r="AU1195" s="168" t="s">
        <v>74</v>
      </c>
      <c r="AV1195" s="167" t="s">
        <v>72</v>
      </c>
      <c r="AW1195" s="167" t="s">
        <v>5</v>
      </c>
      <c r="AX1195" s="167" t="s">
        <v>66</v>
      </c>
      <c r="AY1195" s="168" t="s">
        <v>123</v>
      </c>
    </row>
    <row r="1196" spans="2:51" s="167" customFormat="1" ht="12">
      <c r="B1196" s="166"/>
      <c r="D1196" s="96" t="s">
        <v>132</v>
      </c>
      <c r="E1196" s="168" t="s">
        <v>1</v>
      </c>
      <c r="F1196" s="169" t="s">
        <v>446</v>
      </c>
      <c r="H1196" s="168" t="s">
        <v>1</v>
      </c>
      <c r="L1196" s="166"/>
      <c r="M1196" s="170"/>
      <c r="N1196" s="171"/>
      <c r="O1196" s="171"/>
      <c r="P1196" s="171"/>
      <c r="Q1196" s="171"/>
      <c r="R1196" s="171"/>
      <c r="S1196" s="171"/>
      <c r="T1196" s="172"/>
      <c r="AT1196" s="168" t="s">
        <v>132</v>
      </c>
      <c r="AU1196" s="168" t="s">
        <v>74</v>
      </c>
      <c r="AV1196" s="167" t="s">
        <v>72</v>
      </c>
      <c r="AW1196" s="167" t="s">
        <v>5</v>
      </c>
      <c r="AX1196" s="167" t="s">
        <v>66</v>
      </c>
      <c r="AY1196" s="168" t="s">
        <v>123</v>
      </c>
    </row>
    <row r="1197" spans="2:51" s="95" customFormat="1" ht="12">
      <c r="B1197" s="94"/>
      <c r="D1197" s="96" t="s">
        <v>132</v>
      </c>
      <c r="E1197" s="97" t="s">
        <v>1</v>
      </c>
      <c r="F1197" s="98" t="s">
        <v>592</v>
      </c>
      <c r="H1197" s="99">
        <v>4.428</v>
      </c>
      <c r="L1197" s="94"/>
      <c r="M1197" s="100"/>
      <c r="N1197" s="101"/>
      <c r="O1197" s="101"/>
      <c r="P1197" s="101"/>
      <c r="Q1197" s="101"/>
      <c r="R1197" s="101"/>
      <c r="S1197" s="101"/>
      <c r="T1197" s="102"/>
      <c r="AT1197" s="97" t="s">
        <v>132</v>
      </c>
      <c r="AU1197" s="97" t="s">
        <v>74</v>
      </c>
      <c r="AV1197" s="95" t="s">
        <v>74</v>
      </c>
      <c r="AW1197" s="95" t="s">
        <v>5</v>
      </c>
      <c r="AX1197" s="95" t="s">
        <v>66</v>
      </c>
      <c r="AY1197" s="97" t="s">
        <v>123</v>
      </c>
    </row>
    <row r="1198" spans="2:51" s="167" customFormat="1" ht="12">
      <c r="B1198" s="166"/>
      <c r="D1198" s="96" t="s">
        <v>132</v>
      </c>
      <c r="E1198" s="168" t="s">
        <v>1</v>
      </c>
      <c r="F1198" s="169" t="s">
        <v>593</v>
      </c>
      <c r="H1198" s="168" t="s">
        <v>1</v>
      </c>
      <c r="L1198" s="166"/>
      <c r="M1198" s="170"/>
      <c r="N1198" s="171"/>
      <c r="O1198" s="171"/>
      <c r="P1198" s="171"/>
      <c r="Q1198" s="171"/>
      <c r="R1198" s="171"/>
      <c r="S1198" s="171"/>
      <c r="T1198" s="172"/>
      <c r="AT1198" s="168" t="s">
        <v>132</v>
      </c>
      <c r="AU1198" s="168" t="s">
        <v>74</v>
      </c>
      <c r="AV1198" s="167" t="s">
        <v>72</v>
      </c>
      <c r="AW1198" s="167" t="s">
        <v>5</v>
      </c>
      <c r="AX1198" s="167" t="s">
        <v>66</v>
      </c>
      <c r="AY1198" s="168" t="s">
        <v>123</v>
      </c>
    </row>
    <row r="1199" spans="2:51" s="95" customFormat="1" ht="12">
      <c r="B1199" s="94"/>
      <c r="D1199" s="96" t="s">
        <v>132</v>
      </c>
      <c r="E1199" s="97" t="s">
        <v>1</v>
      </c>
      <c r="F1199" s="98" t="s">
        <v>594</v>
      </c>
      <c r="H1199" s="99">
        <v>-0.449</v>
      </c>
      <c r="L1199" s="94"/>
      <c r="M1199" s="100"/>
      <c r="N1199" s="101"/>
      <c r="O1199" s="101"/>
      <c r="P1199" s="101"/>
      <c r="Q1199" s="101"/>
      <c r="R1199" s="101"/>
      <c r="S1199" s="101"/>
      <c r="T1199" s="102"/>
      <c r="AT1199" s="97" t="s">
        <v>132</v>
      </c>
      <c r="AU1199" s="97" t="s">
        <v>74</v>
      </c>
      <c r="AV1199" s="95" t="s">
        <v>74</v>
      </c>
      <c r="AW1199" s="95" t="s">
        <v>5</v>
      </c>
      <c r="AX1199" s="95" t="s">
        <v>66</v>
      </c>
      <c r="AY1199" s="97" t="s">
        <v>123</v>
      </c>
    </row>
    <row r="1200" spans="2:51" s="174" customFormat="1" ht="12">
      <c r="B1200" s="173"/>
      <c r="D1200" s="96" t="s">
        <v>132</v>
      </c>
      <c r="E1200" s="175" t="s">
        <v>1</v>
      </c>
      <c r="F1200" s="176" t="s">
        <v>412</v>
      </c>
      <c r="H1200" s="177">
        <v>3.979</v>
      </c>
      <c r="L1200" s="173"/>
      <c r="M1200" s="178"/>
      <c r="N1200" s="179"/>
      <c r="O1200" s="179"/>
      <c r="P1200" s="179"/>
      <c r="Q1200" s="179"/>
      <c r="R1200" s="179"/>
      <c r="S1200" s="179"/>
      <c r="T1200" s="180"/>
      <c r="AT1200" s="175" t="s">
        <v>132</v>
      </c>
      <c r="AU1200" s="175" t="s">
        <v>74</v>
      </c>
      <c r="AV1200" s="174" t="s">
        <v>137</v>
      </c>
      <c r="AW1200" s="174" t="s">
        <v>5</v>
      </c>
      <c r="AX1200" s="174" t="s">
        <v>66</v>
      </c>
      <c r="AY1200" s="175" t="s">
        <v>123</v>
      </c>
    </row>
    <row r="1201" spans="2:51" s="167" customFormat="1" ht="12">
      <c r="B1201" s="166"/>
      <c r="D1201" s="96" t="s">
        <v>132</v>
      </c>
      <c r="E1201" s="168" t="s">
        <v>1</v>
      </c>
      <c r="F1201" s="169" t="s">
        <v>450</v>
      </c>
      <c r="H1201" s="168" t="s">
        <v>1</v>
      </c>
      <c r="L1201" s="166"/>
      <c r="M1201" s="170"/>
      <c r="N1201" s="171"/>
      <c r="O1201" s="171"/>
      <c r="P1201" s="171"/>
      <c r="Q1201" s="171"/>
      <c r="R1201" s="171"/>
      <c r="S1201" s="171"/>
      <c r="T1201" s="172"/>
      <c r="AT1201" s="168" t="s">
        <v>132</v>
      </c>
      <c r="AU1201" s="168" t="s">
        <v>74</v>
      </c>
      <c r="AV1201" s="167" t="s">
        <v>72</v>
      </c>
      <c r="AW1201" s="167" t="s">
        <v>5</v>
      </c>
      <c r="AX1201" s="167" t="s">
        <v>66</v>
      </c>
      <c r="AY1201" s="168" t="s">
        <v>123</v>
      </c>
    </row>
    <row r="1202" spans="2:51" s="167" customFormat="1" ht="12">
      <c r="B1202" s="166"/>
      <c r="D1202" s="96" t="s">
        <v>132</v>
      </c>
      <c r="E1202" s="168" t="s">
        <v>1</v>
      </c>
      <c r="F1202" s="169" t="s">
        <v>439</v>
      </c>
      <c r="H1202" s="168" t="s">
        <v>1</v>
      </c>
      <c r="L1202" s="166"/>
      <c r="M1202" s="170"/>
      <c r="N1202" s="171"/>
      <c r="O1202" s="171"/>
      <c r="P1202" s="171"/>
      <c r="Q1202" s="171"/>
      <c r="R1202" s="171"/>
      <c r="S1202" s="171"/>
      <c r="T1202" s="172"/>
      <c r="AT1202" s="168" t="s">
        <v>132</v>
      </c>
      <c r="AU1202" s="168" t="s">
        <v>74</v>
      </c>
      <c r="AV1202" s="167" t="s">
        <v>72</v>
      </c>
      <c r="AW1202" s="167" t="s">
        <v>5</v>
      </c>
      <c r="AX1202" s="167" t="s">
        <v>66</v>
      </c>
      <c r="AY1202" s="168" t="s">
        <v>123</v>
      </c>
    </row>
    <row r="1203" spans="2:51" s="167" customFormat="1" ht="12">
      <c r="B1203" s="166"/>
      <c r="D1203" s="96" t="s">
        <v>132</v>
      </c>
      <c r="E1203" s="168" t="s">
        <v>1</v>
      </c>
      <c r="F1203" s="169" t="s">
        <v>451</v>
      </c>
      <c r="H1203" s="168" t="s">
        <v>1</v>
      </c>
      <c r="L1203" s="166"/>
      <c r="M1203" s="170"/>
      <c r="N1203" s="171"/>
      <c r="O1203" s="171"/>
      <c r="P1203" s="171"/>
      <c r="Q1203" s="171"/>
      <c r="R1203" s="171"/>
      <c r="S1203" s="171"/>
      <c r="T1203" s="172"/>
      <c r="AT1203" s="168" t="s">
        <v>132</v>
      </c>
      <c r="AU1203" s="168" t="s">
        <v>74</v>
      </c>
      <c r="AV1203" s="167" t="s">
        <v>72</v>
      </c>
      <c r="AW1203" s="167" t="s">
        <v>5</v>
      </c>
      <c r="AX1203" s="167" t="s">
        <v>66</v>
      </c>
      <c r="AY1203" s="168" t="s">
        <v>123</v>
      </c>
    </row>
    <row r="1204" spans="2:51" s="95" customFormat="1" ht="12">
      <c r="B1204" s="94"/>
      <c r="D1204" s="96" t="s">
        <v>132</v>
      </c>
      <c r="E1204" s="97" t="s">
        <v>1</v>
      </c>
      <c r="F1204" s="98" t="s">
        <v>595</v>
      </c>
      <c r="H1204" s="99">
        <v>4.015</v>
      </c>
      <c r="L1204" s="94"/>
      <c r="M1204" s="100"/>
      <c r="N1204" s="101"/>
      <c r="O1204" s="101"/>
      <c r="P1204" s="101"/>
      <c r="Q1204" s="101"/>
      <c r="R1204" s="101"/>
      <c r="S1204" s="101"/>
      <c r="T1204" s="102"/>
      <c r="AT1204" s="97" t="s">
        <v>132</v>
      </c>
      <c r="AU1204" s="97" t="s">
        <v>74</v>
      </c>
      <c r="AV1204" s="95" t="s">
        <v>74</v>
      </c>
      <c r="AW1204" s="95" t="s">
        <v>5</v>
      </c>
      <c r="AX1204" s="95" t="s">
        <v>66</v>
      </c>
      <c r="AY1204" s="97" t="s">
        <v>123</v>
      </c>
    </row>
    <row r="1205" spans="2:51" s="167" customFormat="1" ht="12">
      <c r="B1205" s="166"/>
      <c r="D1205" s="96" t="s">
        <v>132</v>
      </c>
      <c r="E1205" s="168" t="s">
        <v>1</v>
      </c>
      <c r="F1205" s="169" t="s">
        <v>596</v>
      </c>
      <c r="H1205" s="168" t="s">
        <v>1</v>
      </c>
      <c r="L1205" s="166"/>
      <c r="M1205" s="170"/>
      <c r="N1205" s="171"/>
      <c r="O1205" s="171"/>
      <c r="P1205" s="171"/>
      <c r="Q1205" s="171"/>
      <c r="R1205" s="171"/>
      <c r="S1205" s="171"/>
      <c r="T1205" s="172"/>
      <c r="AT1205" s="168" t="s">
        <v>132</v>
      </c>
      <c r="AU1205" s="168" t="s">
        <v>74</v>
      </c>
      <c r="AV1205" s="167" t="s">
        <v>72</v>
      </c>
      <c r="AW1205" s="167" t="s">
        <v>5</v>
      </c>
      <c r="AX1205" s="167" t="s">
        <v>66</v>
      </c>
      <c r="AY1205" s="168" t="s">
        <v>123</v>
      </c>
    </row>
    <row r="1206" spans="2:51" s="95" customFormat="1" ht="12">
      <c r="B1206" s="94"/>
      <c r="D1206" s="96" t="s">
        <v>132</v>
      </c>
      <c r="E1206" s="97" t="s">
        <v>1</v>
      </c>
      <c r="F1206" s="98" t="s">
        <v>597</v>
      </c>
      <c r="H1206" s="99">
        <v>-0.328</v>
      </c>
      <c r="L1206" s="94"/>
      <c r="M1206" s="100"/>
      <c r="N1206" s="101"/>
      <c r="O1206" s="101"/>
      <c r="P1206" s="101"/>
      <c r="Q1206" s="101"/>
      <c r="R1206" s="101"/>
      <c r="S1206" s="101"/>
      <c r="T1206" s="102"/>
      <c r="AT1206" s="97" t="s">
        <v>132</v>
      </c>
      <c r="AU1206" s="97" t="s">
        <v>74</v>
      </c>
      <c r="AV1206" s="95" t="s">
        <v>74</v>
      </c>
      <c r="AW1206" s="95" t="s">
        <v>5</v>
      </c>
      <c r="AX1206" s="95" t="s">
        <v>66</v>
      </c>
      <c r="AY1206" s="97" t="s">
        <v>123</v>
      </c>
    </row>
    <row r="1207" spans="2:51" s="174" customFormat="1" ht="12">
      <c r="B1207" s="173"/>
      <c r="D1207" s="96" t="s">
        <v>132</v>
      </c>
      <c r="E1207" s="175" t="s">
        <v>1</v>
      </c>
      <c r="F1207" s="176" t="s">
        <v>412</v>
      </c>
      <c r="H1207" s="177">
        <v>3.687</v>
      </c>
      <c r="L1207" s="173"/>
      <c r="M1207" s="178"/>
      <c r="N1207" s="179"/>
      <c r="O1207" s="179"/>
      <c r="P1207" s="179"/>
      <c r="Q1207" s="179"/>
      <c r="R1207" s="179"/>
      <c r="S1207" s="179"/>
      <c r="T1207" s="180"/>
      <c r="AT1207" s="175" t="s">
        <v>132</v>
      </c>
      <c r="AU1207" s="175" t="s">
        <v>74</v>
      </c>
      <c r="AV1207" s="174" t="s">
        <v>137</v>
      </c>
      <c r="AW1207" s="174" t="s">
        <v>5</v>
      </c>
      <c r="AX1207" s="174" t="s">
        <v>66</v>
      </c>
      <c r="AY1207" s="175" t="s">
        <v>123</v>
      </c>
    </row>
    <row r="1208" spans="2:51" s="167" customFormat="1" ht="12">
      <c r="B1208" s="166"/>
      <c r="D1208" s="96" t="s">
        <v>132</v>
      </c>
      <c r="E1208" s="168" t="s">
        <v>1</v>
      </c>
      <c r="F1208" s="169" t="s">
        <v>455</v>
      </c>
      <c r="H1208" s="168" t="s">
        <v>1</v>
      </c>
      <c r="L1208" s="166"/>
      <c r="M1208" s="170"/>
      <c r="N1208" s="171"/>
      <c r="O1208" s="171"/>
      <c r="P1208" s="171"/>
      <c r="Q1208" s="171"/>
      <c r="R1208" s="171"/>
      <c r="S1208" s="171"/>
      <c r="T1208" s="172"/>
      <c r="AT1208" s="168" t="s">
        <v>132</v>
      </c>
      <c r="AU1208" s="168" t="s">
        <v>74</v>
      </c>
      <c r="AV1208" s="167" t="s">
        <v>72</v>
      </c>
      <c r="AW1208" s="167" t="s">
        <v>5</v>
      </c>
      <c r="AX1208" s="167" t="s">
        <v>66</v>
      </c>
      <c r="AY1208" s="168" t="s">
        <v>123</v>
      </c>
    </row>
    <row r="1209" spans="2:51" s="167" customFormat="1" ht="12">
      <c r="B1209" s="166"/>
      <c r="D1209" s="96" t="s">
        <v>132</v>
      </c>
      <c r="E1209" s="168" t="s">
        <v>1</v>
      </c>
      <c r="F1209" s="169" t="s">
        <v>439</v>
      </c>
      <c r="H1209" s="168" t="s">
        <v>1</v>
      </c>
      <c r="L1209" s="166"/>
      <c r="M1209" s="170"/>
      <c r="N1209" s="171"/>
      <c r="O1209" s="171"/>
      <c r="P1209" s="171"/>
      <c r="Q1209" s="171"/>
      <c r="R1209" s="171"/>
      <c r="S1209" s="171"/>
      <c r="T1209" s="172"/>
      <c r="AT1209" s="168" t="s">
        <v>132</v>
      </c>
      <c r="AU1209" s="168" t="s">
        <v>74</v>
      </c>
      <c r="AV1209" s="167" t="s">
        <v>72</v>
      </c>
      <c r="AW1209" s="167" t="s">
        <v>5</v>
      </c>
      <c r="AX1209" s="167" t="s">
        <v>66</v>
      </c>
      <c r="AY1209" s="168" t="s">
        <v>123</v>
      </c>
    </row>
    <row r="1210" spans="2:51" s="167" customFormat="1" ht="12">
      <c r="B1210" s="166"/>
      <c r="D1210" s="96" t="s">
        <v>132</v>
      </c>
      <c r="E1210" s="168" t="s">
        <v>1</v>
      </c>
      <c r="F1210" s="169" t="s">
        <v>456</v>
      </c>
      <c r="H1210" s="168" t="s">
        <v>1</v>
      </c>
      <c r="L1210" s="166"/>
      <c r="M1210" s="170"/>
      <c r="N1210" s="171"/>
      <c r="O1210" s="171"/>
      <c r="P1210" s="171"/>
      <c r="Q1210" s="171"/>
      <c r="R1210" s="171"/>
      <c r="S1210" s="171"/>
      <c r="T1210" s="172"/>
      <c r="AT1210" s="168" t="s">
        <v>132</v>
      </c>
      <c r="AU1210" s="168" t="s">
        <v>74</v>
      </c>
      <c r="AV1210" s="167" t="s">
        <v>72</v>
      </c>
      <c r="AW1210" s="167" t="s">
        <v>5</v>
      </c>
      <c r="AX1210" s="167" t="s">
        <v>66</v>
      </c>
      <c r="AY1210" s="168" t="s">
        <v>123</v>
      </c>
    </row>
    <row r="1211" spans="2:51" s="95" customFormat="1" ht="12">
      <c r="B1211" s="94"/>
      <c r="D1211" s="96" t="s">
        <v>132</v>
      </c>
      <c r="E1211" s="97" t="s">
        <v>1</v>
      </c>
      <c r="F1211" s="98" t="s">
        <v>598</v>
      </c>
      <c r="H1211" s="99">
        <v>0.413</v>
      </c>
      <c r="L1211" s="94"/>
      <c r="M1211" s="100"/>
      <c r="N1211" s="101"/>
      <c r="O1211" s="101"/>
      <c r="P1211" s="101"/>
      <c r="Q1211" s="101"/>
      <c r="R1211" s="101"/>
      <c r="S1211" s="101"/>
      <c r="T1211" s="102"/>
      <c r="AT1211" s="97" t="s">
        <v>132</v>
      </c>
      <c r="AU1211" s="97" t="s">
        <v>74</v>
      </c>
      <c r="AV1211" s="95" t="s">
        <v>74</v>
      </c>
      <c r="AW1211" s="95" t="s">
        <v>5</v>
      </c>
      <c r="AX1211" s="95" t="s">
        <v>66</v>
      </c>
      <c r="AY1211" s="97" t="s">
        <v>123</v>
      </c>
    </row>
    <row r="1212" spans="2:51" s="167" customFormat="1" ht="12">
      <c r="B1212" s="166"/>
      <c r="D1212" s="96" t="s">
        <v>132</v>
      </c>
      <c r="E1212" s="168" t="s">
        <v>1</v>
      </c>
      <c r="F1212" s="169" t="s">
        <v>599</v>
      </c>
      <c r="H1212" s="168" t="s">
        <v>1</v>
      </c>
      <c r="L1212" s="166"/>
      <c r="M1212" s="170"/>
      <c r="N1212" s="171"/>
      <c r="O1212" s="171"/>
      <c r="P1212" s="171"/>
      <c r="Q1212" s="171"/>
      <c r="R1212" s="171"/>
      <c r="S1212" s="171"/>
      <c r="T1212" s="172"/>
      <c r="AT1212" s="168" t="s">
        <v>132</v>
      </c>
      <c r="AU1212" s="168" t="s">
        <v>74</v>
      </c>
      <c r="AV1212" s="167" t="s">
        <v>72</v>
      </c>
      <c r="AW1212" s="167" t="s">
        <v>5</v>
      </c>
      <c r="AX1212" s="167" t="s">
        <v>66</v>
      </c>
      <c r="AY1212" s="168" t="s">
        <v>123</v>
      </c>
    </row>
    <row r="1213" spans="2:51" s="95" customFormat="1" ht="12">
      <c r="B1213" s="94"/>
      <c r="D1213" s="96" t="s">
        <v>132</v>
      </c>
      <c r="E1213" s="97" t="s">
        <v>1</v>
      </c>
      <c r="F1213" s="98" t="s">
        <v>600</v>
      </c>
      <c r="H1213" s="99">
        <v>-0.122</v>
      </c>
      <c r="L1213" s="94"/>
      <c r="M1213" s="100"/>
      <c r="N1213" s="101"/>
      <c r="O1213" s="101"/>
      <c r="P1213" s="101"/>
      <c r="Q1213" s="101"/>
      <c r="R1213" s="101"/>
      <c r="S1213" s="101"/>
      <c r="T1213" s="102"/>
      <c r="AT1213" s="97" t="s">
        <v>132</v>
      </c>
      <c r="AU1213" s="97" t="s">
        <v>74</v>
      </c>
      <c r="AV1213" s="95" t="s">
        <v>74</v>
      </c>
      <c r="AW1213" s="95" t="s">
        <v>5</v>
      </c>
      <c r="AX1213" s="95" t="s">
        <v>66</v>
      </c>
      <c r="AY1213" s="97" t="s">
        <v>123</v>
      </c>
    </row>
    <row r="1214" spans="2:51" s="174" customFormat="1" ht="12">
      <c r="B1214" s="173"/>
      <c r="D1214" s="96" t="s">
        <v>132</v>
      </c>
      <c r="E1214" s="175" t="s">
        <v>1</v>
      </c>
      <c r="F1214" s="176" t="s">
        <v>412</v>
      </c>
      <c r="H1214" s="177">
        <v>0.291</v>
      </c>
      <c r="L1214" s="173"/>
      <c r="M1214" s="178"/>
      <c r="N1214" s="179"/>
      <c r="O1214" s="179"/>
      <c r="P1214" s="179"/>
      <c r="Q1214" s="179"/>
      <c r="R1214" s="179"/>
      <c r="S1214" s="179"/>
      <c r="T1214" s="180"/>
      <c r="AT1214" s="175" t="s">
        <v>132</v>
      </c>
      <c r="AU1214" s="175" t="s">
        <v>74</v>
      </c>
      <c r="AV1214" s="174" t="s">
        <v>137</v>
      </c>
      <c r="AW1214" s="174" t="s">
        <v>5</v>
      </c>
      <c r="AX1214" s="174" t="s">
        <v>66</v>
      </c>
      <c r="AY1214" s="175" t="s">
        <v>123</v>
      </c>
    </row>
    <row r="1215" spans="2:51" s="167" customFormat="1" ht="12">
      <c r="B1215" s="166"/>
      <c r="D1215" s="96" t="s">
        <v>132</v>
      </c>
      <c r="E1215" s="168" t="s">
        <v>1</v>
      </c>
      <c r="F1215" s="169" t="s">
        <v>460</v>
      </c>
      <c r="H1215" s="168" t="s">
        <v>1</v>
      </c>
      <c r="L1215" s="166"/>
      <c r="M1215" s="170"/>
      <c r="N1215" s="171"/>
      <c r="O1215" s="171"/>
      <c r="P1215" s="171"/>
      <c r="Q1215" s="171"/>
      <c r="R1215" s="171"/>
      <c r="S1215" s="171"/>
      <c r="T1215" s="172"/>
      <c r="AT1215" s="168" t="s">
        <v>132</v>
      </c>
      <c r="AU1215" s="168" t="s">
        <v>74</v>
      </c>
      <c r="AV1215" s="167" t="s">
        <v>72</v>
      </c>
      <c r="AW1215" s="167" t="s">
        <v>5</v>
      </c>
      <c r="AX1215" s="167" t="s">
        <v>66</v>
      </c>
      <c r="AY1215" s="168" t="s">
        <v>123</v>
      </c>
    </row>
    <row r="1216" spans="2:51" s="167" customFormat="1" ht="12">
      <c r="B1216" s="166"/>
      <c r="D1216" s="96" t="s">
        <v>132</v>
      </c>
      <c r="E1216" s="168" t="s">
        <v>1</v>
      </c>
      <c r="F1216" s="169" t="s">
        <v>439</v>
      </c>
      <c r="H1216" s="168" t="s">
        <v>1</v>
      </c>
      <c r="L1216" s="166"/>
      <c r="M1216" s="170"/>
      <c r="N1216" s="171"/>
      <c r="O1216" s="171"/>
      <c r="P1216" s="171"/>
      <c r="Q1216" s="171"/>
      <c r="R1216" s="171"/>
      <c r="S1216" s="171"/>
      <c r="T1216" s="172"/>
      <c r="AT1216" s="168" t="s">
        <v>132</v>
      </c>
      <c r="AU1216" s="168" t="s">
        <v>74</v>
      </c>
      <c r="AV1216" s="167" t="s">
        <v>72</v>
      </c>
      <c r="AW1216" s="167" t="s">
        <v>5</v>
      </c>
      <c r="AX1216" s="167" t="s">
        <v>66</v>
      </c>
      <c r="AY1216" s="168" t="s">
        <v>123</v>
      </c>
    </row>
    <row r="1217" spans="2:51" s="167" customFormat="1" ht="12">
      <c r="B1217" s="166"/>
      <c r="D1217" s="96" t="s">
        <v>132</v>
      </c>
      <c r="E1217" s="168" t="s">
        <v>1</v>
      </c>
      <c r="F1217" s="169" t="s">
        <v>461</v>
      </c>
      <c r="H1217" s="168" t="s">
        <v>1</v>
      </c>
      <c r="L1217" s="166"/>
      <c r="M1217" s="170"/>
      <c r="N1217" s="171"/>
      <c r="O1217" s="171"/>
      <c r="P1217" s="171"/>
      <c r="Q1217" s="171"/>
      <c r="R1217" s="171"/>
      <c r="S1217" s="171"/>
      <c r="T1217" s="172"/>
      <c r="AT1217" s="168" t="s">
        <v>132</v>
      </c>
      <c r="AU1217" s="168" t="s">
        <v>74</v>
      </c>
      <c r="AV1217" s="167" t="s">
        <v>72</v>
      </c>
      <c r="AW1217" s="167" t="s">
        <v>5</v>
      </c>
      <c r="AX1217" s="167" t="s">
        <v>66</v>
      </c>
      <c r="AY1217" s="168" t="s">
        <v>123</v>
      </c>
    </row>
    <row r="1218" spans="2:51" s="95" customFormat="1" ht="12">
      <c r="B1218" s="94"/>
      <c r="D1218" s="96" t="s">
        <v>132</v>
      </c>
      <c r="E1218" s="97" t="s">
        <v>1</v>
      </c>
      <c r="F1218" s="98" t="s">
        <v>601</v>
      </c>
      <c r="H1218" s="99">
        <v>8.608</v>
      </c>
      <c r="L1218" s="94"/>
      <c r="M1218" s="100"/>
      <c r="N1218" s="101"/>
      <c r="O1218" s="101"/>
      <c r="P1218" s="101"/>
      <c r="Q1218" s="101"/>
      <c r="R1218" s="101"/>
      <c r="S1218" s="101"/>
      <c r="T1218" s="102"/>
      <c r="AT1218" s="97" t="s">
        <v>132</v>
      </c>
      <c r="AU1218" s="97" t="s">
        <v>74</v>
      </c>
      <c r="AV1218" s="95" t="s">
        <v>74</v>
      </c>
      <c r="AW1218" s="95" t="s">
        <v>5</v>
      </c>
      <c r="AX1218" s="95" t="s">
        <v>66</v>
      </c>
      <c r="AY1218" s="97" t="s">
        <v>123</v>
      </c>
    </row>
    <row r="1219" spans="2:51" s="167" customFormat="1" ht="12">
      <c r="B1219" s="166"/>
      <c r="D1219" s="96" t="s">
        <v>132</v>
      </c>
      <c r="E1219" s="168" t="s">
        <v>1</v>
      </c>
      <c r="F1219" s="169" t="s">
        <v>602</v>
      </c>
      <c r="H1219" s="168" t="s">
        <v>1</v>
      </c>
      <c r="L1219" s="166"/>
      <c r="M1219" s="170"/>
      <c r="N1219" s="171"/>
      <c r="O1219" s="171"/>
      <c r="P1219" s="171"/>
      <c r="Q1219" s="171"/>
      <c r="R1219" s="171"/>
      <c r="S1219" s="171"/>
      <c r="T1219" s="172"/>
      <c r="AT1219" s="168" t="s">
        <v>132</v>
      </c>
      <c r="AU1219" s="168" t="s">
        <v>74</v>
      </c>
      <c r="AV1219" s="167" t="s">
        <v>72</v>
      </c>
      <c r="AW1219" s="167" t="s">
        <v>5</v>
      </c>
      <c r="AX1219" s="167" t="s">
        <v>66</v>
      </c>
      <c r="AY1219" s="168" t="s">
        <v>123</v>
      </c>
    </row>
    <row r="1220" spans="2:51" s="95" customFormat="1" ht="12">
      <c r="B1220" s="94"/>
      <c r="D1220" s="96" t="s">
        <v>132</v>
      </c>
      <c r="E1220" s="97" t="s">
        <v>1</v>
      </c>
      <c r="F1220" s="98" t="s">
        <v>603</v>
      </c>
      <c r="H1220" s="99">
        <v>-0.786</v>
      </c>
      <c r="L1220" s="94"/>
      <c r="M1220" s="100"/>
      <c r="N1220" s="101"/>
      <c r="O1220" s="101"/>
      <c r="P1220" s="101"/>
      <c r="Q1220" s="101"/>
      <c r="R1220" s="101"/>
      <c r="S1220" s="101"/>
      <c r="T1220" s="102"/>
      <c r="AT1220" s="97" t="s">
        <v>132</v>
      </c>
      <c r="AU1220" s="97" t="s">
        <v>74</v>
      </c>
      <c r="AV1220" s="95" t="s">
        <v>74</v>
      </c>
      <c r="AW1220" s="95" t="s">
        <v>5</v>
      </c>
      <c r="AX1220" s="95" t="s">
        <v>66</v>
      </c>
      <c r="AY1220" s="97" t="s">
        <v>123</v>
      </c>
    </row>
    <row r="1221" spans="2:51" s="174" customFormat="1" ht="12">
      <c r="B1221" s="173"/>
      <c r="D1221" s="96" t="s">
        <v>132</v>
      </c>
      <c r="E1221" s="175" t="s">
        <v>1</v>
      </c>
      <c r="F1221" s="176" t="s">
        <v>412</v>
      </c>
      <c r="H1221" s="177">
        <v>7.822000000000001</v>
      </c>
      <c r="L1221" s="173"/>
      <c r="M1221" s="178"/>
      <c r="N1221" s="179"/>
      <c r="O1221" s="179"/>
      <c r="P1221" s="179"/>
      <c r="Q1221" s="179"/>
      <c r="R1221" s="179"/>
      <c r="S1221" s="179"/>
      <c r="T1221" s="180"/>
      <c r="AT1221" s="175" t="s">
        <v>132</v>
      </c>
      <c r="AU1221" s="175" t="s">
        <v>74</v>
      </c>
      <c r="AV1221" s="174" t="s">
        <v>137</v>
      </c>
      <c r="AW1221" s="174" t="s">
        <v>5</v>
      </c>
      <c r="AX1221" s="174" t="s">
        <v>66</v>
      </c>
      <c r="AY1221" s="175" t="s">
        <v>123</v>
      </c>
    </row>
    <row r="1222" spans="2:51" s="167" customFormat="1" ht="12">
      <c r="B1222" s="166"/>
      <c r="D1222" s="96" t="s">
        <v>132</v>
      </c>
      <c r="E1222" s="168" t="s">
        <v>1</v>
      </c>
      <c r="F1222" s="169" t="s">
        <v>465</v>
      </c>
      <c r="H1222" s="168" t="s">
        <v>1</v>
      </c>
      <c r="L1222" s="166"/>
      <c r="M1222" s="170"/>
      <c r="N1222" s="171"/>
      <c r="O1222" s="171"/>
      <c r="P1222" s="171"/>
      <c r="Q1222" s="171"/>
      <c r="R1222" s="171"/>
      <c r="S1222" s="171"/>
      <c r="T1222" s="172"/>
      <c r="AT1222" s="168" t="s">
        <v>132</v>
      </c>
      <c r="AU1222" s="168" t="s">
        <v>74</v>
      </c>
      <c r="AV1222" s="167" t="s">
        <v>72</v>
      </c>
      <c r="AW1222" s="167" t="s">
        <v>5</v>
      </c>
      <c r="AX1222" s="167" t="s">
        <v>66</v>
      </c>
      <c r="AY1222" s="168" t="s">
        <v>123</v>
      </c>
    </row>
    <row r="1223" spans="2:51" s="167" customFormat="1" ht="12">
      <c r="B1223" s="166"/>
      <c r="D1223" s="96" t="s">
        <v>132</v>
      </c>
      <c r="E1223" s="168" t="s">
        <v>1</v>
      </c>
      <c r="F1223" s="169" t="s">
        <v>439</v>
      </c>
      <c r="H1223" s="168" t="s">
        <v>1</v>
      </c>
      <c r="L1223" s="166"/>
      <c r="M1223" s="170"/>
      <c r="N1223" s="171"/>
      <c r="O1223" s="171"/>
      <c r="P1223" s="171"/>
      <c r="Q1223" s="171"/>
      <c r="R1223" s="171"/>
      <c r="S1223" s="171"/>
      <c r="T1223" s="172"/>
      <c r="AT1223" s="168" t="s">
        <v>132</v>
      </c>
      <c r="AU1223" s="168" t="s">
        <v>74</v>
      </c>
      <c r="AV1223" s="167" t="s">
        <v>72</v>
      </c>
      <c r="AW1223" s="167" t="s">
        <v>5</v>
      </c>
      <c r="AX1223" s="167" t="s">
        <v>66</v>
      </c>
      <c r="AY1223" s="168" t="s">
        <v>123</v>
      </c>
    </row>
    <row r="1224" spans="2:51" s="167" customFormat="1" ht="12">
      <c r="B1224" s="166"/>
      <c r="D1224" s="96" t="s">
        <v>132</v>
      </c>
      <c r="E1224" s="168" t="s">
        <v>1</v>
      </c>
      <c r="F1224" s="169" t="s">
        <v>466</v>
      </c>
      <c r="H1224" s="168" t="s">
        <v>1</v>
      </c>
      <c r="L1224" s="166"/>
      <c r="M1224" s="170"/>
      <c r="N1224" s="171"/>
      <c r="O1224" s="171"/>
      <c r="P1224" s="171"/>
      <c r="Q1224" s="171"/>
      <c r="R1224" s="171"/>
      <c r="S1224" s="171"/>
      <c r="T1224" s="172"/>
      <c r="AT1224" s="168" t="s">
        <v>132</v>
      </c>
      <c r="AU1224" s="168" t="s">
        <v>74</v>
      </c>
      <c r="AV1224" s="167" t="s">
        <v>72</v>
      </c>
      <c r="AW1224" s="167" t="s">
        <v>5</v>
      </c>
      <c r="AX1224" s="167" t="s">
        <v>66</v>
      </c>
      <c r="AY1224" s="168" t="s">
        <v>123</v>
      </c>
    </row>
    <row r="1225" spans="2:51" s="95" customFormat="1" ht="12">
      <c r="B1225" s="94"/>
      <c r="D1225" s="96" t="s">
        <v>132</v>
      </c>
      <c r="E1225" s="97" t="s">
        <v>1</v>
      </c>
      <c r="F1225" s="98" t="s">
        <v>604</v>
      </c>
      <c r="H1225" s="99">
        <v>4.785</v>
      </c>
      <c r="L1225" s="94"/>
      <c r="M1225" s="100"/>
      <c r="N1225" s="101"/>
      <c r="O1225" s="101"/>
      <c r="P1225" s="101"/>
      <c r="Q1225" s="101"/>
      <c r="R1225" s="101"/>
      <c r="S1225" s="101"/>
      <c r="T1225" s="102"/>
      <c r="AT1225" s="97" t="s">
        <v>132</v>
      </c>
      <c r="AU1225" s="97" t="s">
        <v>74</v>
      </c>
      <c r="AV1225" s="95" t="s">
        <v>74</v>
      </c>
      <c r="AW1225" s="95" t="s">
        <v>5</v>
      </c>
      <c r="AX1225" s="95" t="s">
        <v>66</v>
      </c>
      <c r="AY1225" s="97" t="s">
        <v>123</v>
      </c>
    </row>
    <row r="1226" spans="2:51" s="167" customFormat="1" ht="12">
      <c r="B1226" s="166"/>
      <c r="D1226" s="96" t="s">
        <v>132</v>
      </c>
      <c r="E1226" s="168" t="s">
        <v>1</v>
      </c>
      <c r="F1226" s="169" t="s">
        <v>605</v>
      </c>
      <c r="H1226" s="168" t="s">
        <v>1</v>
      </c>
      <c r="L1226" s="166"/>
      <c r="M1226" s="170"/>
      <c r="N1226" s="171"/>
      <c r="O1226" s="171"/>
      <c r="P1226" s="171"/>
      <c r="Q1226" s="171"/>
      <c r="R1226" s="171"/>
      <c r="S1226" s="171"/>
      <c r="T1226" s="172"/>
      <c r="AT1226" s="168" t="s">
        <v>132</v>
      </c>
      <c r="AU1226" s="168" t="s">
        <v>74</v>
      </c>
      <c r="AV1226" s="167" t="s">
        <v>72</v>
      </c>
      <c r="AW1226" s="167" t="s">
        <v>5</v>
      </c>
      <c r="AX1226" s="167" t="s">
        <v>66</v>
      </c>
      <c r="AY1226" s="168" t="s">
        <v>123</v>
      </c>
    </row>
    <row r="1227" spans="2:51" s="95" customFormat="1" ht="12">
      <c r="B1227" s="94"/>
      <c r="D1227" s="96" t="s">
        <v>132</v>
      </c>
      <c r="E1227" s="97" t="s">
        <v>1</v>
      </c>
      <c r="F1227" s="98" t="s">
        <v>606</v>
      </c>
      <c r="H1227" s="99">
        <v>-0.47</v>
      </c>
      <c r="L1227" s="94"/>
      <c r="M1227" s="100"/>
      <c r="N1227" s="101"/>
      <c r="O1227" s="101"/>
      <c r="P1227" s="101"/>
      <c r="Q1227" s="101"/>
      <c r="R1227" s="101"/>
      <c r="S1227" s="101"/>
      <c r="T1227" s="102"/>
      <c r="AT1227" s="97" t="s">
        <v>132</v>
      </c>
      <c r="AU1227" s="97" t="s">
        <v>74</v>
      </c>
      <c r="AV1227" s="95" t="s">
        <v>74</v>
      </c>
      <c r="AW1227" s="95" t="s">
        <v>5</v>
      </c>
      <c r="AX1227" s="95" t="s">
        <v>66</v>
      </c>
      <c r="AY1227" s="97" t="s">
        <v>123</v>
      </c>
    </row>
    <row r="1228" spans="2:51" s="174" customFormat="1" ht="12">
      <c r="B1228" s="173"/>
      <c r="D1228" s="96" t="s">
        <v>132</v>
      </c>
      <c r="E1228" s="175" t="s">
        <v>1</v>
      </c>
      <c r="F1228" s="176" t="s">
        <v>412</v>
      </c>
      <c r="H1228" s="177">
        <v>4.315</v>
      </c>
      <c r="L1228" s="173"/>
      <c r="M1228" s="178"/>
      <c r="N1228" s="179"/>
      <c r="O1228" s="179"/>
      <c r="P1228" s="179"/>
      <c r="Q1228" s="179"/>
      <c r="R1228" s="179"/>
      <c r="S1228" s="179"/>
      <c r="T1228" s="180"/>
      <c r="AT1228" s="175" t="s">
        <v>132</v>
      </c>
      <c r="AU1228" s="175" t="s">
        <v>74</v>
      </c>
      <c r="AV1228" s="174" t="s">
        <v>137</v>
      </c>
      <c r="AW1228" s="174" t="s">
        <v>5</v>
      </c>
      <c r="AX1228" s="174" t="s">
        <v>66</v>
      </c>
      <c r="AY1228" s="175" t="s">
        <v>123</v>
      </c>
    </row>
    <row r="1229" spans="2:51" s="182" customFormat="1" ht="12">
      <c r="B1229" s="181"/>
      <c r="D1229" s="96" t="s">
        <v>132</v>
      </c>
      <c r="E1229" s="183" t="s">
        <v>1</v>
      </c>
      <c r="F1229" s="184" t="s">
        <v>470</v>
      </c>
      <c r="H1229" s="185">
        <v>183.07399999999993</v>
      </c>
      <c r="L1229" s="181"/>
      <c r="M1229" s="186"/>
      <c r="N1229" s="187"/>
      <c r="O1229" s="187"/>
      <c r="P1229" s="187"/>
      <c r="Q1229" s="187"/>
      <c r="R1229" s="187"/>
      <c r="S1229" s="187"/>
      <c r="T1229" s="188"/>
      <c r="AT1229" s="183" t="s">
        <v>132</v>
      </c>
      <c r="AU1229" s="183" t="s">
        <v>74</v>
      </c>
      <c r="AV1229" s="182" t="s">
        <v>130</v>
      </c>
      <c r="AW1229" s="182" t="s">
        <v>5</v>
      </c>
      <c r="AX1229" s="182" t="s">
        <v>72</v>
      </c>
      <c r="AY1229" s="183" t="s">
        <v>123</v>
      </c>
    </row>
    <row r="1230" spans="2:65" s="117" customFormat="1" ht="16.5" customHeight="1">
      <c r="B1230" s="8"/>
      <c r="C1230" s="103" t="s">
        <v>178</v>
      </c>
      <c r="D1230" s="103" t="s">
        <v>189</v>
      </c>
      <c r="E1230" s="104" t="s">
        <v>563</v>
      </c>
      <c r="F1230" s="105" t="s">
        <v>564</v>
      </c>
      <c r="G1230" s="106" t="s">
        <v>207</v>
      </c>
      <c r="H1230" s="107">
        <v>366.148</v>
      </c>
      <c r="I1230" s="143"/>
      <c r="J1230" s="108">
        <f>ROUND(I1230*H1230,2)</f>
        <v>0</v>
      </c>
      <c r="K1230" s="105" t="s">
        <v>397</v>
      </c>
      <c r="L1230" s="157"/>
      <c r="M1230" s="109" t="s">
        <v>1</v>
      </c>
      <c r="N1230" s="189" t="s">
        <v>35</v>
      </c>
      <c r="O1230" s="92">
        <v>0</v>
      </c>
      <c r="P1230" s="92">
        <f>O1230*H1230</f>
        <v>0</v>
      </c>
      <c r="Q1230" s="92">
        <v>1</v>
      </c>
      <c r="R1230" s="92">
        <f>Q1230*H1230</f>
        <v>366.148</v>
      </c>
      <c r="S1230" s="92">
        <v>0</v>
      </c>
      <c r="T1230" s="164">
        <f>S1230*H1230</f>
        <v>0</v>
      </c>
      <c r="AR1230" s="120" t="s">
        <v>159</v>
      </c>
      <c r="AT1230" s="120" t="s">
        <v>189</v>
      </c>
      <c r="AU1230" s="120" t="s">
        <v>74</v>
      </c>
      <c r="AY1230" s="120" t="s">
        <v>123</v>
      </c>
      <c r="BE1230" s="156">
        <f>IF(N1230="základní",J1230,0)</f>
        <v>0</v>
      </c>
      <c r="BF1230" s="156">
        <f>IF(N1230="snížená",J1230,0)</f>
        <v>0</v>
      </c>
      <c r="BG1230" s="156">
        <f>IF(N1230="zákl. přenesená",J1230,0)</f>
        <v>0</v>
      </c>
      <c r="BH1230" s="156">
        <f>IF(N1230="sníž. přenesená",J1230,0)</f>
        <v>0</v>
      </c>
      <c r="BI1230" s="156">
        <f>IF(N1230="nulová",J1230,0)</f>
        <v>0</v>
      </c>
      <c r="BJ1230" s="120" t="s">
        <v>72</v>
      </c>
      <c r="BK1230" s="156">
        <f>ROUND(I1230*H1230,2)</f>
        <v>0</v>
      </c>
      <c r="BL1230" s="120" t="s">
        <v>130</v>
      </c>
      <c r="BM1230" s="120" t="s">
        <v>607</v>
      </c>
    </row>
    <row r="1231" spans="2:47" s="117" customFormat="1" ht="12">
      <c r="B1231" s="8"/>
      <c r="D1231" s="96" t="s">
        <v>399</v>
      </c>
      <c r="F1231" s="165" t="s">
        <v>564</v>
      </c>
      <c r="L1231" s="8"/>
      <c r="M1231" s="114"/>
      <c r="N1231" s="21"/>
      <c r="O1231" s="21"/>
      <c r="P1231" s="21"/>
      <c r="Q1231" s="21"/>
      <c r="R1231" s="21"/>
      <c r="S1231" s="21"/>
      <c r="T1231" s="22"/>
      <c r="AT1231" s="120" t="s">
        <v>399</v>
      </c>
      <c r="AU1231" s="120" t="s">
        <v>74</v>
      </c>
    </row>
    <row r="1232" spans="2:51" s="167" customFormat="1" ht="12">
      <c r="B1232" s="166"/>
      <c r="D1232" s="96" t="s">
        <v>132</v>
      </c>
      <c r="E1232" s="168" t="s">
        <v>1</v>
      </c>
      <c r="F1232" s="169" t="s">
        <v>401</v>
      </c>
      <c r="H1232" s="168" t="s">
        <v>1</v>
      </c>
      <c r="L1232" s="166"/>
      <c r="M1232" s="170"/>
      <c r="N1232" s="171"/>
      <c r="O1232" s="171"/>
      <c r="P1232" s="171"/>
      <c r="Q1232" s="171"/>
      <c r="R1232" s="171"/>
      <c r="S1232" s="171"/>
      <c r="T1232" s="172"/>
      <c r="AT1232" s="168" t="s">
        <v>132</v>
      </c>
      <c r="AU1232" s="168" t="s">
        <v>74</v>
      </c>
      <c r="AV1232" s="167" t="s">
        <v>72</v>
      </c>
      <c r="AW1232" s="167" t="s">
        <v>5</v>
      </c>
      <c r="AX1232" s="167" t="s">
        <v>66</v>
      </c>
      <c r="AY1232" s="168" t="s">
        <v>123</v>
      </c>
    </row>
    <row r="1233" spans="2:51" s="167" customFormat="1" ht="12">
      <c r="B1233" s="166"/>
      <c r="D1233" s="96" t="s">
        <v>132</v>
      </c>
      <c r="E1233" s="168" t="s">
        <v>1</v>
      </c>
      <c r="F1233" s="169" t="s">
        <v>402</v>
      </c>
      <c r="H1233" s="168" t="s">
        <v>1</v>
      </c>
      <c r="L1233" s="166"/>
      <c r="M1233" s="170"/>
      <c r="N1233" s="171"/>
      <c r="O1233" s="171"/>
      <c r="P1233" s="171"/>
      <c r="Q1233" s="171"/>
      <c r="R1233" s="171"/>
      <c r="S1233" s="171"/>
      <c r="T1233" s="172"/>
      <c r="AT1233" s="168" t="s">
        <v>132</v>
      </c>
      <c r="AU1233" s="168" t="s">
        <v>74</v>
      </c>
      <c r="AV1233" s="167" t="s">
        <v>72</v>
      </c>
      <c r="AW1233" s="167" t="s">
        <v>5</v>
      </c>
      <c r="AX1233" s="167" t="s">
        <v>66</v>
      </c>
      <c r="AY1233" s="168" t="s">
        <v>123</v>
      </c>
    </row>
    <row r="1234" spans="2:51" s="167" customFormat="1" ht="12">
      <c r="B1234" s="166"/>
      <c r="D1234" s="96" t="s">
        <v>132</v>
      </c>
      <c r="E1234" s="168" t="s">
        <v>1</v>
      </c>
      <c r="F1234" s="169" t="s">
        <v>403</v>
      </c>
      <c r="H1234" s="168" t="s">
        <v>1</v>
      </c>
      <c r="L1234" s="166"/>
      <c r="M1234" s="170"/>
      <c r="N1234" s="171"/>
      <c r="O1234" s="171"/>
      <c r="P1234" s="171"/>
      <c r="Q1234" s="171"/>
      <c r="R1234" s="171"/>
      <c r="S1234" s="171"/>
      <c r="T1234" s="172"/>
      <c r="AT1234" s="168" t="s">
        <v>132</v>
      </c>
      <c r="AU1234" s="168" t="s">
        <v>74</v>
      </c>
      <c r="AV1234" s="167" t="s">
        <v>72</v>
      </c>
      <c r="AW1234" s="167" t="s">
        <v>5</v>
      </c>
      <c r="AX1234" s="167" t="s">
        <v>66</v>
      </c>
      <c r="AY1234" s="168" t="s">
        <v>123</v>
      </c>
    </row>
    <row r="1235" spans="2:51" s="167" customFormat="1" ht="12">
      <c r="B1235" s="166"/>
      <c r="D1235" s="96" t="s">
        <v>132</v>
      </c>
      <c r="E1235" s="168" t="s">
        <v>1</v>
      </c>
      <c r="F1235" s="169" t="s">
        <v>404</v>
      </c>
      <c r="H1235" s="168" t="s">
        <v>1</v>
      </c>
      <c r="L1235" s="166"/>
      <c r="M1235" s="170"/>
      <c r="N1235" s="171"/>
      <c r="O1235" s="171"/>
      <c r="P1235" s="171"/>
      <c r="Q1235" s="171"/>
      <c r="R1235" s="171"/>
      <c r="S1235" s="171"/>
      <c r="T1235" s="172"/>
      <c r="AT1235" s="168" t="s">
        <v>132</v>
      </c>
      <c r="AU1235" s="168" t="s">
        <v>74</v>
      </c>
      <c r="AV1235" s="167" t="s">
        <v>72</v>
      </c>
      <c r="AW1235" s="167" t="s">
        <v>5</v>
      </c>
      <c r="AX1235" s="167" t="s">
        <v>66</v>
      </c>
      <c r="AY1235" s="168" t="s">
        <v>123</v>
      </c>
    </row>
    <row r="1236" spans="2:51" s="167" customFormat="1" ht="12">
      <c r="B1236" s="166"/>
      <c r="D1236" s="96" t="s">
        <v>132</v>
      </c>
      <c r="E1236" s="168" t="s">
        <v>1</v>
      </c>
      <c r="F1236" s="169" t="s">
        <v>405</v>
      </c>
      <c r="H1236" s="168" t="s">
        <v>1</v>
      </c>
      <c r="L1236" s="166"/>
      <c r="M1236" s="170"/>
      <c r="N1236" s="171"/>
      <c r="O1236" s="171"/>
      <c r="P1236" s="171"/>
      <c r="Q1236" s="171"/>
      <c r="R1236" s="171"/>
      <c r="S1236" s="171"/>
      <c r="T1236" s="172"/>
      <c r="AT1236" s="168" t="s">
        <v>132</v>
      </c>
      <c r="AU1236" s="168" t="s">
        <v>74</v>
      </c>
      <c r="AV1236" s="167" t="s">
        <v>72</v>
      </c>
      <c r="AW1236" s="167" t="s">
        <v>5</v>
      </c>
      <c r="AX1236" s="167" t="s">
        <v>66</v>
      </c>
      <c r="AY1236" s="168" t="s">
        <v>123</v>
      </c>
    </row>
    <row r="1237" spans="2:51" s="167" customFormat="1" ht="12">
      <c r="B1237" s="166"/>
      <c r="D1237" s="96" t="s">
        <v>132</v>
      </c>
      <c r="E1237" s="168" t="s">
        <v>1</v>
      </c>
      <c r="F1237" s="169" t="s">
        <v>406</v>
      </c>
      <c r="H1237" s="168" t="s">
        <v>1</v>
      </c>
      <c r="L1237" s="166"/>
      <c r="M1237" s="170"/>
      <c r="N1237" s="171"/>
      <c r="O1237" s="171"/>
      <c r="P1237" s="171"/>
      <c r="Q1237" s="171"/>
      <c r="R1237" s="171"/>
      <c r="S1237" s="171"/>
      <c r="T1237" s="172"/>
      <c r="AT1237" s="168" t="s">
        <v>132</v>
      </c>
      <c r="AU1237" s="168" t="s">
        <v>74</v>
      </c>
      <c r="AV1237" s="167" t="s">
        <v>72</v>
      </c>
      <c r="AW1237" s="167" t="s">
        <v>5</v>
      </c>
      <c r="AX1237" s="167" t="s">
        <v>66</v>
      </c>
      <c r="AY1237" s="168" t="s">
        <v>123</v>
      </c>
    </row>
    <row r="1238" spans="2:51" s="167" customFormat="1" ht="12">
      <c r="B1238" s="166"/>
      <c r="D1238" s="96" t="s">
        <v>132</v>
      </c>
      <c r="E1238" s="168" t="s">
        <v>1</v>
      </c>
      <c r="F1238" s="169" t="s">
        <v>407</v>
      </c>
      <c r="H1238" s="168" t="s">
        <v>1</v>
      </c>
      <c r="L1238" s="166"/>
      <c r="M1238" s="170"/>
      <c r="N1238" s="171"/>
      <c r="O1238" s="171"/>
      <c r="P1238" s="171"/>
      <c r="Q1238" s="171"/>
      <c r="R1238" s="171"/>
      <c r="S1238" s="171"/>
      <c r="T1238" s="172"/>
      <c r="AT1238" s="168" t="s">
        <v>132</v>
      </c>
      <c r="AU1238" s="168" t="s">
        <v>74</v>
      </c>
      <c r="AV1238" s="167" t="s">
        <v>72</v>
      </c>
      <c r="AW1238" s="167" t="s">
        <v>5</v>
      </c>
      <c r="AX1238" s="167" t="s">
        <v>66</v>
      </c>
      <c r="AY1238" s="168" t="s">
        <v>123</v>
      </c>
    </row>
    <row r="1239" spans="2:51" s="95" customFormat="1" ht="12">
      <c r="B1239" s="94"/>
      <c r="D1239" s="96" t="s">
        <v>132</v>
      </c>
      <c r="E1239" s="97" t="s">
        <v>1</v>
      </c>
      <c r="F1239" s="98" t="s">
        <v>571</v>
      </c>
      <c r="H1239" s="99">
        <v>38.675</v>
      </c>
      <c r="L1239" s="94"/>
      <c r="M1239" s="100"/>
      <c r="N1239" s="101"/>
      <c r="O1239" s="101"/>
      <c r="P1239" s="101"/>
      <c r="Q1239" s="101"/>
      <c r="R1239" s="101"/>
      <c r="S1239" s="101"/>
      <c r="T1239" s="102"/>
      <c r="AT1239" s="97" t="s">
        <v>132</v>
      </c>
      <c r="AU1239" s="97" t="s">
        <v>74</v>
      </c>
      <c r="AV1239" s="95" t="s">
        <v>74</v>
      </c>
      <c r="AW1239" s="95" t="s">
        <v>5</v>
      </c>
      <c r="AX1239" s="95" t="s">
        <v>66</v>
      </c>
      <c r="AY1239" s="97" t="s">
        <v>123</v>
      </c>
    </row>
    <row r="1240" spans="2:51" s="167" customFormat="1" ht="12">
      <c r="B1240" s="166"/>
      <c r="D1240" s="96" t="s">
        <v>132</v>
      </c>
      <c r="E1240" s="168" t="s">
        <v>1</v>
      </c>
      <c r="F1240" s="169" t="s">
        <v>572</v>
      </c>
      <c r="H1240" s="168" t="s">
        <v>1</v>
      </c>
      <c r="L1240" s="166"/>
      <c r="M1240" s="170"/>
      <c r="N1240" s="171"/>
      <c r="O1240" s="171"/>
      <c r="P1240" s="171"/>
      <c r="Q1240" s="171"/>
      <c r="R1240" s="171"/>
      <c r="S1240" s="171"/>
      <c r="T1240" s="172"/>
      <c r="AT1240" s="168" t="s">
        <v>132</v>
      </c>
      <c r="AU1240" s="168" t="s">
        <v>74</v>
      </c>
      <c r="AV1240" s="167" t="s">
        <v>72</v>
      </c>
      <c r="AW1240" s="167" t="s">
        <v>5</v>
      </c>
      <c r="AX1240" s="167" t="s">
        <v>66</v>
      </c>
      <c r="AY1240" s="168" t="s">
        <v>123</v>
      </c>
    </row>
    <row r="1241" spans="2:51" s="95" customFormat="1" ht="12">
      <c r="B1241" s="94"/>
      <c r="D1241" s="96" t="s">
        <v>132</v>
      </c>
      <c r="E1241" s="97" t="s">
        <v>1</v>
      </c>
      <c r="F1241" s="98" t="s">
        <v>573</v>
      </c>
      <c r="H1241" s="99">
        <v>-11.781</v>
      </c>
      <c r="L1241" s="94"/>
      <c r="M1241" s="100"/>
      <c r="N1241" s="101"/>
      <c r="O1241" s="101"/>
      <c r="P1241" s="101"/>
      <c r="Q1241" s="101"/>
      <c r="R1241" s="101"/>
      <c r="S1241" s="101"/>
      <c r="T1241" s="102"/>
      <c r="AT1241" s="97" t="s">
        <v>132</v>
      </c>
      <c r="AU1241" s="97" t="s">
        <v>74</v>
      </c>
      <c r="AV1241" s="95" t="s">
        <v>74</v>
      </c>
      <c r="AW1241" s="95" t="s">
        <v>5</v>
      </c>
      <c r="AX1241" s="95" t="s">
        <v>66</v>
      </c>
      <c r="AY1241" s="97" t="s">
        <v>123</v>
      </c>
    </row>
    <row r="1242" spans="2:51" s="174" customFormat="1" ht="12">
      <c r="B1242" s="173"/>
      <c r="D1242" s="96" t="s">
        <v>132</v>
      </c>
      <c r="E1242" s="175" t="s">
        <v>1</v>
      </c>
      <c r="F1242" s="176" t="s">
        <v>412</v>
      </c>
      <c r="H1242" s="177">
        <v>26.894</v>
      </c>
      <c r="L1242" s="173"/>
      <c r="M1242" s="178"/>
      <c r="N1242" s="179"/>
      <c r="O1242" s="179"/>
      <c r="P1242" s="179"/>
      <c r="Q1242" s="179"/>
      <c r="R1242" s="179"/>
      <c r="S1242" s="179"/>
      <c r="T1242" s="180"/>
      <c r="AT1242" s="175" t="s">
        <v>132</v>
      </c>
      <c r="AU1242" s="175" t="s">
        <v>74</v>
      </c>
      <c r="AV1242" s="174" t="s">
        <v>137</v>
      </c>
      <c r="AW1242" s="174" t="s">
        <v>5</v>
      </c>
      <c r="AX1242" s="174" t="s">
        <v>66</v>
      </c>
      <c r="AY1242" s="175" t="s">
        <v>123</v>
      </c>
    </row>
    <row r="1243" spans="2:51" s="167" customFormat="1" ht="12">
      <c r="B1243" s="166"/>
      <c r="D1243" s="96" t="s">
        <v>132</v>
      </c>
      <c r="E1243" s="168" t="s">
        <v>1</v>
      </c>
      <c r="F1243" s="169" t="s">
        <v>413</v>
      </c>
      <c r="H1243" s="168" t="s">
        <v>1</v>
      </c>
      <c r="L1243" s="166"/>
      <c r="M1243" s="170"/>
      <c r="N1243" s="171"/>
      <c r="O1243" s="171"/>
      <c r="P1243" s="171"/>
      <c r="Q1243" s="171"/>
      <c r="R1243" s="171"/>
      <c r="S1243" s="171"/>
      <c r="T1243" s="172"/>
      <c r="AT1243" s="168" t="s">
        <v>132</v>
      </c>
      <c r="AU1243" s="168" t="s">
        <v>74</v>
      </c>
      <c r="AV1243" s="167" t="s">
        <v>72</v>
      </c>
      <c r="AW1243" s="167" t="s">
        <v>5</v>
      </c>
      <c r="AX1243" s="167" t="s">
        <v>66</v>
      </c>
      <c r="AY1243" s="168" t="s">
        <v>123</v>
      </c>
    </row>
    <row r="1244" spans="2:51" s="167" customFormat="1" ht="12">
      <c r="B1244" s="166"/>
      <c r="D1244" s="96" t="s">
        <v>132</v>
      </c>
      <c r="E1244" s="168" t="s">
        <v>1</v>
      </c>
      <c r="F1244" s="169" t="s">
        <v>406</v>
      </c>
      <c r="H1244" s="168" t="s">
        <v>1</v>
      </c>
      <c r="L1244" s="166"/>
      <c r="M1244" s="170"/>
      <c r="N1244" s="171"/>
      <c r="O1244" s="171"/>
      <c r="P1244" s="171"/>
      <c r="Q1244" s="171"/>
      <c r="R1244" s="171"/>
      <c r="S1244" s="171"/>
      <c r="T1244" s="172"/>
      <c r="AT1244" s="168" t="s">
        <v>132</v>
      </c>
      <c r="AU1244" s="168" t="s">
        <v>74</v>
      </c>
      <c r="AV1244" s="167" t="s">
        <v>72</v>
      </c>
      <c r="AW1244" s="167" t="s">
        <v>5</v>
      </c>
      <c r="AX1244" s="167" t="s">
        <v>66</v>
      </c>
      <c r="AY1244" s="168" t="s">
        <v>123</v>
      </c>
    </row>
    <row r="1245" spans="2:51" s="167" customFormat="1" ht="12">
      <c r="B1245" s="166"/>
      <c r="D1245" s="96" t="s">
        <v>132</v>
      </c>
      <c r="E1245" s="168" t="s">
        <v>1</v>
      </c>
      <c r="F1245" s="169" t="s">
        <v>414</v>
      </c>
      <c r="H1245" s="168" t="s">
        <v>1</v>
      </c>
      <c r="L1245" s="166"/>
      <c r="M1245" s="170"/>
      <c r="N1245" s="171"/>
      <c r="O1245" s="171"/>
      <c r="P1245" s="171"/>
      <c r="Q1245" s="171"/>
      <c r="R1245" s="171"/>
      <c r="S1245" s="171"/>
      <c r="T1245" s="172"/>
      <c r="AT1245" s="168" t="s">
        <v>132</v>
      </c>
      <c r="AU1245" s="168" t="s">
        <v>74</v>
      </c>
      <c r="AV1245" s="167" t="s">
        <v>72</v>
      </c>
      <c r="AW1245" s="167" t="s">
        <v>5</v>
      </c>
      <c r="AX1245" s="167" t="s">
        <v>66</v>
      </c>
      <c r="AY1245" s="168" t="s">
        <v>123</v>
      </c>
    </row>
    <row r="1246" spans="2:51" s="95" customFormat="1" ht="12">
      <c r="B1246" s="94"/>
      <c r="D1246" s="96" t="s">
        <v>132</v>
      </c>
      <c r="E1246" s="97" t="s">
        <v>1</v>
      </c>
      <c r="F1246" s="98" t="s">
        <v>574</v>
      </c>
      <c r="H1246" s="99">
        <v>43.498</v>
      </c>
      <c r="L1246" s="94"/>
      <c r="M1246" s="100"/>
      <c r="N1246" s="101"/>
      <c r="O1246" s="101"/>
      <c r="P1246" s="101"/>
      <c r="Q1246" s="101"/>
      <c r="R1246" s="101"/>
      <c r="S1246" s="101"/>
      <c r="T1246" s="102"/>
      <c r="AT1246" s="97" t="s">
        <v>132</v>
      </c>
      <c r="AU1246" s="97" t="s">
        <v>74</v>
      </c>
      <c r="AV1246" s="95" t="s">
        <v>74</v>
      </c>
      <c r="AW1246" s="95" t="s">
        <v>5</v>
      </c>
      <c r="AX1246" s="95" t="s">
        <v>66</v>
      </c>
      <c r="AY1246" s="97" t="s">
        <v>123</v>
      </c>
    </row>
    <row r="1247" spans="2:51" s="167" customFormat="1" ht="12">
      <c r="B1247" s="166"/>
      <c r="D1247" s="96" t="s">
        <v>132</v>
      </c>
      <c r="E1247" s="168" t="s">
        <v>1</v>
      </c>
      <c r="F1247" s="169" t="s">
        <v>575</v>
      </c>
      <c r="H1247" s="168" t="s">
        <v>1</v>
      </c>
      <c r="L1247" s="166"/>
      <c r="M1247" s="170"/>
      <c r="N1247" s="171"/>
      <c r="O1247" s="171"/>
      <c r="P1247" s="171"/>
      <c r="Q1247" s="171"/>
      <c r="R1247" s="171"/>
      <c r="S1247" s="171"/>
      <c r="T1247" s="172"/>
      <c r="AT1247" s="168" t="s">
        <v>132</v>
      </c>
      <c r="AU1247" s="168" t="s">
        <v>74</v>
      </c>
      <c r="AV1247" s="167" t="s">
        <v>72</v>
      </c>
      <c r="AW1247" s="167" t="s">
        <v>5</v>
      </c>
      <c r="AX1247" s="167" t="s">
        <v>66</v>
      </c>
      <c r="AY1247" s="168" t="s">
        <v>123</v>
      </c>
    </row>
    <row r="1248" spans="2:51" s="95" customFormat="1" ht="12">
      <c r="B1248" s="94"/>
      <c r="D1248" s="96" t="s">
        <v>132</v>
      </c>
      <c r="E1248" s="97" t="s">
        <v>1</v>
      </c>
      <c r="F1248" s="98" t="s">
        <v>576</v>
      </c>
      <c r="H1248" s="99">
        <v>-12.563</v>
      </c>
      <c r="L1248" s="94"/>
      <c r="M1248" s="100"/>
      <c r="N1248" s="101"/>
      <c r="O1248" s="101"/>
      <c r="P1248" s="101"/>
      <c r="Q1248" s="101"/>
      <c r="R1248" s="101"/>
      <c r="S1248" s="101"/>
      <c r="T1248" s="102"/>
      <c r="AT1248" s="97" t="s">
        <v>132</v>
      </c>
      <c r="AU1248" s="97" t="s">
        <v>74</v>
      </c>
      <c r="AV1248" s="95" t="s">
        <v>74</v>
      </c>
      <c r="AW1248" s="95" t="s">
        <v>5</v>
      </c>
      <c r="AX1248" s="95" t="s">
        <v>66</v>
      </c>
      <c r="AY1248" s="97" t="s">
        <v>123</v>
      </c>
    </row>
    <row r="1249" spans="2:51" s="174" customFormat="1" ht="12">
      <c r="B1249" s="173"/>
      <c r="D1249" s="96" t="s">
        <v>132</v>
      </c>
      <c r="E1249" s="175" t="s">
        <v>1</v>
      </c>
      <c r="F1249" s="176" t="s">
        <v>412</v>
      </c>
      <c r="H1249" s="177">
        <v>30.934999999999995</v>
      </c>
      <c r="L1249" s="173"/>
      <c r="M1249" s="178"/>
      <c r="N1249" s="179"/>
      <c r="O1249" s="179"/>
      <c r="P1249" s="179"/>
      <c r="Q1249" s="179"/>
      <c r="R1249" s="179"/>
      <c r="S1249" s="179"/>
      <c r="T1249" s="180"/>
      <c r="AT1249" s="175" t="s">
        <v>132</v>
      </c>
      <c r="AU1249" s="175" t="s">
        <v>74</v>
      </c>
      <c r="AV1249" s="174" t="s">
        <v>137</v>
      </c>
      <c r="AW1249" s="174" t="s">
        <v>5</v>
      </c>
      <c r="AX1249" s="174" t="s">
        <v>66</v>
      </c>
      <c r="AY1249" s="175" t="s">
        <v>123</v>
      </c>
    </row>
    <row r="1250" spans="2:51" s="167" customFormat="1" ht="12">
      <c r="B1250" s="166"/>
      <c r="D1250" s="96" t="s">
        <v>132</v>
      </c>
      <c r="E1250" s="168" t="s">
        <v>1</v>
      </c>
      <c r="F1250" s="169" t="s">
        <v>418</v>
      </c>
      <c r="H1250" s="168" t="s">
        <v>1</v>
      </c>
      <c r="L1250" s="166"/>
      <c r="M1250" s="170"/>
      <c r="N1250" s="171"/>
      <c r="O1250" s="171"/>
      <c r="P1250" s="171"/>
      <c r="Q1250" s="171"/>
      <c r="R1250" s="171"/>
      <c r="S1250" s="171"/>
      <c r="T1250" s="172"/>
      <c r="AT1250" s="168" t="s">
        <v>132</v>
      </c>
      <c r="AU1250" s="168" t="s">
        <v>74</v>
      </c>
      <c r="AV1250" s="167" t="s">
        <v>72</v>
      </c>
      <c r="AW1250" s="167" t="s">
        <v>5</v>
      </c>
      <c r="AX1250" s="167" t="s">
        <v>66</v>
      </c>
      <c r="AY1250" s="168" t="s">
        <v>123</v>
      </c>
    </row>
    <row r="1251" spans="2:51" s="167" customFormat="1" ht="12">
      <c r="B1251" s="166"/>
      <c r="D1251" s="96" t="s">
        <v>132</v>
      </c>
      <c r="E1251" s="168" t="s">
        <v>1</v>
      </c>
      <c r="F1251" s="169" t="s">
        <v>406</v>
      </c>
      <c r="H1251" s="168" t="s">
        <v>1</v>
      </c>
      <c r="L1251" s="166"/>
      <c r="M1251" s="170"/>
      <c r="N1251" s="171"/>
      <c r="O1251" s="171"/>
      <c r="P1251" s="171"/>
      <c r="Q1251" s="171"/>
      <c r="R1251" s="171"/>
      <c r="S1251" s="171"/>
      <c r="T1251" s="172"/>
      <c r="AT1251" s="168" t="s">
        <v>132</v>
      </c>
      <c r="AU1251" s="168" t="s">
        <v>74</v>
      </c>
      <c r="AV1251" s="167" t="s">
        <v>72</v>
      </c>
      <c r="AW1251" s="167" t="s">
        <v>5</v>
      </c>
      <c r="AX1251" s="167" t="s">
        <v>66</v>
      </c>
      <c r="AY1251" s="168" t="s">
        <v>123</v>
      </c>
    </row>
    <row r="1252" spans="2:51" s="167" customFormat="1" ht="12">
      <c r="B1252" s="166"/>
      <c r="D1252" s="96" t="s">
        <v>132</v>
      </c>
      <c r="E1252" s="168" t="s">
        <v>1</v>
      </c>
      <c r="F1252" s="169" t="s">
        <v>419</v>
      </c>
      <c r="H1252" s="168" t="s">
        <v>1</v>
      </c>
      <c r="L1252" s="166"/>
      <c r="M1252" s="170"/>
      <c r="N1252" s="171"/>
      <c r="O1252" s="171"/>
      <c r="P1252" s="171"/>
      <c r="Q1252" s="171"/>
      <c r="R1252" s="171"/>
      <c r="S1252" s="171"/>
      <c r="T1252" s="172"/>
      <c r="AT1252" s="168" t="s">
        <v>132</v>
      </c>
      <c r="AU1252" s="168" t="s">
        <v>74</v>
      </c>
      <c r="AV1252" s="167" t="s">
        <v>72</v>
      </c>
      <c r="AW1252" s="167" t="s">
        <v>5</v>
      </c>
      <c r="AX1252" s="167" t="s">
        <v>66</v>
      </c>
      <c r="AY1252" s="168" t="s">
        <v>123</v>
      </c>
    </row>
    <row r="1253" spans="2:51" s="95" customFormat="1" ht="12">
      <c r="B1253" s="94"/>
      <c r="D1253" s="96" t="s">
        <v>132</v>
      </c>
      <c r="E1253" s="97" t="s">
        <v>1</v>
      </c>
      <c r="F1253" s="98" t="s">
        <v>577</v>
      </c>
      <c r="H1253" s="99">
        <v>13.65</v>
      </c>
      <c r="L1253" s="94"/>
      <c r="M1253" s="100"/>
      <c r="N1253" s="101"/>
      <c r="O1253" s="101"/>
      <c r="P1253" s="101"/>
      <c r="Q1253" s="101"/>
      <c r="R1253" s="101"/>
      <c r="S1253" s="101"/>
      <c r="T1253" s="102"/>
      <c r="AT1253" s="97" t="s">
        <v>132</v>
      </c>
      <c r="AU1253" s="97" t="s">
        <v>74</v>
      </c>
      <c r="AV1253" s="95" t="s">
        <v>74</v>
      </c>
      <c r="AW1253" s="95" t="s">
        <v>5</v>
      </c>
      <c r="AX1253" s="95" t="s">
        <v>66</v>
      </c>
      <c r="AY1253" s="97" t="s">
        <v>123</v>
      </c>
    </row>
    <row r="1254" spans="2:51" s="167" customFormat="1" ht="12">
      <c r="B1254" s="166"/>
      <c r="D1254" s="96" t="s">
        <v>132</v>
      </c>
      <c r="E1254" s="168" t="s">
        <v>1</v>
      </c>
      <c r="F1254" s="169" t="s">
        <v>578</v>
      </c>
      <c r="H1254" s="168" t="s">
        <v>1</v>
      </c>
      <c r="L1254" s="166"/>
      <c r="M1254" s="170"/>
      <c r="N1254" s="171"/>
      <c r="O1254" s="171"/>
      <c r="P1254" s="171"/>
      <c r="Q1254" s="171"/>
      <c r="R1254" s="171"/>
      <c r="S1254" s="171"/>
      <c r="T1254" s="172"/>
      <c r="AT1254" s="168" t="s">
        <v>132</v>
      </c>
      <c r="AU1254" s="168" t="s">
        <v>74</v>
      </c>
      <c r="AV1254" s="167" t="s">
        <v>72</v>
      </c>
      <c r="AW1254" s="167" t="s">
        <v>5</v>
      </c>
      <c r="AX1254" s="167" t="s">
        <v>66</v>
      </c>
      <c r="AY1254" s="168" t="s">
        <v>123</v>
      </c>
    </row>
    <row r="1255" spans="2:51" s="95" customFormat="1" ht="12">
      <c r="B1255" s="94"/>
      <c r="D1255" s="96" t="s">
        <v>132</v>
      </c>
      <c r="E1255" s="97" t="s">
        <v>1</v>
      </c>
      <c r="F1255" s="98" t="s">
        <v>579</v>
      </c>
      <c r="H1255" s="99">
        <v>-4.869</v>
      </c>
      <c r="L1255" s="94"/>
      <c r="M1255" s="100"/>
      <c r="N1255" s="101"/>
      <c r="O1255" s="101"/>
      <c r="P1255" s="101"/>
      <c r="Q1255" s="101"/>
      <c r="R1255" s="101"/>
      <c r="S1255" s="101"/>
      <c r="T1255" s="102"/>
      <c r="AT1255" s="97" t="s">
        <v>132</v>
      </c>
      <c r="AU1255" s="97" t="s">
        <v>74</v>
      </c>
      <c r="AV1255" s="95" t="s">
        <v>74</v>
      </c>
      <c r="AW1255" s="95" t="s">
        <v>5</v>
      </c>
      <c r="AX1255" s="95" t="s">
        <v>66</v>
      </c>
      <c r="AY1255" s="97" t="s">
        <v>123</v>
      </c>
    </row>
    <row r="1256" spans="2:51" s="174" customFormat="1" ht="12">
      <c r="B1256" s="173"/>
      <c r="D1256" s="96" t="s">
        <v>132</v>
      </c>
      <c r="E1256" s="175" t="s">
        <v>1</v>
      </c>
      <c r="F1256" s="176" t="s">
        <v>412</v>
      </c>
      <c r="H1256" s="177">
        <v>8.781</v>
      </c>
      <c r="L1256" s="173"/>
      <c r="M1256" s="178"/>
      <c r="N1256" s="179"/>
      <c r="O1256" s="179"/>
      <c r="P1256" s="179"/>
      <c r="Q1256" s="179"/>
      <c r="R1256" s="179"/>
      <c r="S1256" s="179"/>
      <c r="T1256" s="180"/>
      <c r="AT1256" s="175" t="s">
        <v>132</v>
      </c>
      <c r="AU1256" s="175" t="s">
        <v>74</v>
      </c>
      <c r="AV1256" s="174" t="s">
        <v>137</v>
      </c>
      <c r="AW1256" s="174" t="s">
        <v>5</v>
      </c>
      <c r="AX1256" s="174" t="s">
        <v>66</v>
      </c>
      <c r="AY1256" s="175" t="s">
        <v>123</v>
      </c>
    </row>
    <row r="1257" spans="2:51" s="167" customFormat="1" ht="12">
      <c r="B1257" s="166"/>
      <c r="D1257" s="96" t="s">
        <v>132</v>
      </c>
      <c r="E1257" s="168" t="s">
        <v>1</v>
      </c>
      <c r="F1257" s="169" t="s">
        <v>423</v>
      </c>
      <c r="H1257" s="168" t="s">
        <v>1</v>
      </c>
      <c r="L1257" s="166"/>
      <c r="M1257" s="170"/>
      <c r="N1257" s="171"/>
      <c r="O1257" s="171"/>
      <c r="P1257" s="171"/>
      <c r="Q1257" s="171"/>
      <c r="R1257" s="171"/>
      <c r="S1257" s="171"/>
      <c r="T1257" s="172"/>
      <c r="AT1257" s="168" t="s">
        <v>132</v>
      </c>
      <c r="AU1257" s="168" t="s">
        <v>74</v>
      </c>
      <c r="AV1257" s="167" t="s">
        <v>72</v>
      </c>
      <c r="AW1257" s="167" t="s">
        <v>5</v>
      </c>
      <c r="AX1257" s="167" t="s">
        <v>66</v>
      </c>
      <c r="AY1257" s="168" t="s">
        <v>123</v>
      </c>
    </row>
    <row r="1258" spans="2:51" s="167" customFormat="1" ht="12">
      <c r="B1258" s="166"/>
      <c r="D1258" s="96" t="s">
        <v>132</v>
      </c>
      <c r="E1258" s="168" t="s">
        <v>1</v>
      </c>
      <c r="F1258" s="169" t="s">
        <v>406</v>
      </c>
      <c r="H1258" s="168" t="s">
        <v>1</v>
      </c>
      <c r="L1258" s="166"/>
      <c r="M1258" s="170"/>
      <c r="N1258" s="171"/>
      <c r="O1258" s="171"/>
      <c r="P1258" s="171"/>
      <c r="Q1258" s="171"/>
      <c r="R1258" s="171"/>
      <c r="S1258" s="171"/>
      <c r="T1258" s="172"/>
      <c r="AT1258" s="168" t="s">
        <v>132</v>
      </c>
      <c r="AU1258" s="168" t="s">
        <v>74</v>
      </c>
      <c r="AV1258" s="167" t="s">
        <v>72</v>
      </c>
      <c r="AW1258" s="167" t="s">
        <v>5</v>
      </c>
      <c r="AX1258" s="167" t="s">
        <v>66</v>
      </c>
      <c r="AY1258" s="168" t="s">
        <v>123</v>
      </c>
    </row>
    <row r="1259" spans="2:51" s="167" customFormat="1" ht="12">
      <c r="B1259" s="166"/>
      <c r="D1259" s="96" t="s">
        <v>132</v>
      </c>
      <c r="E1259" s="168" t="s">
        <v>1</v>
      </c>
      <c r="F1259" s="169" t="s">
        <v>424</v>
      </c>
      <c r="H1259" s="168" t="s">
        <v>1</v>
      </c>
      <c r="L1259" s="166"/>
      <c r="M1259" s="170"/>
      <c r="N1259" s="171"/>
      <c r="O1259" s="171"/>
      <c r="P1259" s="171"/>
      <c r="Q1259" s="171"/>
      <c r="R1259" s="171"/>
      <c r="S1259" s="171"/>
      <c r="T1259" s="172"/>
      <c r="AT1259" s="168" t="s">
        <v>132</v>
      </c>
      <c r="AU1259" s="168" t="s">
        <v>74</v>
      </c>
      <c r="AV1259" s="167" t="s">
        <v>72</v>
      </c>
      <c r="AW1259" s="167" t="s">
        <v>5</v>
      </c>
      <c r="AX1259" s="167" t="s">
        <v>66</v>
      </c>
      <c r="AY1259" s="168" t="s">
        <v>123</v>
      </c>
    </row>
    <row r="1260" spans="2:51" s="95" customFormat="1" ht="12">
      <c r="B1260" s="94"/>
      <c r="D1260" s="96" t="s">
        <v>132</v>
      </c>
      <c r="E1260" s="97" t="s">
        <v>1</v>
      </c>
      <c r="F1260" s="98" t="s">
        <v>580</v>
      </c>
      <c r="H1260" s="99">
        <v>30.394</v>
      </c>
      <c r="L1260" s="94"/>
      <c r="M1260" s="100"/>
      <c r="N1260" s="101"/>
      <c r="O1260" s="101"/>
      <c r="P1260" s="101"/>
      <c r="Q1260" s="101"/>
      <c r="R1260" s="101"/>
      <c r="S1260" s="101"/>
      <c r="T1260" s="102"/>
      <c r="AT1260" s="97" t="s">
        <v>132</v>
      </c>
      <c r="AU1260" s="97" t="s">
        <v>74</v>
      </c>
      <c r="AV1260" s="95" t="s">
        <v>74</v>
      </c>
      <c r="AW1260" s="95" t="s">
        <v>5</v>
      </c>
      <c r="AX1260" s="95" t="s">
        <v>66</v>
      </c>
      <c r="AY1260" s="97" t="s">
        <v>123</v>
      </c>
    </row>
    <row r="1261" spans="2:51" s="167" customFormat="1" ht="12">
      <c r="B1261" s="166"/>
      <c r="D1261" s="96" t="s">
        <v>132</v>
      </c>
      <c r="E1261" s="168" t="s">
        <v>1</v>
      </c>
      <c r="F1261" s="169" t="s">
        <v>581</v>
      </c>
      <c r="H1261" s="168" t="s">
        <v>1</v>
      </c>
      <c r="L1261" s="166"/>
      <c r="M1261" s="170"/>
      <c r="N1261" s="171"/>
      <c r="O1261" s="171"/>
      <c r="P1261" s="171"/>
      <c r="Q1261" s="171"/>
      <c r="R1261" s="171"/>
      <c r="S1261" s="171"/>
      <c r="T1261" s="172"/>
      <c r="AT1261" s="168" t="s">
        <v>132</v>
      </c>
      <c r="AU1261" s="168" t="s">
        <v>74</v>
      </c>
      <c r="AV1261" s="167" t="s">
        <v>72</v>
      </c>
      <c r="AW1261" s="167" t="s">
        <v>5</v>
      </c>
      <c r="AX1261" s="167" t="s">
        <v>66</v>
      </c>
      <c r="AY1261" s="168" t="s">
        <v>123</v>
      </c>
    </row>
    <row r="1262" spans="2:51" s="95" customFormat="1" ht="12">
      <c r="B1262" s="94"/>
      <c r="D1262" s="96" t="s">
        <v>132</v>
      </c>
      <c r="E1262" s="97" t="s">
        <v>1</v>
      </c>
      <c r="F1262" s="98" t="s">
        <v>582</v>
      </c>
      <c r="H1262" s="99">
        <v>-8.944</v>
      </c>
      <c r="L1262" s="94"/>
      <c r="M1262" s="100"/>
      <c r="N1262" s="101"/>
      <c r="O1262" s="101"/>
      <c r="P1262" s="101"/>
      <c r="Q1262" s="101"/>
      <c r="R1262" s="101"/>
      <c r="S1262" s="101"/>
      <c r="T1262" s="102"/>
      <c r="AT1262" s="97" t="s">
        <v>132</v>
      </c>
      <c r="AU1262" s="97" t="s">
        <v>74</v>
      </c>
      <c r="AV1262" s="95" t="s">
        <v>74</v>
      </c>
      <c r="AW1262" s="95" t="s">
        <v>5</v>
      </c>
      <c r="AX1262" s="95" t="s">
        <v>66</v>
      </c>
      <c r="AY1262" s="97" t="s">
        <v>123</v>
      </c>
    </row>
    <row r="1263" spans="2:51" s="174" customFormat="1" ht="12">
      <c r="B1263" s="173"/>
      <c r="D1263" s="96" t="s">
        <v>132</v>
      </c>
      <c r="E1263" s="175" t="s">
        <v>1</v>
      </c>
      <c r="F1263" s="176" t="s">
        <v>412</v>
      </c>
      <c r="H1263" s="177">
        <v>21.449999999999996</v>
      </c>
      <c r="L1263" s="173"/>
      <c r="M1263" s="178"/>
      <c r="N1263" s="179"/>
      <c r="O1263" s="179"/>
      <c r="P1263" s="179"/>
      <c r="Q1263" s="179"/>
      <c r="R1263" s="179"/>
      <c r="S1263" s="179"/>
      <c r="T1263" s="180"/>
      <c r="AT1263" s="175" t="s">
        <v>132</v>
      </c>
      <c r="AU1263" s="175" t="s">
        <v>74</v>
      </c>
      <c r="AV1263" s="174" t="s">
        <v>137</v>
      </c>
      <c r="AW1263" s="174" t="s">
        <v>5</v>
      </c>
      <c r="AX1263" s="174" t="s">
        <v>66</v>
      </c>
      <c r="AY1263" s="175" t="s">
        <v>123</v>
      </c>
    </row>
    <row r="1264" spans="2:51" s="167" customFormat="1" ht="12">
      <c r="B1264" s="166"/>
      <c r="D1264" s="96" t="s">
        <v>132</v>
      </c>
      <c r="E1264" s="168" t="s">
        <v>1</v>
      </c>
      <c r="F1264" s="169" t="s">
        <v>428</v>
      </c>
      <c r="H1264" s="168" t="s">
        <v>1</v>
      </c>
      <c r="L1264" s="166"/>
      <c r="M1264" s="170"/>
      <c r="N1264" s="171"/>
      <c r="O1264" s="171"/>
      <c r="P1264" s="171"/>
      <c r="Q1264" s="171"/>
      <c r="R1264" s="171"/>
      <c r="S1264" s="171"/>
      <c r="T1264" s="172"/>
      <c r="AT1264" s="168" t="s">
        <v>132</v>
      </c>
      <c r="AU1264" s="168" t="s">
        <v>74</v>
      </c>
      <c r="AV1264" s="167" t="s">
        <v>72</v>
      </c>
      <c r="AW1264" s="167" t="s">
        <v>5</v>
      </c>
      <c r="AX1264" s="167" t="s">
        <v>66</v>
      </c>
      <c r="AY1264" s="168" t="s">
        <v>123</v>
      </c>
    </row>
    <row r="1265" spans="2:51" s="167" customFormat="1" ht="12">
      <c r="B1265" s="166"/>
      <c r="D1265" s="96" t="s">
        <v>132</v>
      </c>
      <c r="E1265" s="168" t="s">
        <v>1</v>
      </c>
      <c r="F1265" s="169" t="s">
        <v>406</v>
      </c>
      <c r="H1265" s="168" t="s">
        <v>1</v>
      </c>
      <c r="L1265" s="166"/>
      <c r="M1265" s="170"/>
      <c r="N1265" s="171"/>
      <c r="O1265" s="171"/>
      <c r="P1265" s="171"/>
      <c r="Q1265" s="171"/>
      <c r="R1265" s="171"/>
      <c r="S1265" s="171"/>
      <c r="T1265" s="172"/>
      <c r="AT1265" s="168" t="s">
        <v>132</v>
      </c>
      <c r="AU1265" s="168" t="s">
        <v>74</v>
      </c>
      <c r="AV1265" s="167" t="s">
        <v>72</v>
      </c>
      <c r="AW1265" s="167" t="s">
        <v>5</v>
      </c>
      <c r="AX1265" s="167" t="s">
        <v>66</v>
      </c>
      <c r="AY1265" s="168" t="s">
        <v>123</v>
      </c>
    </row>
    <row r="1266" spans="2:51" s="167" customFormat="1" ht="12">
      <c r="B1266" s="166"/>
      <c r="D1266" s="96" t="s">
        <v>132</v>
      </c>
      <c r="E1266" s="168" t="s">
        <v>1</v>
      </c>
      <c r="F1266" s="169" t="s">
        <v>429</v>
      </c>
      <c r="H1266" s="168" t="s">
        <v>1</v>
      </c>
      <c r="L1266" s="166"/>
      <c r="M1266" s="170"/>
      <c r="N1266" s="171"/>
      <c r="O1266" s="171"/>
      <c r="P1266" s="171"/>
      <c r="Q1266" s="171"/>
      <c r="R1266" s="171"/>
      <c r="S1266" s="171"/>
      <c r="T1266" s="172"/>
      <c r="AT1266" s="168" t="s">
        <v>132</v>
      </c>
      <c r="AU1266" s="168" t="s">
        <v>74</v>
      </c>
      <c r="AV1266" s="167" t="s">
        <v>72</v>
      </c>
      <c r="AW1266" s="167" t="s">
        <v>5</v>
      </c>
      <c r="AX1266" s="167" t="s">
        <v>66</v>
      </c>
      <c r="AY1266" s="168" t="s">
        <v>123</v>
      </c>
    </row>
    <row r="1267" spans="2:51" s="95" customFormat="1" ht="12">
      <c r="B1267" s="94"/>
      <c r="D1267" s="96" t="s">
        <v>132</v>
      </c>
      <c r="E1267" s="97" t="s">
        <v>1</v>
      </c>
      <c r="F1267" s="98" t="s">
        <v>583</v>
      </c>
      <c r="H1267" s="99">
        <v>47.047</v>
      </c>
      <c r="L1267" s="94"/>
      <c r="M1267" s="100"/>
      <c r="N1267" s="101"/>
      <c r="O1267" s="101"/>
      <c r="P1267" s="101"/>
      <c r="Q1267" s="101"/>
      <c r="R1267" s="101"/>
      <c r="S1267" s="101"/>
      <c r="T1267" s="102"/>
      <c r="AT1267" s="97" t="s">
        <v>132</v>
      </c>
      <c r="AU1267" s="97" t="s">
        <v>74</v>
      </c>
      <c r="AV1267" s="95" t="s">
        <v>74</v>
      </c>
      <c r="AW1267" s="95" t="s">
        <v>5</v>
      </c>
      <c r="AX1267" s="95" t="s">
        <v>66</v>
      </c>
      <c r="AY1267" s="97" t="s">
        <v>123</v>
      </c>
    </row>
    <row r="1268" spans="2:51" s="167" customFormat="1" ht="12">
      <c r="B1268" s="166"/>
      <c r="D1268" s="96" t="s">
        <v>132</v>
      </c>
      <c r="E1268" s="168" t="s">
        <v>1</v>
      </c>
      <c r="F1268" s="169" t="s">
        <v>584</v>
      </c>
      <c r="H1268" s="168" t="s">
        <v>1</v>
      </c>
      <c r="L1268" s="166"/>
      <c r="M1268" s="170"/>
      <c r="N1268" s="171"/>
      <c r="O1268" s="171"/>
      <c r="P1268" s="171"/>
      <c r="Q1268" s="171"/>
      <c r="R1268" s="171"/>
      <c r="S1268" s="171"/>
      <c r="T1268" s="172"/>
      <c r="AT1268" s="168" t="s">
        <v>132</v>
      </c>
      <c r="AU1268" s="168" t="s">
        <v>74</v>
      </c>
      <c r="AV1268" s="167" t="s">
        <v>72</v>
      </c>
      <c r="AW1268" s="167" t="s">
        <v>5</v>
      </c>
      <c r="AX1268" s="167" t="s">
        <v>66</v>
      </c>
      <c r="AY1268" s="168" t="s">
        <v>123</v>
      </c>
    </row>
    <row r="1269" spans="2:51" s="95" customFormat="1" ht="12">
      <c r="B1269" s="94"/>
      <c r="D1269" s="96" t="s">
        <v>132</v>
      </c>
      <c r="E1269" s="97" t="s">
        <v>1</v>
      </c>
      <c r="F1269" s="98" t="s">
        <v>585</v>
      </c>
      <c r="H1269" s="99">
        <v>-13.543</v>
      </c>
      <c r="L1269" s="94"/>
      <c r="M1269" s="100"/>
      <c r="N1269" s="101"/>
      <c r="O1269" s="101"/>
      <c r="P1269" s="101"/>
      <c r="Q1269" s="101"/>
      <c r="R1269" s="101"/>
      <c r="S1269" s="101"/>
      <c r="T1269" s="102"/>
      <c r="AT1269" s="97" t="s">
        <v>132</v>
      </c>
      <c r="AU1269" s="97" t="s">
        <v>74</v>
      </c>
      <c r="AV1269" s="95" t="s">
        <v>74</v>
      </c>
      <c r="AW1269" s="95" t="s">
        <v>5</v>
      </c>
      <c r="AX1269" s="95" t="s">
        <v>66</v>
      </c>
      <c r="AY1269" s="97" t="s">
        <v>123</v>
      </c>
    </row>
    <row r="1270" spans="2:51" s="174" customFormat="1" ht="12">
      <c r="B1270" s="173"/>
      <c r="D1270" s="96" t="s">
        <v>132</v>
      </c>
      <c r="E1270" s="175" t="s">
        <v>1</v>
      </c>
      <c r="F1270" s="176" t="s">
        <v>412</v>
      </c>
      <c r="H1270" s="177">
        <v>33.504</v>
      </c>
      <c r="L1270" s="173"/>
      <c r="M1270" s="178"/>
      <c r="N1270" s="179"/>
      <c r="O1270" s="179"/>
      <c r="P1270" s="179"/>
      <c r="Q1270" s="179"/>
      <c r="R1270" s="179"/>
      <c r="S1270" s="179"/>
      <c r="T1270" s="180"/>
      <c r="AT1270" s="175" t="s">
        <v>132</v>
      </c>
      <c r="AU1270" s="175" t="s">
        <v>74</v>
      </c>
      <c r="AV1270" s="174" t="s">
        <v>137</v>
      </c>
      <c r="AW1270" s="174" t="s">
        <v>5</v>
      </c>
      <c r="AX1270" s="174" t="s">
        <v>66</v>
      </c>
      <c r="AY1270" s="175" t="s">
        <v>123</v>
      </c>
    </row>
    <row r="1271" spans="2:51" s="167" customFormat="1" ht="12">
      <c r="B1271" s="166"/>
      <c r="D1271" s="96" t="s">
        <v>132</v>
      </c>
      <c r="E1271" s="168" t="s">
        <v>1</v>
      </c>
      <c r="F1271" s="169" t="s">
        <v>433</v>
      </c>
      <c r="H1271" s="168" t="s">
        <v>1</v>
      </c>
      <c r="L1271" s="166"/>
      <c r="M1271" s="170"/>
      <c r="N1271" s="171"/>
      <c r="O1271" s="171"/>
      <c r="P1271" s="171"/>
      <c r="Q1271" s="171"/>
      <c r="R1271" s="171"/>
      <c r="S1271" s="171"/>
      <c r="T1271" s="172"/>
      <c r="AT1271" s="168" t="s">
        <v>132</v>
      </c>
      <c r="AU1271" s="168" t="s">
        <v>74</v>
      </c>
      <c r="AV1271" s="167" t="s">
        <v>72</v>
      </c>
      <c r="AW1271" s="167" t="s">
        <v>5</v>
      </c>
      <c r="AX1271" s="167" t="s">
        <v>66</v>
      </c>
      <c r="AY1271" s="168" t="s">
        <v>123</v>
      </c>
    </row>
    <row r="1272" spans="2:51" s="167" customFormat="1" ht="12">
      <c r="B1272" s="166"/>
      <c r="D1272" s="96" t="s">
        <v>132</v>
      </c>
      <c r="E1272" s="168" t="s">
        <v>1</v>
      </c>
      <c r="F1272" s="169" t="s">
        <v>406</v>
      </c>
      <c r="H1272" s="168" t="s">
        <v>1</v>
      </c>
      <c r="L1272" s="166"/>
      <c r="M1272" s="170"/>
      <c r="N1272" s="171"/>
      <c r="O1272" s="171"/>
      <c r="P1272" s="171"/>
      <c r="Q1272" s="171"/>
      <c r="R1272" s="171"/>
      <c r="S1272" s="171"/>
      <c r="T1272" s="172"/>
      <c r="AT1272" s="168" t="s">
        <v>132</v>
      </c>
      <c r="AU1272" s="168" t="s">
        <v>74</v>
      </c>
      <c r="AV1272" s="167" t="s">
        <v>72</v>
      </c>
      <c r="AW1272" s="167" t="s">
        <v>5</v>
      </c>
      <c r="AX1272" s="167" t="s">
        <v>66</v>
      </c>
      <c r="AY1272" s="168" t="s">
        <v>123</v>
      </c>
    </row>
    <row r="1273" spans="2:51" s="167" customFormat="1" ht="12">
      <c r="B1273" s="166"/>
      <c r="D1273" s="96" t="s">
        <v>132</v>
      </c>
      <c r="E1273" s="168" t="s">
        <v>1</v>
      </c>
      <c r="F1273" s="169" t="s">
        <v>434</v>
      </c>
      <c r="H1273" s="168" t="s">
        <v>1</v>
      </c>
      <c r="L1273" s="166"/>
      <c r="M1273" s="170"/>
      <c r="N1273" s="171"/>
      <c r="O1273" s="171"/>
      <c r="P1273" s="171"/>
      <c r="Q1273" s="171"/>
      <c r="R1273" s="171"/>
      <c r="S1273" s="171"/>
      <c r="T1273" s="172"/>
      <c r="AT1273" s="168" t="s">
        <v>132</v>
      </c>
      <c r="AU1273" s="168" t="s">
        <v>74</v>
      </c>
      <c r="AV1273" s="167" t="s">
        <v>72</v>
      </c>
      <c r="AW1273" s="167" t="s">
        <v>5</v>
      </c>
      <c r="AX1273" s="167" t="s">
        <v>66</v>
      </c>
      <c r="AY1273" s="168" t="s">
        <v>123</v>
      </c>
    </row>
    <row r="1274" spans="2:51" s="95" customFormat="1" ht="12">
      <c r="B1274" s="94"/>
      <c r="D1274" s="96" t="s">
        <v>132</v>
      </c>
      <c r="E1274" s="97" t="s">
        <v>1</v>
      </c>
      <c r="F1274" s="98" t="s">
        <v>586</v>
      </c>
      <c r="H1274" s="99">
        <v>51.506</v>
      </c>
      <c r="L1274" s="94"/>
      <c r="M1274" s="100"/>
      <c r="N1274" s="101"/>
      <c r="O1274" s="101"/>
      <c r="P1274" s="101"/>
      <c r="Q1274" s="101"/>
      <c r="R1274" s="101"/>
      <c r="S1274" s="101"/>
      <c r="T1274" s="102"/>
      <c r="AT1274" s="97" t="s">
        <v>132</v>
      </c>
      <c r="AU1274" s="97" t="s">
        <v>74</v>
      </c>
      <c r="AV1274" s="95" t="s">
        <v>74</v>
      </c>
      <c r="AW1274" s="95" t="s">
        <v>5</v>
      </c>
      <c r="AX1274" s="95" t="s">
        <v>66</v>
      </c>
      <c r="AY1274" s="97" t="s">
        <v>123</v>
      </c>
    </row>
    <row r="1275" spans="2:51" s="167" customFormat="1" ht="12">
      <c r="B1275" s="166"/>
      <c r="D1275" s="96" t="s">
        <v>132</v>
      </c>
      <c r="E1275" s="168" t="s">
        <v>1</v>
      </c>
      <c r="F1275" s="169" t="s">
        <v>587</v>
      </c>
      <c r="H1275" s="168" t="s">
        <v>1</v>
      </c>
      <c r="L1275" s="166"/>
      <c r="M1275" s="170"/>
      <c r="N1275" s="171"/>
      <c r="O1275" s="171"/>
      <c r="P1275" s="171"/>
      <c r="Q1275" s="171"/>
      <c r="R1275" s="171"/>
      <c r="S1275" s="171"/>
      <c r="T1275" s="172"/>
      <c r="AT1275" s="168" t="s">
        <v>132</v>
      </c>
      <c r="AU1275" s="168" t="s">
        <v>74</v>
      </c>
      <c r="AV1275" s="167" t="s">
        <v>72</v>
      </c>
      <c r="AW1275" s="167" t="s">
        <v>5</v>
      </c>
      <c r="AX1275" s="167" t="s">
        <v>66</v>
      </c>
      <c r="AY1275" s="168" t="s">
        <v>123</v>
      </c>
    </row>
    <row r="1276" spans="2:51" s="95" customFormat="1" ht="12">
      <c r="B1276" s="94"/>
      <c r="D1276" s="96" t="s">
        <v>132</v>
      </c>
      <c r="E1276" s="97" t="s">
        <v>1</v>
      </c>
      <c r="F1276" s="98" t="s">
        <v>588</v>
      </c>
      <c r="H1276" s="99">
        <v>-14.774</v>
      </c>
      <c r="L1276" s="94"/>
      <c r="M1276" s="100"/>
      <c r="N1276" s="101"/>
      <c r="O1276" s="101"/>
      <c r="P1276" s="101"/>
      <c r="Q1276" s="101"/>
      <c r="R1276" s="101"/>
      <c r="S1276" s="101"/>
      <c r="T1276" s="102"/>
      <c r="AT1276" s="97" t="s">
        <v>132</v>
      </c>
      <c r="AU1276" s="97" t="s">
        <v>74</v>
      </c>
      <c r="AV1276" s="95" t="s">
        <v>74</v>
      </c>
      <c r="AW1276" s="95" t="s">
        <v>5</v>
      </c>
      <c r="AX1276" s="95" t="s">
        <v>66</v>
      </c>
      <c r="AY1276" s="97" t="s">
        <v>123</v>
      </c>
    </row>
    <row r="1277" spans="2:51" s="174" customFormat="1" ht="12">
      <c r="B1277" s="173"/>
      <c r="D1277" s="96" t="s">
        <v>132</v>
      </c>
      <c r="E1277" s="175" t="s">
        <v>1</v>
      </c>
      <c r="F1277" s="176" t="s">
        <v>412</v>
      </c>
      <c r="H1277" s="177">
        <v>36.732</v>
      </c>
      <c r="L1277" s="173"/>
      <c r="M1277" s="178"/>
      <c r="N1277" s="179"/>
      <c r="O1277" s="179"/>
      <c r="P1277" s="179"/>
      <c r="Q1277" s="179"/>
      <c r="R1277" s="179"/>
      <c r="S1277" s="179"/>
      <c r="T1277" s="180"/>
      <c r="AT1277" s="175" t="s">
        <v>132</v>
      </c>
      <c r="AU1277" s="175" t="s">
        <v>74</v>
      </c>
      <c r="AV1277" s="174" t="s">
        <v>137</v>
      </c>
      <c r="AW1277" s="174" t="s">
        <v>5</v>
      </c>
      <c r="AX1277" s="174" t="s">
        <v>66</v>
      </c>
      <c r="AY1277" s="175" t="s">
        <v>123</v>
      </c>
    </row>
    <row r="1278" spans="2:51" s="167" customFormat="1" ht="12">
      <c r="B1278" s="166"/>
      <c r="D1278" s="96" t="s">
        <v>132</v>
      </c>
      <c r="E1278" s="168" t="s">
        <v>1</v>
      </c>
      <c r="F1278" s="169" t="s">
        <v>438</v>
      </c>
      <c r="H1278" s="168" t="s">
        <v>1</v>
      </c>
      <c r="L1278" s="166"/>
      <c r="M1278" s="170"/>
      <c r="N1278" s="171"/>
      <c r="O1278" s="171"/>
      <c r="P1278" s="171"/>
      <c r="Q1278" s="171"/>
      <c r="R1278" s="171"/>
      <c r="S1278" s="171"/>
      <c r="T1278" s="172"/>
      <c r="AT1278" s="168" t="s">
        <v>132</v>
      </c>
      <c r="AU1278" s="168" t="s">
        <v>74</v>
      </c>
      <c r="AV1278" s="167" t="s">
        <v>72</v>
      </c>
      <c r="AW1278" s="167" t="s">
        <v>5</v>
      </c>
      <c r="AX1278" s="167" t="s">
        <v>66</v>
      </c>
      <c r="AY1278" s="168" t="s">
        <v>123</v>
      </c>
    </row>
    <row r="1279" spans="2:51" s="167" customFormat="1" ht="12">
      <c r="B1279" s="166"/>
      <c r="D1279" s="96" t="s">
        <v>132</v>
      </c>
      <c r="E1279" s="168" t="s">
        <v>1</v>
      </c>
      <c r="F1279" s="169" t="s">
        <v>439</v>
      </c>
      <c r="H1279" s="168" t="s">
        <v>1</v>
      </c>
      <c r="L1279" s="166"/>
      <c r="M1279" s="170"/>
      <c r="N1279" s="171"/>
      <c r="O1279" s="171"/>
      <c r="P1279" s="171"/>
      <c r="Q1279" s="171"/>
      <c r="R1279" s="171"/>
      <c r="S1279" s="171"/>
      <c r="T1279" s="172"/>
      <c r="AT1279" s="168" t="s">
        <v>132</v>
      </c>
      <c r="AU1279" s="168" t="s">
        <v>74</v>
      </c>
      <c r="AV1279" s="167" t="s">
        <v>72</v>
      </c>
      <c r="AW1279" s="167" t="s">
        <v>5</v>
      </c>
      <c r="AX1279" s="167" t="s">
        <v>66</v>
      </c>
      <c r="AY1279" s="168" t="s">
        <v>123</v>
      </c>
    </row>
    <row r="1280" spans="2:51" s="167" customFormat="1" ht="12">
      <c r="B1280" s="166"/>
      <c r="D1280" s="96" t="s">
        <v>132</v>
      </c>
      <c r="E1280" s="168" t="s">
        <v>1</v>
      </c>
      <c r="F1280" s="169" t="s">
        <v>440</v>
      </c>
      <c r="H1280" s="168" t="s">
        <v>1</v>
      </c>
      <c r="L1280" s="166"/>
      <c r="M1280" s="170"/>
      <c r="N1280" s="171"/>
      <c r="O1280" s="171"/>
      <c r="P1280" s="171"/>
      <c r="Q1280" s="171"/>
      <c r="R1280" s="171"/>
      <c r="S1280" s="171"/>
      <c r="T1280" s="172"/>
      <c r="AT1280" s="168" t="s">
        <v>132</v>
      </c>
      <c r="AU1280" s="168" t="s">
        <v>74</v>
      </c>
      <c r="AV1280" s="167" t="s">
        <v>72</v>
      </c>
      <c r="AW1280" s="167" t="s">
        <v>5</v>
      </c>
      <c r="AX1280" s="167" t="s">
        <v>66</v>
      </c>
      <c r="AY1280" s="168" t="s">
        <v>123</v>
      </c>
    </row>
    <row r="1281" spans="2:51" s="95" customFormat="1" ht="12">
      <c r="B1281" s="94"/>
      <c r="D1281" s="96" t="s">
        <v>132</v>
      </c>
      <c r="E1281" s="97" t="s">
        <v>1</v>
      </c>
      <c r="F1281" s="98" t="s">
        <v>589</v>
      </c>
      <c r="H1281" s="99">
        <v>5.28</v>
      </c>
      <c r="L1281" s="94"/>
      <c r="M1281" s="100"/>
      <c r="N1281" s="101"/>
      <c r="O1281" s="101"/>
      <c r="P1281" s="101"/>
      <c r="Q1281" s="101"/>
      <c r="R1281" s="101"/>
      <c r="S1281" s="101"/>
      <c r="T1281" s="102"/>
      <c r="AT1281" s="97" t="s">
        <v>132</v>
      </c>
      <c r="AU1281" s="97" t="s">
        <v>74</v>
      </c>
      <c r="AV1281" s="95" t="s">
        <v>74</v>
      </c>
      <c r="AW1281" s="95" t="s">
        <v>5</v>
      </c>
      <c r="AX1281" s="95" t="s">
        <v>66</v>
      </c>
      <c r="AY1281" s="97" t="s">
        <v>123</v>
      </c>
    </row>
    <row r="1282" spans="2:51" s="167" customFormat="1" ht="12">
      <c r="B1282" s="166"/>
      <c r="D1282" s="96" t="s">
        <v>132</v>
      </c>
      <c r="E1282" s="168" t="s">
        <v>1</v>
      </c>
      <c r="F1282" s="169" t="s">
        <v>590</v>
      </c>
      <c r="H1282" s="168" t="s">
        <v>1</v>
      </c>
      <c r="L1282" s="166"/>
      <c r="M1282" s="170"/>
      <c r="N1282" s="171"/>
      <c r="O1282" s="171"/>
      <c r="P1282" s="171"/>
      <c r="Q1282" s="171"/>
      <c r="R1282" s="171"/>
      <c r="S1282" s="171"/>
      <c r="T1282" s="172"/>
      <c r="AT1282" s="168" t="s">
        <v>132</v>
      </c>
      <c r="AU1282" s="168" t="s">
        <v>74</v>
      </c>
      <c r="AV1282" s="167" t="s">
        <v>72</v>
      </c>
      <c r="AW1282" s="167" t="s">
        <v>5</v>
      </c>
      <c r="AX1282" s="167" t="s">
        <v>66</v>
      </c>
      <c r="AY1282" s="168" t="s">
        <v>123</v>
      </c>
    </row>
    <row r="1283" spans="2:51" s="95" customFormat="1" ht="12">
      <c r="B1283" s="94"/>
      <c r="D1283" s="96" t="s">
        <v>132</v>
      </c>
      <c r="E1283" s="97" t="s">
        <v>1</v>
      </c>
      <c r="F1283" s="98" t="s">
        <v>591</v>
      </c>
      <c r="H1283" s="99">
        <v>-0.596</v>
      </c>
      <c r="L1283" s="94"/>
      <c r="M1283" s="100"/>
      <c r="N1283" s="101"/>
      <c r="O1283" s="101"/>
      <c r="P1283" s="101"/>
      <c r="Q1283" s="101"/>
      <c r="R1283" s="101"/>
      <c r="S1283" s="101"/>
      <c r="T1283" s="102"/>
      <c r="AT1283" s="97" t="s">
        <v>132</v>
      </c>
      <c r="AU1283" s="97" t="s">
        <v>74</v>
      </c>
      <c r="AV1283" s="95" t="s">
        <v>74</v>
      </c>
      <c r="AW1283" s="95" t="s">
        <v>5</v>
      </c>
      <c r="AX1283" s="95" t="s">
        <v>66</v>
      </c>
      <c r="AY1283" s="97" t="s">
        <v>123</v>
      </c>
    </row>
    <row r="1284" spans="2:51" s="174" customFormat="1" ht="12">
      <c r="B1284" s="173"/>
      <c r="D1284" s="96" t="s">
        <v>132</v>
      </c>
      <c r="E1284" s="175" t="s">
        <v>1</v>
      </c>
      <c r="F1284" s="176" t="s">
        <v>412</v>
      </c>
      <c r="H1284" s="177">
        <v>4.684</v>
      </c>
      <c r="L1284" s="173"/>
      <c r="M1284" s="178"/>
      <c r="N1284" s="179"/>
      <c r="O1284" s="179"/>
      <c r="P1284" s="179"/>
      <c r="Q1284" s="179"/>
      <c r="R1284" s="179"/>
      <c r="S1284" s="179"/>
      <c r="T1284" s="180"/>
      <c r="AT1284" s="175" t="s">
        <v>132</v>
      </c>
      <c r="AU1284" s="175" t="s">
        <v>74</v>
      </c>
      <c r="AV1284" s="174" t="s">
        <v>137</v>
      </c>
      <c r="AW1284" s="174" t="s">
        <v>5</v>
      </c>
      <c r="AX1284" s="174" t="s">
        <v>66</v>
      </c>
      <c r="AY1284" s="175" t="s">
        <v>123</v>
      </c>
    </row>
    <row r="1285" spans="2:51" s="167" customFormat="1" ht="12">
      <c r="B1285" s="166"/>
      <c r="D1285" s="96" t="s">
        <v>132</v>
      </c>
      <c r="E1285" s="168" t="s">
        <v>1</v>
      </c>
      <c r="F1285" s="169" t="s">
        <v>445</v>
      </c>
      <c r="H1285" s="168" t="s">
        <v>1</v>
      </c>
      <c r="L1285" s="166"/>
      <c r="M1285" s="170"/>
      <c r="N1285" s="171"/>
      <c r="O1285" s="171"/>
      <c r="P1285" s="171"/>
      <c r="Q1285" s="171"/>
      <c r="R1285" s="171"/>
      <c r="S1285" s="171"/>
      <c r="T1285" s="172"/>
      <c r="AT1285" s="168" t="s">
        <v>132</v>
      </c>
      <c r="AU1285" s="168" t="s">
        <v>74</v>
      </c>
      <c r="AV1285" s="167" t="s">
        <v>72</v>
      </c>
      <c r="AW1285" s="167" t="s">
        <v>5</v>
      </c>
      <c r="AX1285" s="167" t="s">
        <v>66</v>
      </c>
      <c r="AY1285" s="168" t="s">
        <v>123</v>
      </c>
    </row>
    <row r="1286" spans="2:51" s="167" customFormat="1" ht="12">
      <c r="B1286" s="166"/>
      <c r="D1286" s="96" t="s">
        <v>132</v>
      </c>
      <c r="E1286" s="168" t="s">
        <v>1</v>
      </c>
      <c r="F1286" s="169" t="s">
        <v>439</v>
      </c>
      <c r="H1286" s="168" t="s">
        <v>1</v>
      </c>
      <c r="L1286" s="166"/>
      <c r="M1286" s="170"/>
      <c r="N1286" s="171"/>
      <c r="O1286" s="171"/>
      <c r="P1286" s="171"/>
      <c r="Q1286" s="171"/>
      <c r="R1286" s="171"/>
      <c r="S1286" s="171"/>
      <c r="T1286" s="172"/>
      <c r="AT1286" s="168" t="s">
        <v>132</v>
      </c>
      <c r="AU1286" s="168" t="s">
        <v>74</v>
      </c>
      <c r="AV1286" s="167" t="s">
        <v>72</v>
      </c>
      <c r="AW1286" s="167" t="s">
        <v>5</v>
      </c>
      <c r="AX1286" s="167" t="s">
        <v>66</v>
      </c>
      <c r="AY1286" s="168" t="s">
        <v>123</v>
      </c>
    </row>
    <row r="1287" spans="2:51" s="167" customFormat="1" ht="12">
      <c r="B1287" s="166"/>
      <c r="D1287" s="96" t="s">
        <v>132</v>
      </c>
      <c r="E1287" s="168" t="s">
        <v>1</v>
      </c>
      <c r="F1287" s="169" t="s">
        <v>446</v>
      </c>
      <c r="H1287" s="168" t="s">
        <v>1</v>
      </c>
      <c r="L1287" s="166"/>
      <c r="M1287" s="170"/>
      <c r="N1287" s="171"/>
      <c r="O1287" s="171"/>
      <c r="P1287" s="171"/>
      <c r="Q1287" s="171"/>
      <c r="R1287" s="171"/>
      <c r="S1287" s="171"/>
      <c r="T1287" s="172"/>
      <c r="AT1287" s="168" t="s">
        <v>132</v>
      </c>
      <c r="AU1287" s="168" t="s">
        <v>74</v>
      </c>
      <c r="AV1287" s="167" t="s">
        <v>72</v>
      </c>
      <c r="AW1287" s="167" t="s">
        <v>5</v>
      </c>
      <c r="AX1287" s="167" t="s">
        <v>66</v>
      </c>
      <c r="AY1287" s="168" t="s">
        <v>123</v>
      </c>
    </row>
    <row r="1288" spans="2:51" s="95" customFormat="1" ht="12">
      <c r="B1288" s="94"/>
      <c r="D1288" s="96" t="s">
        <v>132</v>
      </c>
      <c r="E1288" s="97" t="s">
        <v>1</v>
      </c>
      <c r="F1288" s="98" t="s">
        <v>592</v>
      </c>
      <c r="H1288" s="99">
        <v>4.428</v>
      </c>
      <c r="L1288" s="94"/>
      <c r="M1288" s="100"/>
      <c r="N1288" s="101"/>
      <c r="O1288" s="101"/>
      <c r="P1288" s="101"/>
      <c r="Q1288" s="101"/>
      <c r="R1288" s="101"/>
      <c r="S1288" s="101"/>
      <c r="T1288" s="102"/>
      <c r="AT1288" s="97" t="s">
        <v>132</v>
      </c>
      <c r="AU1288" s="97" t="s">
        <v>74</v>
      </c>
      <c r="AV1288" s="95" t="s">
        <v>74</v>
      </c>
      <c r="AW1288" s="95" t="s">
        <v>5</v>
      </c>
      <c r="AX1288" s="95" t="s">
        <v>66</v>
      </c>
      <c r="AY1288" s="97" t="s">
        <v>123</v>
      </c>
    </row>
    <row r="1289" spans="2:51" s="167" customFormat="1" ht="12">
      <c r="B1289" s="166"/>
      <c r="D1289" s="96" t="s">
        <v>132</v>
      </c>
      <c r="E1289" s="168" t="s">
        <v>1</v>
      </c>
      <c r="F1289" s="169" t="s">
        <v>593</v>
      </c>
      <c r="H1289" s="168" t="s">
        <v>1</v>
      </c>
      <c r="L1289" s="166"/>
      <c r="M1289" s="170"/>
      <c r="N1289" s="171"/>
      <c r="O1289" s="171"/>
      <c r="P1289" s="171"/>
      <c r="Q1289" s="171"/>
      <c r="R1289" s="171"/>
      <c r="S1289" s="171"/>
      <c r="T1289" s="172"/>
      <c r="AT1289" s="168" t="s">
        <v>132</v>
      </c>
      <c r="AU1289" s="168" t="s">
        <v>74</v>
      </c>
      <c r="AV1289" s="167" t="s">
        <v>72</v>
      </c>
      <c r="AW1289" s="167" t="s">
        <v>5</v>
      </c>
      <c r="AX1289" s="167" t="s">
        <v>66</v>
      </c>
      <c r="AY1289" s="168" t="s">
        <v>123</v>
      </c>
    </row>
    <row r="1290" spans="2:51" s="95" customFormat="1" ht="12">
      <c r="B1290" s="94"/>
      <c r="D1290" s="96" t="s">
        <v>132</v>
      </c>
      <c r="E1290" s="97" t="s">
        <v>1</v>
      </c>
      <c r="F1290" s="98" t="s">
        <v>594</v>
      </c>
      <c r="H1290" s="99">
        <v>-0.449</v>
      </c>
      <c r="L1290" s="94"/>
      <c r="M1290" s="100"/>
      <c r="N1290" s="101"/>
      <c r="O1290" s="101"/>
      <c r="P1290" s="101"/>
      <c r="Q1290" s="101"/>
      <c r="R1290" s="101"/>
      <c r="S1290" s="101"/>
      <c r="T1290" s="102"/>
      <c r="AT1290" s="97" t="s">
        <v>132</v>
      </c>
      <c r="AU1290" s="97" t="s">
        <v>74</v>
      </c>
      <c r="AV1290" s="95" t="s">
        <v>74</v>
      </c>
      <c r="AW1290" s="95" t="s">
        <v>5</v>
      </c>
      <c r="AX1290" s="95" t="s">
        <v>66</v>
      </c>
      <c r="AY1290" s="97" t="s">
        <v>123</v>
      </c>
    </row>
    <row r="1291" spans="2:51" s="174" customFormat="1" ht="12">
      <c r="B1291" s="173"/>
      <c r="D1291" s="96" t="s">
        <v>132</v>
      </c>
      <c r="E1291" s="175" t="s">
        <v>1</v>
      </c>
      <c r="F1291" s="176" t="s">
        <v>412</v>
      </c>
      <c r="H1291" s="177">
        <v>3.979</v>
      </c>
      <c r="L1291" s="173"/>
      <c r="M1291" s="178"/>
      <c r="N1291" s="179"/>
      <c r="O1291" s="179"/>
      <c r="P1291" s="179"/>
      <c r="Q1291" s="179"/>
      <c r="R1291" s="179"/>
      <c r="S1291" s="179"/>
      <c r="T1291" s="180"/>
      <c r="AT1291" s="175" t="s">
        <v>132</v>
      </c>
      <c r="AU1291" s="175" t="s">
        <v>74</v>
      </c>
      <c r="AV1291" s="174" t="s">
        <v>137</v>
      </c>
      <c r="AW1291" s="174" t="s">
        <v>5</v>
      </c>
      <c r="AX1291" s="174" t="s">
        <v>66</v>
      </c>
      <c r="AY1291" s="175" t="s">
        <v>123</v>
      </c>
    </row>
    <row r="1292" spans="2:51" s="167" customFormat="1" ht="12">
      <c r="B1292" s="166"/>
      <c r="D1292" s="96" t="s">
        <v>132</v>
      </c>
      <c r="E1292" s="168" t="s">
        <v>1</v>
      </c>
      <c r="F1292" s="169" t="s">
        <v>450</v>
      </c>
      <c r="H1292" s="168" t="s">
        <v>1</v>
      </c>
      <c r="L1292" s="166"/>
      <c r="M1292" s="170"/>
      <c r="N1292" s="171"/>
      <c r="O1292" s="171"/>
      <c r="P1292" s="171"/>
      <c r="Q1292" s="171"/>
      <c r="R1292" s="171"/>
      <c r="S1292" s="171"/>
      <c r="T1292" s="172"/>
      <c r="AT1292" s="168" t="s">
        <v>132</v>
      </c>
      <c r="AU1292" s="168" t="s">
        <v>74</v>
      </c>
      <c r="AV1292" s="167" t="s">
        <v>72</v>
      </c>
      <c r="AW1292" s="167" t="s">
        <v>5</v>
      </c>
      <c r="AX1292" s="167" t="s">
        <v>66</v>
      </c>
      <c r="AY1292" s="168" t="s">
        <v>123</v>
      </c>
    </row>
    <row r="1293" spans="2:51" s="167" customFormat="1" ht="12">
      <c r="B1293" s="166"/>
      <c r="D1293" s="96" t="s">
        <v>132</v>
      </c>
      <c r="E1293" s="168" t="s">
        <v>1</v>
      </c>
      <c r="F1293" s="169" t="s">
        <v>439</v>
      </c>
      <c r="H1293" s="168" t="s">
        <v>1</v>
      </c>
      <c r="L1293" s="166"/>
      <c r="M1293" s="170"/>
      <c r="N1293" s="171"/>
      <c r="O1293" s="171"/>
      <c r="P1293" s="171"/>
      <c r="Q1293" s="171"/>
      <c r="R1293" s="171"/>
      <c r="S1293" s="171"/>
      <c r="T1293" s="172"/>
      <c r="AT1293" s="168" t="s">
        <v>132</v>
      </c>
      <c r="AU1293" s="168" t="s">
        <v>74</v>
      </c>
      <c r="AV1293" s="167" t="s">
        <v>72</v>
      </c>
      <c r="AW1293" s="167" t="s">
        <v>5</v>
      </c>
      <c r="AX1293" s="167" t="s">
        <v>66</v>
      </c>
      <c r="AY1293" s="168" t="s">
        <v>123</v>
      </c>
    </row>
    <row r="1294" spans="2:51" s="167" customFormat="1" ht="12">
      <c r="B1294" s="166"/>
      <c r="D1294" s="96" t="s">
        <v>132</v>
      </c>
      <c r="E1294" s="168" t="s">
        <v>1</v>
      </c>
      <c r="F1294" s="169" t="s">
        <v>451</v>
      </c>
      <c r="H1294" s="168" t="s">
        <v>1</v>
      </c>
      <c r="L1294" s="166"/>
      <c r="M1294" s="170"/>
      <c r="N1294" s="171"/>
      <c r="O1294" s="171"/>
      <c r="P1294" s="171"/>
      <c r="Q1294" s="171"/>
      <c r="R1294" s="171"/>
      <c r="S1294" s="171"/>
      <c r="T1294" s="172"/>
      <c r="AT1294" s="168" t="s">
        <v>132</v>
      </c>
      <c r="AU1294" s="168" t="s">
        <v>74</v>
      </c>
      <c r="AV1294" s="167" t="s">
        <v>72</v>
      </c>
      <c r="AW1294" s="167" t="s">
        <v>5</v>
      </c>
      <c r="AX1294" s="167" t="s">
        <v>66</v>
      </c>
      <c r="AY1294" s="168" t="s">
        <v>123</v>
      </c>
    </row>
    <row r="1295" spans="2:51" s="95" customFormat="1" ht="12">
      <c r="B1295" s="94"/>
      <c r="D1295" s="96" t="s">
        <v>132</v>
      </c>
      <c r="E1295" s="97" t="s">
        <v>1</v>
      </c>
      <c r="F1295" s="98" t="s">
        <v>595</v>
      </c>
      <c r="H1295" s="99">
        <v>4.015</v>
      </c>
      <c r="L1295" s="94"/>
      <c r="M1295" s="100"/>
      <c r="N1295" s="101"/>
      <c r="O1295" s="101"/>
      <c r="P1295" s="101"/>
      <c r="Q1295" s="101"/>
      <c r="R1295" s="101"/>
      <c r="S1295" s="101"/>
      <c r="T1295" s="102"/>
      <c r="AT1295" s="97" t="s">
        <v>132</v>
      </c>
      <c r="AU1295" s="97" t="s">
        <v>74</v>
      </c>
      <c r="AV1295" s="95" t="s">
        <v>74</v>
      </c>
      <c r="AW1295" s="95" t="s">
        <v>5</v>
      </c>
      <c r="AX1295" s="95" t="s">
        <v>66</v>
      </c>
      <c r="AY1295" s="97" t="s">
        <v>123</v>
      </c>
    </row>
    <row r="1296" spans="2:51" s="167" customFormat="1" ht="12">
      <c r="B1296" s="166"/>
      <c r="D1296" s="96" t="s">
        <v>132</v>
      </c>
      <c r="E1296" s="168" t="s">
        <v>1</v>
      </c>
      <c r="F1296" s="169" t="s">
        <v>596</v>
      </c>
      <c r="H1296" s="168" t="s">
        <v>1</v>
      </c>
      <c r="L1296" s="166"/>
      <c r="M1296" s="170"/>
      <c r="N1296" s="171"/>
      <c r="O1296" s="171"/>
      <c r="P1296" s="171"/>
      <c r="Q1296" s="171"/>
      <c r="R1296" s="171"/>
      <c r="S1296" s="171"/>
      <c r="T1296" s="172"/>
      <c r="AT1296" s="168" t="s">
        <v>132</v>
      </c>
      <c r="AU1296" s="168" t="s">
        <v>74</v>
      </c>
      <c r="AV1296" s="167" t="s">
        <v>72</v>
      </c>
      <c r="AW1296" s="167" t="s">
        <v>5</v>
      </c>
      <c r="AX1296" s="167" t="s">
        <v>66</v>
      </c>
      <c r="AY1296" s="168" t="s">
        <v>123</v>
      </c>
    </row>
    <row r="1297" spans="2:51" s="95" customFormat="1" ht="12">
      <c r="B1297" s="94"/>
      <c r="D1297" s="96" t="s">
        <v>132</v>
      </c>
      <c r="E1297" s="97" t="s">
        <v>1</v>
      </c>
      <c r="F1297" s="98" t="s">
        <v>597</v>
      </c>
      <c r="H1297" s="99">
        <v>-0.328</v>
      </c>
      <c r="L1297" s="94"/>
      <c r="M1297" s="100"/>
      <c r="N1297" s="101"/>
      <c r="O1297" s="101"/>
      <c r="P1297" s="101"/>
      <c r="Q1297" s="101"/>
      <c r="R1297" s="101"/>
      <c r="S1297" s="101"/>
      <c r="T1297" s="102"/>
      <c r="AT1297" s="97" t="s">
        <v>132</v>
      </c>
      <c r="AU1297" s="97" t="s">
        <v>74</v>
      </c>
      <c r="AV1297" s="95" t="s">
        <v>74</v>
      </c>
      <c r="AW1297" s="95" t="s">
        <v>5</v>
      </c>
      <c r="AX1297" s="95" t="s">
        <v>66</v>
      </c>
      <c r="AY1297" s="97" t="s">
        <v>123</v>
      </c>
    </row>
    <row r="1298" spans="2:51" s="174" customFormat="1" ht="12">
      <c r="B1298" s="173"/>
      <c r="D1298" s="96" t="s">
        <v>132</v>
      </c>
      <c r="E1298" s="175" t="s">
        <v>1</v>
      </c>
      <c r="F1298" s="176" t="s">
        <v>412</v>
      </c>
      <c r="H1298" s="177">
        <v>3.687</v>
      </c>
      <c r="L1298" s="173"/>
      <c r="M1298" s="178"/>
      <c r="N1298" s="179"/>
      <c r="O1298" s="179"/>
      <c r="P1298" s="179"/>
      <c r="Q1298" s="179"/>
      <c r="R1298" s="179"/>
      <c r="S1298" s="179"/>
      <c r="T1298" s="180"/>
      <c r="AT1298" s="175" t="s">
        <v>132</v>
      </c>
      <c r="AU1298" s="175" t="s">
        <v>74</v>
      </c>
      <c r="AV1298" s="174" t="s">
        <v>137</v>
      </c>
      <c r="AW1298" s="174" t="s">
        <v>5</v>
      </c>
      <c r="AX1298" s="174" t="s">
        <v>66</v>
      </c>
      <c r="AY1298" s="175" t="s">
        <v>123</v>
      </c>
    </row>
    <row r="1299" spans="2:51" s="167" customFormat="1" ht="12">
      <c r="B1299" s="166"/>
      <c r="D1299" s="96" t="s">
        <v>132</v>
      </c>
      <c r="E1299" s="168" t="s">
        <v>1</v>
      </c>
      <c r="F1299" s="169" t="s">
        <v>455</v>
      </c>
      <c r="H1299" s="168" t="s">
        <v>1</v>
      </c>
      <c r="L1299" s="166"/>
      <c r="M1299" s="170"/>
      <c r="N1299" s="171"/>
      <c r="O1299" s="171"/>
      <c r="P1299" s="171"/>
      <c r="Q1299" s="171"/>
      <c r="R1299" s="171"/>
      <c r="S1299" s="171"/>
      <c r="T1299" s="172"/>
      <c r="AT1299" s="168" t="s">
        <v>132</v>
      </c>
      <c r="AU1299" s="168" t="s">
        <v>74</v>
      </c>
      <c r="AV1299" s="167" t="s">
        <v>72</v>
      </c>
      <c r="AW1299" s="167" t="s">
        <v>5</v>
      </c>
      <c r="AX1299" s="167" t="s">
        <v>66</v>
      </c>
      <c r="AY1299" s="168" t="s">
        <v>123</v>
      </c>
    </row>
    <row r="1300" spans="2:51" s="167" customFormat="1" ht="12">
      <c r="B1300" s="166"/>
      <c r="D1300" s="96" t="s">
        <v>132</v>
      </c>
      <c r="E1300" s="168" t="s">
        <v>1</v>
      </c>
      <c r="F1300" s="169" t="s">
        <v>439</v>
      </c>
      <c r="H1300" s="168" t="s">
        <v>1</v>
      </c>
      <c r="L1300" s="166"/>
      <c r="M1300" s="170"/>
      <c r="N1300" s="171"/>
      <c r="O1300" s="171"/>
      <c r="P1300" s="171"/>
      <c r="Q1300" s="171"/>
      <c r="R1300" s="171"/>
      <c r="S1300" s="171"/>
      <c r="T1300" s="172"/>
      <c r="AT1300" s="168" t="s">
        <v>132</v>
      </c>
      <c r="AU1300" s="168" t="s">
        <v>74</v>
      </c>
      <c r="AV1300" s="167" t="s">
        <v>72</v>
      </c>
      <c r="AW1300" s="167" t="s">
        <v>5</v>
      </c>
      <c r="AX1300" s="167" t="s">
        <v>66</v>
      </c>
      <c r="AY1300" s="168" t="s">
        <v>123</v>
      </c>
    </row>
    <row r="1301" spans="2:51" s="167" customFormat="1" ht="12">
      <c r="B1301" s="166"/>
      <c r="D1301" s="96" t="s">
        <v>132</v>
      </c>
      <c r="E1301" s="168" t="s">
        <v>1</v>
      </c>
      <c r="F1301" s="169" t="s">
        <v>456</v>
      </c>
      <c r="H1301" s="168" t="s">
        <v>1</v>
      </c>
      <c r="L1301" s="166"/>
      <c r="M1301" s="170"/>
      <c r="N1301" s="171"/>
      <c r="O1301" s="171"/>
      <c r="P1301" s="171"/>
      <c r="Q1301" s="171"/>
      <c r="R1301" s="171"/>
      <c r="S1301" s="171"/>
      <c r="T1301" s="172"/>
      <c r="AT1301" s="168" t="s">
        <v>132</v>
      </c>
      <c r="AU1301" s="168" t="s">
        <v>74</v>
      </c>
      <c r="AV1301" s="167" t="s">
        <v>72</v>
      </c>
      <c r="AW1301" s="167" t="s">
        <v>5</v>
      </c>
      <c r="AX1301" s="167" t="s">
        <v>66</v>
      </c>
      <c r="AY1301" s="168" t="s">
        <v>123</v>
      </c>
    </row>
    <row r="1302" spans="2:51" s="95" customFormat="1" ht="12">
      <c r="B1302" s="94"/>
      <c r="D1302" s="96" t="s">
        <v>132</v>
      </c>
      <c r="E1302" s="97" t="s">
        <v>1</v>
      </c>
      <c r="F1302" s="98" t="s">
        <v>598</v>
      </c>
      <c r="H1302" s="99">
        <v>0.413</v>
      </c>
      <c r="L1302" s="94"/>
      <c r="M1302" s="100"/>
      <c r="N1302" s="101"/>
      <c r="O1302" s="101"/>
      <c r="P1302" s="101"/>
      <c r="Q1302" s="101"/>
      <c r="R1302" s="101"/>
      <c r="S1302" s="101"/>
      <c r="T1302" s="102"/>
      <c r="AT1302" s="97" t="s">
        <v>132</v>
      </c>
      <c r="AU1302" s="97" t="s">
        <v>74</v>
      </c>
      <c r="AV1302" s="95" t="s">
        <v>74</v>
      </c>
      <c r="AW1302" s="95" t="s">
        <v>5</v>
      </c>
      <c r="AX1302" s="95" t="s">
        <v>66</v>
      </c>
      <c r="AY1302" s="97" t="s">
        <v>123</v>
      </c>
    </row>
    <row r="1303" spans="2:51" s="167" customFormat="1" ht="12">
      <c r="B1303" s="166"/>
      <c r="D1303" s="96" t="s">
        <v>132</v>
      </c>
      <c r="E1303" s="168" t="s">
        <v>1</v>
      </c>
      <c r="F1303" s="169" t="s">
        <v>599</v>
      </c>
      <c r="H1303" s="168" t="s">
        <v>1</v>
      </c>
      <c r="L1303" s="166"/>
      <c r="M1303" s="170"/>
      <c r="N1303" s="171"/>
      <c r="O1303" s="171"/>
      <c r="P1303" s="171"/>
      <c r="Q1303" s="171"/>
      <c r="R1303" s="171"/>
      <c r="S1303" s="171"/>
      <c r="T1303" s="172"/>
      <c r="AT1303" s="168" t="s">
        <v>132</v>
      </c>
      <c r="AU1303" s="168" t="s">
        <v>74</v>
      </c>
      <c r="AV1303" s="167" t="s">
        <v>72</v>
      </c>
      <c r="AW1303" s="167" t="s">
        <v>5</v>
      </c>
      <c r="AX1303" s="167" t="s">
        <v>66</v>
      </c>
      <c r="AY1303" s="168" t="s">
        <v>123</v>
      </c>
    </row>
    <row r="1304" spans="2:51" s="95" customFormat="1" ht="12">
      <c r="B1304" s="94"/>
      <c r="D1304" s="96" t="s">
        <v>132</v>
      </c>
      <c r="E1304" s="97" t="s">
        <v>1</v>
      </c>
      <c r="F1304" s="98" t="s">
        <v>600</v>
      </c>
      <c r="H1304" s="99">
        <v>-0.122</v>
      </c>
      <c r="L1304" s="94"/>
      <c r="M1304" s="100"/>
      <c r="N1304" s="101"/>
      <c r="O1304" s="101"/>
      <c r="P1304" s="101"/>
      <c r="Q1304" s="101"/>
      <c r="R1304" s="101"/>
      <c r="S1304" s="101"/>
      <c r="T1304" s="102"/>
      <c r="AT1304" s="97" t="s">
        <v>132</v>
      </c>
      <c r="AU1304" s="97" t="s">
        <v>74</v>
      </c>
      <c r="AV1304" s="95" t="s">
        <v>74</v>
      </c>
      <c r="AW1304" s="95" t="s">
        <v>5</v>
      </c>
      <c r="AX1304" s="95" t="s">
        <v>66</v>
      </c>
      <c r="AY1304" s="97" t="s">
        <v>123</v>
      </c>
    </row>
    <row r="1305" spans="2:51" s="174" customFormat="1" ht="12">
      <c r="B1305" s="173"/>
      <c r="D1305" s="96" t="s">
        <v>132</v>
      </c>
      <c r="E1305" s="175" t="s">
        <v>1</v>
      </c>
      <c r="F1305" s="176" t="s">
        <v>412</v>
      </c>
      <c r="H1305" s="177">
        <v>0.291</v>
      </c>
      <c r="L1305" s="173"/>
      <c r="M1305" s="178"/>
      <c r="N1305" s="179"/>
      <c r="O1305" s="179"/>
      <c r="P1305" s="179"/>
      <c r="Q1305" s="179"/>
      <c r="R1305" s="179"/>
      <c r="S1305" s="179"/>
      <c r="T1305" s="180"/>
      <c r="AT1305" s="175" t="s">
        <v>132</v>
      </c>
      <c r="AU1305" s="175" t="s">
        <v>74</v>
      </c>
      <c r="AV1305" s="174" t="s">
        <v>137</v>
      </c>
      <c r="AW1305" s="174" t="s">
        <v>5</v>
      </c>
      <c r="AX1305" s="174" t="s">
        <v>66</v>
      </c>
      <c r="AY1305" s="175" t="s">
        <v>123</v>
      </c>
    </row>
    <row r="1306" spans="2:51" s="167" customFormat="1" ht="12">
      <c r="B1306" s="166"/>
      <c r="D1306" s="96" t="s">
        <v>132</v>
      </c>
      <c r="E1306" s="168" t="s">
        <v>1</v>
      </c>
      <c r="F1306" s="169" t="s">
        <v>460</v>
      </c>
      <c r="H1306" s="168" t="s">
        <v>1</v>
      </c>
      <c r="L1306" s="166"/>
      <c r="M1306" s="170"/>
      <c r="N1306" s="171"/>
      <c r="O1306" s="171"/>
      <c r="P1306" s="171"/>
      <c r="Q1306" s="171"/>
      <c r="R1306" s="171"/>
      <c r="S1306" s="171"/>
      <c r="T1306" s="172"/>
      <c r="AT1306" s="168" t="s">
        <v>132</v>
      </c>
      <c r="AU1306" s="168" t="s">
        <v>74</v>
      </c>
      <c r="AV1306" s="167" t="s">
        <v>72</v>
      </c>
      <c r="AW1306" s="167" t="s">
        <v>5</v>
      </c>
      <c r="AX1306" s="167" t="s">
        <v>66</v>
      </c>
      <c r="AY1306" s="168" t="s">
        <v>123</v>
      </c>
    </row>
    <row r="1307" spans="2:51" s="167" customFormat="1" ht="12">
      <c r="B1307" s="166"/>
      <c r="D1307" s="96" t="s">
        <v>132</v>
      </c>
      <c r="E1307" s="168" t="s">
        <v>1</v>
      </c>
      <c r="F1307" s="169" t="s">
        <v>439</v>
      </c>
      <c r="H1307" s="168" t="s">
        <v>1</v>
      </c>
      <c r="L1307" s="166"/>
      <c r="M1307" s="170"/>
      <c r="N1307" s="171"/>
      <c r="O1307" s="171"/>
      <c r="P1307" s="171"/>
      <c r="Q1307" s="171"/>
      <c r="R1307" s="171"/>
      <c r="S1307" s="171"/>
      <c r="T1307" s="172"/>
      <c r="AT1307" s="168" t="s">
        <v>132</v>
      </c>
      <c r="AU1307" s="168" t="s">
        <v>74</v>
      </c>
      <c r="AV1307" s="167" t="s">
        <v>72</v>
      </c>
      <c r="AW1307" s="167" t="s">
        <v>5</v>
      </c>
      <c r="AX1307" s="167" t="s">
        <v>66</v>
      </c>
      <c r="AY1307" s="168" t="s">
        <v>123</v>
      </c>
    </row>
    <row r="1308" spans="2:51" s="167" customFormat="1" ht="12">
      <c r="B1308" s="166"/>
      <c r="D1308" s="96" t="s">
        <v>132</v>
      </c>
      <c r="E1308" s="168" t="s">
        <v>1</v>
      </c>
      <c r="F1308" s="169" t="s">
        <v>461</v>
      </c>
      <c r="H1308" s="168" t="s">
        <v>1</v>
      </c>
      <c r="L1308" s="166"/>
      <c r="M1308" s="170"/>
      <c r="N1308" s="171"/>
      <c r="O1308" s="171"/>
      <c r="P1308" s="171"/>
      <c r="Q1308" s="171"/>
      <c r="R1308" s="171"/>
      <c r="S1308" s="171"/>
      <c r="T1308" s="172"/>
      <c r="AT1308" s="168" t="s">
        <v>132</v>
      </c>
      <c r="AU1308" s="168" t="s">
        <v>74</v>
      </c>
      <c r="AV1308" s="167" t="s">
        <v>72</v>
      </c>
      <c r="AW1308" s="167" t="s">
        <v>5</v>
      </c>
      <c r="AX1308" s="167" t="s">
        <v>66</v>
      </c>
      <c r="AY1308" s="168" t="s">
        <v>123</v>
      </c>
    </row>
    <row r="1309" spans="2:51" s="95" customFormat="1" ht="12">
      <c r="B1309" s="94"/>
      <c r="D1309" s="96" t="s">
        <v>132</v>
      </c>
      <c r="E1309" s="97" t="s">
        <v>1</v>
      </c>
      <c r="F1309" s="98" t="s">
        <v>601</v>
      </c>
      <c r="H1309" s="99">
        <v>8.608</v>
      </c>
      <c r="L1309" s="94"/>
      <c r="M1309" s="100"/>
      <c r="N1309" s="101"/>
      <c r="O1309" s="101"/>
      <c r="P1309" s="101"/>
      <c r="Q1309" s="101"/>
      <c r="R1309" s="101"/>
      <c r="S1309" s="101"/>
      <c r="T1309" s="102"/>
      <c r="AT1309" s="97" t="s">
        <v>132</v>
      </c>
      <c r="AU1309" s="97" t="s">
        <v>74</v>
      </c>
      <c r="AV1309" s="95" t="s">
        <v>74</v>
      </c>
      <c r="AW1309" s="95" t="s">
        <v>5</v>
      </c>
      <c r="AX1309" s="95" t="s">
        <v>66</v>
      </c>
      <c r="AY1309" s="97" t="s">
        <v>123</v>
      </c>
    </row>
    <row r="1310" spans="2:51" s="167" customFormat="1" ht="12">
      <c r="B1310" s="166"/>
      <c r="D1310" s="96" t="s">
        <v>132</v>
      </c>
      <c r="E1310" s="168" t="s">
        <v>1</v>
      </c>
      <c r="F1310" s="169" t="s">
        <v>602</v>
      </c>
      <c r="H1310" s="168" t="s">
        <v>1</v>
      </c>
      <c r="L1310" s="166"/>
      <c r="M1310" s="170"/>
      <c r="N1310" s="171"/>
      <c r="O1310" s="171"/>
      <c r="P1310" s="171"/>
      <c r="Q1310" s="171"/>
      <c r="R1310" s="171"/>
      <c r="S1310" s="171"/>
      <c r="T1310" s="172"/>
      <c r="AT1310" s="168" t="s">
        <v>132</v>
      </c>
      <c r="AU1310" s="168" t="s">
        <v>74</v>
      </c>
      <c r="AV1310" s="167" t="s">
        <v>72</v>
      </c>
      <c r="AW1310" s="167" t="s">
        <v>5</v>
      </c>
      <c r="AX1310" s="167" t="s">
        <v>66</v>
      </c>
      <c r="AY1310" s="168" t="s">
        <v>123</v>
      </c>
    </row>
    <row r="1311" spans="2:51" s="95" customFormat="1" ht="12">
      <c r="B1311" s="94"/>
      <c r="D1311" s="96" t="s">
        <v>132</v>
      </c>
      <c r="E1311" s="97" t="s">
        <v>1</v>
      </c>
      <c r="F1311" s="98" t="s">
        <v>603</v>
      </c>
      <c r="H1311" s="99">
        <v>-0.786</v>
      </c>
      <c r="L1311" s="94"/>
      <c r="M1311" s="100"/>
      <c r="N1311" s="101"/>
      <c r="O1311" s="101"/>
      <c r="P1311" s="101"/>
      <c r="Q1311" s="101"/>
      <c r="R1311" s="101"/>
      <c r="S1311" s="101"/>
      <c r="T1311" s="102"/>
      <c r="AT1311" s="97" t="s">
        <v>132</v>
      </c>
      <c r="AU1311" s="97" t="s">
        <v>74</v>
      </c>
      <c r="AV1311" s="95" t="s">
        <v>74</v>
      </c>
      <c r="AW1311" s="95" t="s">
        <v>5</v>
      </c>
      <c r="AX1311" s="95" t="s">
        <v>66</v>
      </c>
      <c r="AY1311" s="97" t="s">
        <v>123</v>
      </c>
    </row>
    <row r="1312" spans="2:51" s="174" customFormat="1" ht="12">
      <c r="B1312" s="173"/>
      <c r="D1312" s="96" t="s">
        <v>132</v>
      </c>
      <c r="E1312" s="175" t="s">
        <v>1</v>
      </c>
      <c r="F1312" s="176" t="s">
        <v>412</v>
      </c>
      <c r="H1312" s="177">
        <v>7.822000000000001</v>
      </c>
      <c r="L1312" s="173"/>
      <c r="M1312" s="178"/>
      <c r="N1312" s="179"/>
      <c r="O1312" s="179"/>
      <c r="P1312" s="179"/>
      <c r="Q1312" s="179"/>
      <c r="R1312" s="179"/>
      <c r="S1312" s="179"/>
      <c r="T1312" s="180"/>
      <c r="AT1312" s="175" t="s">
        <v>132</v>
      </c>
      <c r="AU1312" s="175" t="s">
        <v>74</v>
      </c>
      <c r="AV1312" s="174" t="s">
        <v>137</v>
      </c>
      <c r="AW1312" s="174" t="s">
        <v>5</v>
      </c>
      <c r="AX1312" s="174" t="s">
        <v>66</v>
      </c>
      <c r="AY1312" s="175" t="s">
        <v>123</v>
      </c>
    </row>
    <row r="1313" spans="2:51" s="167" customFormat="1" ht="12">
      <c r="B1313" s="166"/>
      <c r="D1313" s="96" t="s">
        <v>132</v>
      </c>
      <c r="E1313" s="168" t="s">
        <v>1</v>
      </c>
      <c r="F1313" s="169" t="s">
        <v>465</v>
      </c>
      <c r="H1313" s="168" t="s">
        <v>1</v>
      </c>
      <c r="L1313" s="166"/>
      <c r="M1313" s="170"/>
      <c r="N1313" s="171"/>
      <c r="O1313" s="171"/>
      <c r="P1313" s="171"/>
      <c r="Q1313" s="171"/>
      <c r="R1313" s="171"/>
      <c r="S1313" s="171"/>
      <c r="T1313" s="172"/>
      <c r="AT1313" s="168" t="s">
        <v>132</v>
      </c>
      <c r="AU1313" s="168" t="s">
        <v>74</v>
      </c>
      <c r="AV1313" s="167" t="s">
        <v>72</v>
      </c>
      <c r="AW1313" s="167" t="s">
        <v>5</v>
      </c>
      <c r="AX1313" s="167" t="s">
        <v>66</v>
      </c>
      <c r="AY1313" s="168" t="s">
        <v>123</v>
      </c>
    </row>
    <row r="1314" spans="2:51" s="167" customFormat="1" ht="12">
      <c r="B1314" s="166"/>
      <c r="D1314" s="96" t="s">
        <v>132</v>
      </c>
      <c r="E1314" s="168" t="s">
        <v>1</v>
      </c>
      <c r="F1314" s="169" t="s">
        <v>439</v>
      </c>
      <c r="H1314" s="168" t="s">
        <v>1</v>
      </c>
      <c r="L1314" s="166"/>
      <c r="M1314" s="170"/>
      <c r="N1314" s="171"/>
      <c r="O1314" s="171"/>
      <c r="P1314" s="171"/>
      <c r="Q1314" s="171"/>
      <c r="R1314" s="171"/>
      <c r="S1314" s="171"/>
      <c r="T1314" s="172"/>
      <c r="AT1314" s="168" t="s">
        <v>132</v>
      </c>
      <c r="AU1314" s="168" t="s">
        <v>74</v>
      </c>
      <c r="AV1314" s="167" t="s">
        <v>72</v>
      </c>
      <c r="AW1314" s="167" t="s">
        <v>5</v>
      </c>
      <c r="AX1314" s="167" t="s">
        <v>66</v>
      </c>
      <c r="AY1314" s="168" t="s">
        <v>123</v>
      </c>
    </row>
    <row r="1315" spans="2:51" s="167" customFormat="1" ht="12">
      <c r="B1315" s="166"/>
      <c r="D1315" s="96" t="s">
        <v>132</v>
      </c>
      <c r="E1315" s="168" t="s">
        <v>1</v>
      </c>
      <c r="F1315" s="169" t="s">
        <v>466</v>
      </c>
      <c r="H1315" s="168" t="s">
        <v>1</v>
      </c>
      <c r="L1315" s="166"/>
      <c r="M1315" s="170"/>
      <c r="N1315" s="171"/>
      <c r="O1315" s="171"/>
      <c r="P1315" s="171"/>
      <c r="Q1315" s="171"/>
      <c r="R1315" s="171"/>
      <c r="S1315" s="171"/>
      <c r="T1315" s="172"/>
      <c r="AT1315" s="168" t="s">
        <v>132</v>
      </c>
      <c r="AU1315" s="168" t="s">
        <v>74</v>
      </c>
      <c r="AV1315" s="167" t="s">
        <v>72</v>
      </c>
      <c r="AW1315" s="167" t="s">
        <v>5</v>
      </c>
      <c r="AX1315" s="167" t="s">
        <v>66</v>
      </c>
      <c r="AY1315" s="168" t="s">
        <v>123</v>
      </c>
    </row>
    <row r="1316" spans="2:51" s="95" customFormat="1" ht="12">
      <c r="B1316" s="94"/>
      <c r="D1316" s="96" t="s">
        <v>132</v>
      </c>
      <c r="E1316" s="97" t="s">
        <v>1</v>
      </c>
      <c r="F1316" s="98" t="s">
        <v>604</v>
      </c>
      <c r="H1316" s="99">
        <v>4.785</v>
      </c>
      <c r="L1316" s="94"/>
      <c r="M1316" s="100"/>
      <c r="N1316" s="101"/>
      <c r="O1316" s="101"/>
      <c r="P1316" s="101"/>
      <c r="Q1316" s="101"/>
      <c r="R1316" s="101"/>
      <c r="S1316" s="101"/>
      <c r="T1316" s="102"/>
      <c r="AT1316" s="97" t="s">
        <v>132</v>
      </c>
      <c r="AU1316" s="97" t="s">
        <v>74</v>
      </c>
      <c r="AV1316" s="95" t="s">
        <v>74</v>
      </c>
      <c r="AW1316" s="95" t="s">
        <v>5</v>
      </c>
      <c r="AX1316" s="95" t="s">
        <v>66</v>
      </c>
      <c r="AY1316" s="97" t="s">
        <v>123</v>
      </c>
    </row>
    <row r="1317" spans="2:51" s="167" customFormat="1" ht="12">
      <c r="B1317" s="166"/>
      <c r="D1317" s="96" t="s">
        <v>132</v>
      </c>
      <c r="E1317" s="168" t="s">
        <v>1</v>
      </c>
      <c r="F1317" s="169" t="s">
        <v>605</v>
      </c>
      <c r="H1317" s="168" t="s">
        <v>1</v>
      </c>
      <c r="L1317" s="166"/>
      <c r="M1317" s="170"/>
      <c r="N1317" s="171"/>
      <c r="O1317" s="171"/>
      <c r="P1317" s="171"/>
      <c r="Q1317" s="171"/>
      <c r="R1317" s="171"/>
      <c r="S1317" s="171"/>
      <c r="T1317" s="172"/>
      <c r="AT1317" s="168" t="s">
        <v>132</v>
      </c>
      <c r="AU1317" s="168" t="s">
        <v>74</v>
      </c>
      <c r="AV1317" s="167" t="s">
        <v>72</v>
      </c>
      <c r="AW1317" s="167" t="s">
        <v>5</v>
      </c>
      <c r="AX1317" s="167" t="s">
        <v>66</v>
      </c>
      <c r="AY1317" s="168" t="s">
        <v>123</v>
      </c>
    </row>
    <row r="1318" spans="2:51" s="95" customFormat="1" ht="12">
      <c r="B1318" s="94"/>
      <c r="D1318" s="96" t="s">
        <v>132</v>
      </c>
      <c r="E1318" s="97" t="s">
        <v>1</v>
      </c>
      <c r="F1318" s="98" t="s">
        <v>606</v>
      </c>
      <c r="H1318" s="99">
        <v>-0.47</v>
      </c>
      <c r="L1318" s="94"/>
      <c r="M1318" s="100"/>
      <c r="N1318" s="101"/>
      <c r="O1318" s="101"/>
      <c r="P1318" s="101"/>
      <c r="Q1318" s="101"/>
      <c r="R1318" s="101"/>
      <c r="S1318" s="101"/>
      <c r="T1318" s="102"/>
      <c r="AT1318" s="97" t="s">
        <v>132</v>
      </c>
      <c r="AU1318" s="97" t="s">
        <v>74</v>
      </c>
      <c r="AV1318" s="95" t="s">
        <v>74</v>
      </c>
      <c r="AW1318" s="95" t="s">
        <v>5</v>
      </c>
      <c r="AX1318" s="95" t="s">
        <v>66</v>
      </c>
      <c r="AY1318" s="97" t="s">
        <v>123</v>
      </c>
    </row>
    <row r="1319" spans="2:51" s="174" customFormat="1" ht="12">
      <c r="B1319" s="173"/>
      <c r="D1319" s="96" t="s">
        <v>132</v>
      </c>
      <c r="E1319" s="175" t="s">
        <v>1</v>
      </c>
      <c r="F1319" s="176" t="s">
        <v>412</v>
      </c>
      <c r="H1319" s="177">
        <v>4.315</v>
      </c>
      <c r="L1319" s="173"/>
      <c r="M1319" s="178"/>
      <c r="N1319" s="179"/>
      <c r="O1319" s="179"/>
      <c r="P1319" s="179"/>
      <c r="Q1319" s="179"/>
      <c r="R1319" s="179"/>
      <c r="S1319" s="179"/>
      <c r="T1319" s="180"/>
      <c r="AT1319" s="175" t="s">
        <v>132</v>
      </c>
      <c r="AU1319" s="175" t="s">
        <v>74</v>
      </c>
      <c r="AV1319" s="174" t="s">
        <v>137</v>
      </c>
      <c r="AW1319" s="174" t="s">
        <v>5</v>
      </c>
      <c r="AX1319" s="174" t="s">
        <v>66</v>
      </c>
      <c r="AY1319" s="175" t="s">
        <v>123</v>
      </c>
    </row>
    <row r="1320" spans="2:51" s="182" customFormat="1" ht="12">
      <c r="B1320" s="181"/>
      <c r="D1320" s="96" t="s">
        <v>132</v>
      </c>
      <c r="E1320" s="183" t="s">
        <v>1</v>
      </c>
      <c r="F1320" s="184" t="s">
        <v>470</v>
      </c>
      <c r="H1320" s="185">
        <v>183.07399999999993</v>
      </c>
      <c r="L1320" s="181"/>
      <c r="M1320" s="186"/>
      <c r="N1320" s="187"/>
      <c r="O1320" s="187"/>
      <c r="P1320" s="187"/>
      <c r="Q1320" s="187"/>
      <c r="R1320" s="187"/>
      <c r="S1320" s="187"/>
      <c r="T1320" s="188"/>
      <c r="AT1320" s="183" t="s">
        <v>132</v>
      </c>
      <c r="AU1320" s="183" t="s">
        <v>74</v>
      </c>
      <c r="AV1320" s="182" t="s">
        <v>130</v>
      </c>
      <c r="AW1320" s="182" t="s">
        <v>5</v>
      </c>
      <c r="AX1320" s="182" t="s">
        <v>72</v>
      </c>
      <c r="AY1320" s="183" t="s">
        <v>123</v>
      </c>
    </row>
    <row r="1321" spans="2:51" s="95" customFormat="1" ht="12">
      <c r="B1321" s="94"/>
      <c r="D1321" s="96" t="s">
        <v>132</v>
      </c>
      <c r="F1321" s="98" t="s">
        <v>608</v>
      </c>
      <c r="H1321" s="99">
        <v>366.148</v>
      </c>
      <c r="L1321" s="94"/>
      <c r="M1321" s="100"/>
      <c r="N1321" s="101"/>
      <c r="O1321" s="101"/>
      <c r="P1321" s="101"/>
      <c r="Q1321" s="101"/>
      <c r="R1321" s="101"/>
      <c r="S1321" s="101"/>
      <c r="T1321" s="102"/>
      <c r="AT1321" s="97" t="s">
        <v>132</v>
      </c>
      <c r="AU1321" s="97" t="s">
        <v>74</v>
      </c>
      <c r="AV1321" s="95" t="s">
        <v>74</v>
      </c>
      <c r="AW1321" s="95" t="s">
        <v>4</v>
      </c>
      <c r="AX1321" s="95" t="s">
        <v>72</v>
      </c>
      <c r="AY1321" s="97" t="s">
        <v>123</v>
      </c>
    </row>
    <row r="1322" spans="2:63" s="73" customFormat="1" ht="22.9" customHeight="1">
      <c r="B1322" s="72"/>
      <c r="D1322" s="74" t="s">
        <v>65</v>
      </c>
      <c r="E1322" s="82" t="s">
        <v>74</v>
      </c>
      <c r="F1322" s="82" t="s">
        <v>609</v>
      </c>
      <c r="J1322" s="83">
        <f>BK1322</f>
        <v>0</v>
      </c>
      <c r="L1322" s="72"/>
      <c r="M1322" s="77"/>
      <c r="N1322" s="78"/>
      <c r="O1322" s="78"/>
      <c r="P1322" s="80">
        <f>SUM(P1323:P1464)</f>
        <v>8.3757</v>
      </c>
      <c r="Q1322" s="78"/>
      <c r="R1322" s="80">
        <f>SUM(R1323:R1464)</f>
        <v>13.786356</v>
      </c>
      <c r="S1322" s="78"/>
      <c r="T1322" s="163">
        <f>SUM(T1323:T1464)</f>
        <v>0</v>
      </c>
      <c r="AR1322" s="74" t="s">
        <v>72</v>
      </c>
      <c r="AT1322" s="154" t="s">
        <v>65</v>
      </c>
      <c r="AU1322" s="154" t="s">
        <v>72</v>
      </c>
      <c r="AY1322" s="74" t="s">
        <v>123</v>
      </c>
      <c r="BK1322" s="155">
        <f>SUM(BK1323:BK1464)</f>
        <v>0</v>
      </c>
    </row>
    <row r="1323" spans="2:65" s="117" customFormat="1" ht="16.5" customHeight="1">
      <c r="B1323" s="8"/>
      <c r="C1323" s="84" t="s">
        <v>9</v>
      </c>
      <c r="D1323" s="84" t="s">
        <v>125</v>
      </c>
      <c r="E1323" s="85" t="s">
        <v>610</v>
      </c>
      <c r="F1323" s="86" t="s">
        <v>611</v>
      </c>
      <c r="G1323" s="87" t="s">
        <v>396</v>
      </c>
      <c r="H1323" s="88">
        <v>4.5</v>
      </c>
      <c r="I1323" s="142"/>
      <c r="J1323" s="89">
        <f>ROUND(I1323*H1323,2)</f>
        <v>0</v>
      </c>
      <c r="K1323" s="86" t="s">
        <v>397</v>
      </c>
      <c r="L1323" s="8"/>
      <c r="M1323" s="115" t="s">
        <v>1</v>
      </c>
      <c r="N1323" s="90" t="s">
        <v>35</v>
      </c>
      <c r="O1323" s="92">
        <v>1.025</v>
      </c>
      <c r="P1323" s="92">
        <f>O1323*H1323</f>
        <v>4.6125</v>
      </c>
      <c r="Q1323" s="92">
        <v>2.16</v>
      </c>
      <c r="R1323" s="92">
        <f>Q1323*H1323</f>
        <v>9.72</v>
      </c>
      <c r="S1323" s="92">
        <v>0</v>
      </c>
      <c r="T1323" s="164">
        <f>S1323*H1323</f>
        <v>0</v>
      </c>
      <c r="AR1323" s="120" t="s">
        <v>130</v>
      </c>
      <c r="AT1323" s="120" t="s">
        <v>125</v>
      </c>
      <c r="AU1323" s="120" t="s">
        <v>74</v>
      </c>
      <c r="AY1323" s="120" t="s">
        <v>123</v>
      </c>
      <c r="BE1323" s="156">
        <f>IF(N1323="základní",J1323,0)</f>
        <v>0</v>
      </c>
      <c r="BF1323" s="156">
        <f>IF(N1323="snížená",J1323,0)</f>
        <v>0</v>
      </c>
      <c r="BG1323" s="156">
        <f>IF(N1323="zákl. přenesená",J1323,0)</f>
        <v>0</v>
      </c>
      <c r="BH1323" s="156">
        <f>IF(N1323="sníž. přenesená",J1323,0)</f>
        <v>0</v>
      </c>
      <c r="BI1323" s="156">
        <f>IF(N1323="nulová",J1323,0)</f>
        <v>0</v>
      </c>
      <c r="BJ1323" s="120" t="s">
        <v>72</v>
      </c>
      <c r="BK1323" s="156">
        <f>ROUND(I1323*H1323,2)</f>
        <v>0</v>
      </c>
      <c r="BL1323" s="120" t="s">
        <v>130</v>
      </c>
      <c r="BM1323" s="120" t="s">
        <v>612</v>
      </c>
    </row>
    <row r="1324" spans="2:47" s="117" customFormat="1" ht="12">
      <c r="B1324" s="8"/>
      <c r="D1324" s="96" t="s">
        <v>399</v>
      </c>
      <c r="F1324" s="165" t="s">
        <v>613</v>
      </c>
      <c r="L1324" s="8"/>
      <c r="M1324" s="114"/>
      <c r="N1324" s="21"/>
      <c r="O1324" s="21"/>
      <c r="P1324" s="21"/>
      <c r="Q1324" s="21"/>
      <c r="R1324" s="21"/>
      <c r="S1324" s="21"/>
      <c r="T1324" s="22"/>
      <c r="AT1324" s="120" t="s">
        <v>399</v>
      </c>
      <c r="AU1324" s="120" t="s">
        <v>74</v>
      </c>
    </row>
    <row r="1325" spans="2:51" s="167" customFormat="1" ht="12">
      <c r="B1325" s="166"/>
      <c r="D1325" s="96" t="s">
        <v>132</v>
      </c>
      <c r="E1325" s="168" t="s">
        <v>1</v>
      </c>
      <c r="F1325" s="169" t="s">
        <v>401</v>
      </c>
      <c r="H1325" s="168" t="s">
        <v>1</v>
      </c>
      <c r="L1325" s="166"/>
      <c r="M1325" s="170"/>
      <c r="N1325" s="171"/>
      <c r="O1325" s="171"/>
      <c r="P1325" s="171"/>
      <c r="Q1325" s="171"/>
      <c r="R1325" s="171"/>
      <c r="S1325" s="171"/>
      <c r="T1325" s="172"/>
      <c r="AT1325" s="168" t="s">
        <v>132</v>
      </c>
      <c r="AU1325" s="168" t="s">
        <v>74</v>
      </c>
      <c r="AV1325" s="167" t="s">
        <v>72</v>
      </c>
      <c r="AW1325" s="167" t="s">
        <v>5</v>
      </c>
      <c r="AX1325" s="167" t="s">
        <v>66</v>
      </c>
      <c r="AY1325" s="168" t="s">
        <v>123</v>
      </c>
    </row>
    <row r="1326" spans="2:51" s="167" customFormat="1" ht="12">
      <c r="B1326" s="166"/>
      <c r="D1326" s="96" t="s">
        <v>132</v>
      </c>
      <c r="E1326" s="168" t="s">
        <v>1</v>
      </c>
      <c r="F1326" s="169" t="s">
        <v>402</v>
      </c>
      <c r="H1326" s="168" t="s">
        <v>1</v>
      </c>
      <c r="L1326" s="166"/>
      <c r="M1326" s="170"/>
      <c r="N1326" s="171"/>
      <c r="O1326" s="171"/>
      <c r="P1326" s="171"/>
      <c r="Q1326" s="171"/>
      <c r="R1326" s="171"/>
      <c r="S1326" s="171"/>
      <c r="T1326" s="172"/>
      <c r="AT1326" s="168" t="s">
        <v>132</v>
      </c>
      <c r="AU1326" s="168" t="s">
        <v>74</v>
      </c>
      <c r="AV1326" s="167" t="s">
        <v>72</v>
      </c>
      <c r="AW1326" s="167" t="s">
        <v>5</v>
      </c>
      <c r="AX1326" s="167" t="s">
        <v>66</v>
      </c>
      <c r="AY1326" s="168" t="s">
        <v>123</v>
      </c>
    </row>
    <row r="1327" spans="2:51" s="167" customFormat="1" ht="12">
      <c r="B1327" s="166"/>
      <c r="D1327" s="96" t="s">
        <v>132</v>
      </c>
      <c r="E1327" s="168" t="s">
        <v>1</v>
      </c>
      <c r="F1327" s="169" t="s">
        <v>403</v>
      </c>
      <c r="H1327" s="168" t="s">
        <v>1</v>
      </c>
      <c r="L1327" s="166"/>
      <c r="M1327" s="170"/>
      <c r="N1327" s="171"/>
      <c r="O1327" s="171"/>
      <c r="P1327" s="171"/>
      <c r="Q1327" s="171"/>
      <c r="R1327" s="171"/>
      <c r="S1327" s="171"/>
      <c r="T1327" s="172"/>
      <c r="AT1327" s="168" t="s">
        <v>132</v>
      </c>
      <c r="AU1327" s="168" t="s">
        <v>74</v>
      </c>
      <c r="AV1327" s="167" t="s">
        <v>72</v>
      </c>
      <c r="AW1327" s="167" t="s">
        <v>5</v>
      </c>
      <c r="AX1327" s="167" t="s">
        <v>66</v>
      </c>
      <c r="AY1327" s="168" t="s">
        <v>123</v>
      </c>
    </row>
    <row r="1328" spans="2:51" s="167" customFormat="1" ht="12">
      <c r="B1328" s="166"/>
      <c r="D1328" s="96" t="s">
        <v>132</v>
      </c>
      <c r="E1328" s="168" t="s">
        <v>1</v>
      </c>
      <c r="F1328" s="169" t="s">
        <v>614</v>
      </c>
      <c r="H1328" s="168" t="s">
        <v>1</v>
      </c>
      <c r="L1328" s="166"/>
      <c r="M1328" s="170"/>
      <c r="N1328" s="171"/>
      <c r="O1328" s="171"/>
      <c r="P1328" s="171"/>
      <c r="Q1328" s="171"/>
      <c r="R1328" s="171"/>
      <c r="S1328" s="171"/>
      <c r="T1328" s="172"/>
      <c r="AT1328" s="168" t="s">
        <v>132</v>
      </c>
      <c r="AU1328" s="168" t="s">
        <v>74</v>
      </c>
      <c r="AV1328" s="167" t="s">
        <v>72</v>
      </c>
      <c r="AW1328" s="167" t="s">
        <v>5</v>
      </c>
      <c r="AX1328" s="167" t="s">
        <v>66</v>
      </c>
      <c r="AY1328" s="168" t="s">
        <v>123</v>
      </c>
    </row>
    <row r="1329" spans="2:51" s="167" customFormat="1" ht="12">
      <c r="B1329" s="166"/>
      <c r="D1329" s="96" t="s">
        <v>132</v>
      </c>
      <c r="E1329" s="168" t="s">
        <v>1</v>
      </c>
      <c r="F1329" s="169" t="s">
        <v>615</v>
      </c>
      <c r="H1329" s="168" t="s">
        <v>1</v>
      </c>
      <c r="L1329" s="166"/>
      <c r="M1329" s="170"/>
      <c r="N1329" s="171"/>
      <c r="O1329" s="171"/>
      <c r="P1329" s="171"/>
      <c r="Q1329" s="171"/>
      <c r="R1329" s="171"/>
      <c r="S1329" s="171"/>
      <c r="T1329" s="172"/>
      <c r="AT1329" s="168" t="s">
        <v>132</v>
      </c>
      <c r="AU1329" s="168" t="s">
        <v>74</v>
      </c>
      <c r="AV1329" s="167" t="s">
        <v>72</v>
      </c>
      <c r="AW1329" s="167" t="s">
        <v>5</v>
      </c>
      <c r="AX1329" s="167" t="s">
        <v>66</v>
      </c>
      <c r="AY1329" s="168" t="s">
        <v>123</v>
      </c>
    </row>
    <row r="1330" spans="2:51" s="167" customFormat="1" ht="12">
      <c r="B1330" s="166"/>
      <c r="D1330" s="96" t="s">
        <v>132</v>
      </c>
      <c r="E1330" s="168" t="s">
        <v>1</v>
      </c>
      <c r="F1330" s="169" t="s">
        <v>616</v>
      </c>
      <c r="H1330" s="168" t="s">
        <v>1</v>
      </c>
      <c r="L1330" s="166"/>
      <c r="M1330" s="170"/>
      <c r="N1330" s="171"/>
      <c r="O1330" s="171"/>
      <c r="P1330" s="171"/>
      <c r="Q1330" s="171"/>
      <c r="R1330" s="171"/>
      <c r="S1330" s="171"/>
      <c r="T1330" s="172"/>
      <c r="AT1330" s="168" t="s">
        <v>132</v>
      </c>
      <c r="AU1330" s="168" t="s">
        <v>74</v>
      </c>
      <c r="AV1330" s="167" t="s">
        <v>72</v>
      </c>
      <c r="AW1330" s="167" t="s">
        <v>5</v>
      </c>
      <c r="AX1330" s="167" t="s">
        <v>66</v>
      </c>
      <c r="AY1330" s="168" t="s">
        <v>123</v>
      </c>
    </row>
    <row r="1331" spans="2:51" s="95" customFormat="1" ht="12">
      <c r="B1331" s="94"/>
      <c r="D1331" s="96" t="s">
        <v>132</v>
      </c>
      <c r="E1331" s="97" t="s">
        <v>1</v>
      </c>
      <c r="F1331" s="98" t="s">
        <v>617</v>
      </c>
      <c r="H1331" s="99">
        <v>0.225</v>
      </c>
      <c r="L1331" s="94"/>
      <c r="M1331" s="100"/>
      <c r="N1331" s="101"/>
      <c r="O1331" s="101"/>
      <c r="P1331" s="101"/>
      <c r="Q1331" s="101"/>
      <c r="R1331" s="101"/>
      <c r="S1331" s="101"/>
      <c r="T1331" s="102"/>
      <c r="AT1331" s="97" t="s">
        <v>132</v>
      </c>
      <c r="AU1331" s="97" t="s">
        <v>74</v>
      </c>
      <c r="AV1331" s="95" t="s">
        <v>74</v>
      </c>
      <c r="AW1331" s="95" t="s">
        <v>5</v>
      </c>
      <c r="AX1331" s="95" t="s">
        <v>66</v>
      </c>
      <c r="AY1331" s="97" t="s">
        <v>123</v>
      </c>
    </row>
    <row r="1332" spans="2:51" s="167" customFormat="1" ht="12">
      <c r="B1332" s="166"/>
      <c r="D1332" s="96" t="s">
        <v>132</v>
      </c>
      <c r="E1332" s="168" t="s">
        <v>1</v>
      </c>
      <c r="F1332" s="169" t="s">
        <v>618</v>
      </c>
      <c r="H1332" s="168" t="s">
        <v>1</v>
      </c>
      <c r="L1332" s="166"/>
      <c r="M1332" s="170"/>
      <c r="N1332" s="171"/>
      <c r="O1332" s="171"/>
      <c r="P1332" s="171"/>
      <c r="Q1332" s="171"/>
      <c r="R1332" s="171"/>
      <c r="S1332" s="171"/>
      <c r="T1332" s="172"/>
      <c r="AT1332" s="168" t="s">
        <v>132</v>
      </c>
      <c r="AU1332" s="168" t="s">
        <v>74</v>
      </c>
      <c r="AV1332" s="167" t="s">
        <v>72</v>
      </c>
      <c r="AW1332" s="167" t="s">
        <v>5</v>
      </c>
      <c r="AX1332" s="167" t="s">
        <v>66</v>
      </c>
      <c r="AY1332" s="168" t="s">
        <v>123</v>
      </c>
    </row>
    <row r="1333" spans="2:51" s="167" customFormat="1" ht="12">
      <c r="B1333" s="166"/>
      <c r="D1333" s="96" t="s">
        <v>132</v>
      </c>
      <c r="E1333" s="168" t="s">
        <v>1</v>
      </c>
      <c r="F1333" s="169" t="s">
        <v>616</v>
      </c>
      <c r="H1333" s="168" t="s">
        <v>1</v>
      </c>
      <c r="L1333" s="166"/>
      <c r="M1333" s="170"/>
      <c r="N1333" s="171"/>
      <c r="O1333" s="171"/>
      <c r="P1333" s="171"/>
      <c r="Q1333" s="171"/>
      <c r="R1333" s="171"/>
      <c r="S1333" s="171"/>
      <c r="T1333" s="172"/>
      <c r="AT1333" s="168" t="s">
        <v>132</v>
      </c>
      <c r="AU1333" s="168" t="s">
        <v>74</v>
      </c>
      <c r="AV1333" s="167" t="s">
        <v>72</v>
      </c>
      <c r="AW1333" s="167" t="s">
        <v>5</v>
      </c>
      <c r="AX1333" s="167" t="s">
        <v>66</v>
      </c>
      <c r="AY1333" s="168" t="s">
        <v>123</v>
      </c>
    </row>
    <row r="1334" spans="2:51" s="95" customFormat="1" ht="12">
      <c r="B1334" s="94"/>
      <c r="D1334" s="96" t="s">
        <v>132</v>
      </c>
      <c r="E1334" s="97" t="s">
        <v>1</v>
      </c>
      <c r="F1334" s="98" t="s">
        <v>617</v>
      </c>
      <c r="H1334" s="99">
        <v>0.225</v>
      </c>
      <c r="L1334" s="94"/>
      <c r="M1334" s="100"/>
      <c r="N1334" s="101"/>
      <c r="O1334" s="101"/>
      <c r="P1334" s="101"/>
      <c r="Q1334" s="101"/>
      <c r="R1334" s="101"/>
      <c r="S1334" s="101"/>
      <c r="T1334" s="102"/>
      <c r="AT1334" s="97" t="s">
        <v>132</v>
      </c>
      <c r="AU1334" s="97" t="s">
        <v>74</v>
      </c>
      <c r="AV1334" s="95" t="s">
        <v>74</v>
      </c>
      <c r="AW1334" s="95" t="s">
        <v>5</v>
      </c>
      <c r="AX1334" s="95" t="s">
        <v>66</v>
      </c>
      <c r="AY1334" s="97" t="s">
        <v>123</v>
      </c>
    </row>
    <row r="1335" spans="2:51" s="167" customFormat="1" ht="12">
      <c r="B1335" s="166"/>
      <c r="D1335" s="96" t="s">
        <v>132</v>
      </c>
      <c r="E1335" s="168" t="s">
        <v>1</v>
      </c>
      <c r="F1335" s="169" t="s">
        <v>619</v>
      </c>
      <c r="H1335" s="168" t="s">
        <v>1</v>
      </c>
      <c r="L1335" s="166"/>
      <c r="M1335" s="170"/>
      <c r="N1335" s="171"/>
      <c r="O1335" s="171"/>
      <c r="P1335" s="171"/>
      <c r="Q1335" s="171"/>
      <c r="R1335" s="171"/>
      <c r="S1335" s="171"/>
      <c r="T1335" s="172"/>
      <c r="AT1335" s="168" t="s">
        <v>132</v>
      </c>
      <c r="AU1335" s="168" t="s">
        <v>74</v>
      </c>
      <c r="AV1335" s="167" t="s">
        <v>72</v>
      </c>
      <c r="AW1335" s="167" t="s">
        <v>5</v>
      </c>
      <c r="AX1335" s="167" t="s">
        <v>66</v>
      </c>
      <c r="AY1335" s="168" t="s">
        <v>123</v>
      </c>
    </row>
    <row r="1336" spans="2:51" s="167" customFormat="1" ht="12">
      <c r="B1336" s="166"/>
      <c r="D1336" s="96" t="s">
        <v>132</v>
      </c>
      <c r="E1336" s="168" t="s">
        <v>1</v>
      </c>
      <c r="F1336" s="169" t="s">
        <v>616</v>
      </c>
      <c r="H1336" s="168" t="s">
        <v>1</v>
      </c>
      <c r="L1336" s="166"/>
      <c r="M1336" s="170"/>
      <c r="N1336" s="171"/>
      <c r="O1336" s="171"/>
      <c r="P1336" s="171"/>
      <c r="Q1336" s="171"/>
      <c r="R1336" s="171"/>
      <c r="S1336" s="171"/>
      <c r="T1336" s="172"/>
      <c r="AT1336" s="168" t="s">
        <v>132</v>
      </c>
      <c r="AU1336" s="168" t="s">
        <v>74</v>
      </c>
      <c r="AV1336" s="167" t="s">
        <v>72</v>
      </c>
      <c r="AW1336" s="167" t="s">
        <v>5</v>
      </c>
      <c r="AX1336" s="167" t="s">
        <v>66</v>
      </c>
      <c r="AY1336" s="168" t="s">
        <v>123</v>
      </c>
    </row>
    <row r="1337" spans="2:51" s="95" customFormat="1" ht="12">
      <c r="B1337" s="94"/>
      <c r="D1337" s="96" t="s">
        <v>132</v>
      </c>
      <c r="E1337" s="97" t="s">
        <v>1</v>
      </c>
      <c r="F1337" s="98" t="s">
        <v>617</v>
      </c>
      <c r="H1337" s="99">
        <v>0.225</v>
      </c>
      <c r="L1337" s="94"/>
      <c r="M1337" s="100"/>
      <c r="N1337" s="101"/>
      <c r="O1337" s="101"/>
      <c r="P1337" s="101"/>
      <c r="Q1337" s="101"/>
      <c r="R1337" s="101"/>
      <c r="S1337" s="101"/>
      <c r="T1337" s="102"/>
      <c r="AT1337" s="97" t="s">
        <v>132</v>
      </c>
      <c r="AU1337" s="97" t="s">
        <v>74</v>
      </c>
      <c r="AV1337" s="95" t="s">
        <v>74</v>
      </c>
      <c r="AW1337" s="95" t="s">
        <v>5</v>
      </c>
      <c r="AX1337" s="95" t="s">
        <v>66</v>
      </c>
      <c r="AY1337" s="97" t="s">
        <v>123</v>
      </c>
    </row>
    <row r="1338" spans="2:51" s="167" customFormat="1" ht="12">
      <c r="B1338" s="166"/>
      <c r="D1338" s="96" t="s">
        <v>132</v>
      </c>
      <c r="E1338" s="168" t="s">
        <v>1</v>
      </c>
      <c r="F1338" s="169" t="s">
        <v>620</v>
      </c>
      <c r="H1338" s="168" t="s">
        <v>1</v>
      </c>
      <c r="L1338" s="166"/>
      <c r="M1338" s="170"/>
      <c r="N1338" s="171"/>
      <c r="O1338" s="171"/>
      <c r="P1338" s="171"/>
      <c r="Q1338" s="171"/>
      <c r="R1338" s="171"/>
      <c r="S1338" s="171"/>
      <c r="T1338" s="172"/>
      <c r="AT1338" s="168" t="s">
        <v>132</v>
      </c>
      <c r="AU1338" s="168" t="s">
        <v>74</v>
      </c>
      <c r="AV1338" s="167" t="s">
        <v>72</v>
      </c>
      <c r="AW1338" s="167" t="s">
        <v>5</v>
      </c>
      <c r="AX1338" s="167" t="s">
        <v>66</v>
      </c>
      <c r="AY1338" s="168" t="s">
        <v>123</v>
      </c>
    </row>
    <row r="1339" spans="2:51" s="167" customFormat="1" ht="12">
      <c r="B1339" s="166"/>
      <c r="D1339" s="96" t="s">
        <v>132</v>
      </c>
      <c r="E1339" s="168" t="s">
        <v>1</v>
      </c>
      <c r="F1339" s="169" t="s">
        <v>616</v>
      </c>
      <c r="H1339" s="168" t="s">
        <v>1</v>
      </c>
      <c r="L1339" s="166"/>
      <c r="M1339" s="170"/>
      <c r="N1339" s="171"/>
      <c r="O1339" s="171"/>
      <c r="P1339" s="171"/>
      <c r="Q1339" s="171"/>
      <c r="R1339" s="171"/>
      <c r="S1339" s="171"/>
      <c r="T1339" s="172"/>
      <c r="AT1339" s="168" t="s">
        <v>132</v>
      </c>
      <c r="AU1339" s="168" t="s">
        <v>74</v>
      </c>
      <c r="AV1339" s="167" t="s">
        <v>72</v>
      </c>
      <c r="AW1339" s="167" t="s">
        <v>5</v>
      </c>
      <c r="AX1339" s="167" t="s">
        <v>66</v>
      </c>
      <c r="AY1339" s="168" t="s">
        <v>123</v>
      </c>
    </row>
    <row r="1340" spans="2:51" s="95" customFormat="1" ht="12">
      <c r="B1340" s="94"/>
      <c r="D1340" s="96" t="s">
        <v>132</v>
      </c>
      <c r="E1340" s="97" t="s">
        <v>1</v>
      </c>
      <c r="F1340" s="98" t="s">
        <v>617</v>
      </c>
      <c r="H1340" s="99">
        <v>0.225</v>
      </c>
      <c r="L1340" s="94"/>
      <c r="M1340" s="100"/>
      <c r="N1340" s="101"/>
      <c r="O1340" s="101"/>
      <c r="P1340" s="101"/>
      <c r="Q1340" s="101"/>
      <c r="R1340" s="101"/>
      <c r="S1340" s="101"/>
      <c r="T1340" s="102"/>
      <c r="AT1340" s="97" t="s">
        <v>132</v>
      </c>
      <c r="AU1340" s="97" t="s">
        <v>74</v>
      </c>
      <c r="AV1340" s="95" t="s">
        <v>74</v>
      </c>
      <c r="AW1340" s="95" t="s">
        <v>5</v>
      </c>
      <c r="AX1340" s="95" t="s">
        <v>66</v>
      </c>
      <c r="AY1340" s="97" t="s">
        <v>123</v>
      </c>
    </row>
    <row r="1341" spans="2:51" s="167" customFormat="1" ht="12">
      <c r="B1341" s="166"/>
      <c r="D1341" s="96" t="s">
        <v>132</v>
      </c>
      <c r="E1341" s="168" t="s">
        <v>1</v>
      </c>
      <c r="F1341" s="169" t="s">
        <v>621</v>
      </c>
      <c r="H1341" s="168" t="s">
        <v>1</v>
      </c>
      <c r="L1341" s="166"/>
      <c r="M1341" s="170"/>
      <c r="N1341" s="171"/>
      <c r="O1341" s="171"/>
      <c r="P1341" s="171"/>
      <c r="Q1341" s="171"/>
      <c r="R1341" s="171"/>
      <c r="S1341" s="171"/>
      <c r="T1341" s="172"/>
      <c r="AT1341" s="168" t="s">
        <v>132</v>
      </c>
      <c r="AU1341" s="168" t="s">
        <v>74</v>
      </c>
      <c r="AV1341" s="167" t="s">
        <v>72</v>
      </c>
      <c r="AW1341" s="167" t="s">
        <v>5</v>
      </c>
      <c r="AX1341" s="167" t="s">
        <v>66</v>
      </c>
      <c r="AY1341" s="168" t="s">
        <v>123</v>
      </c>
    </row>
    <row r="1342" spans="2:51" s="167" customFormat="1" ht="12">
      <c r="B1342" s="166"/>
      <c r="D1342" s="96" t="s">
        <v>132</v>
      </c>
      <c r="E1342" s="168" t="s">
        <v>1</v>
      </c>
      <c r="F1342" s="169" t="s">
        <v>616</v>
      </c>
      <c r="H1342" s="168" t="s">
        <v>1</v>
      </c>
      <c r="L1342" s="166"/>
      <c r="M1342" s="170"/>
      <c r="N1342" s="171"/>
      <c r="O1342" s="171"/>
      <c r="P1342" s="171"/>
      <c r="Q1342" s="171"/>
      <c r="R1342" s="171"/>
      <c r="S1342" s="171"/>
      <c r="T1342" s="172"/>
      <c r="AT1342" s="168" t="s">
        <v>132</v>
      </c>
      <c r="AU1342" s="168" t="s">
        <v>74</v>
      </c>
      <c r="AV1342" s="167" t="s">
        <v>72</v>
      </c>
      <c r="AW1342" s="167" t="s">
        <v>5</v>
      </c>
      <c r="AX1342" s="167" t="s">
        <v>66</v>
      </c>
      <c r="AY1342" s="168" t="s">
        <v>123</v>
      </c>
    </row>
    <row r="1343" spans="2:51" s="95" customFormat="1" ht="12">
      <c r="B1343" s="94"/>
      <c r="D1343" s="96" t="s">
        <v>132</v>
      </c>
      <c r="E1343" s="97" t="s">
        <v>1</v>
      </c>
      <c r="F1343" s="98" t="s">
        <v>617</v>
      </c>
      <c r="H1343" s="99">
        <v>0.225</v>
      </c>
      <c r="L1343" s="94"/>
      <c r="M1343" s="100"/>
      <c r="N1343" s="101"/>
      <c r="O1343" s="101"/>
      <c r="P1343" s="101"/>
      <c r="Q1343" s="101"/>
      <c r="R1343" s="101"/>
      <c r="S1343" s="101"/>
      <c r="T1343" s="102"/>
      <c r="AT1343" s="97" t="s">
        <v>132</v>
      </c>
      <c r="AU1343" s="97" t="s">
        <v>74</v>
      </c>
      <c r="AV1343" s="95" t="s">
        <v>74</v>
      </c>
      <c r="AW1343" s="95" t="s">
        <v>5</v>
      </c>
      <c r="AX1343" s="95" t="s">
        <v>66</v>
      </c>
      <c r="AY1343" s="97" t="s">
        <v>123</v>
      </c>
    </row>
    <row r="1344" spans="2:51" s="167" customFormat="1" ht="12">
      <c r="B1344" s="166"/>
      <c r="D1344" s="96" t="s">
        <v>132</v>
      </c>
      <c r="E1344" s="168" t="s">
        <v>1</v>
      </c>
      <c r="F1344" s="169" t="s">
        <v>622</v>
      </c>
      <c r="H1344" s="168" t="s">
        <v>1</v>
      </c>
      <c r="L1344" s="166"/>
      <c r="M1344" s="170"/>
      <c r="N1344" s="171"/>
      <c r="O1344" s="171"/>
      <c r="P1344" s="171"/>
      <c r="Q1344" s="171"/>
      <c r="R1344" s="171"/>
      <c r="S1344" s="171"/>
      <c r="T1344" s="172"/>
      <c r="AT1344" s="168" t="s">
        <v>132</v>
      </c>
      <c r="AU1344" s="168" t="s">
        <v>74</v>
      </c>
      <c r="AV1344" s="167" t="s">
        <v>72</v>
      </c>
      <c r="AW1344" s="167" t="s">
        <v>5</v>
      </c>
      <c r="AX1344" s="167" t="s">
        <v>66</v>
      </c>
      <c r="AY1344" s="168" t="s">
        <v>123</v>
      </c>
    </row>
    <row r="1345" spans="2:51" s="167" customFormat="1" ht="12">
      <c r="B1345" s="166"/>
      <c r="D1345" s="96" t="s">
        <v>132</v>
      </c>
      <c r="E1345" s="168" t="s">
        <v>1</v>
      </c>
      <c r="F1345" s="169" t="s">
        <v>616</v>
      </c>
      <c r="H1345" s="168" t="s">
        <v>1</v>
      </c>
      <c r="L1345" s="166"/>
      <c r="M1345" s="170"/>
      <c r="N1345" s="171"/>
      <c r="O1345" s="171"/>
      <c r="P1345" s="171"/>
      <c r="Q1345" s="171"/>
      <c r="R1345" s="171"/>
      <c r="S1345" s="171"/>
      <c r="T1345" s="172"/>
      <c r="AT1345" s="168" t="s">
        <v>132</v>
      </c>
      <c r="AU1345" s="168" t="s">
        <v>74</v>
      </c>
      <c r="AV1345" s="167" t="s">
        <v>72</v>
      </c>
      <c r="AW1345" s="167" t="s">
        <v>5</v>
      </c>
      <c r="AX1345" s="167" t="s">
        <v>66</v>
      </c>
      <c r="AY1345" s="168" t="s">
        <v>123</v>
      </c>
    </row>
    <row r="1346" spans="2:51" s="95" customFormat="1" ht="12">
      <c r="B1346" s="94"/>
      <c r="D1346" s="96" t="s">
        <v>132</v>
      </c>
      <c r="E1346" s="97" t="s">
        <v>1</v>
      </c>
      <c r="F1346" s="98" t="s">
        <v>617</v>
      </c>
      <c r="H1346" s="99">
        <v>0.225</v>
      </c>
      <c r="L1346" s="94"/>
      <c r="M1346" s="100"/>
      <c r="N1346" s="101"/>
      <c r="O1346" s="101"/>
      <c r="P1346" s="101"/>
      <c r="Q1346" s="101"/>
      <c r="R1346" s="101"/>
      <c r="S1346" s="101"/>
      <c r="T1346" s="102"/>
      <c r="AT1346" s="97" t="s">
        <v>132</v>
      </c>
      <c r="AU1346" s="97" t="s">
        <v>74</v>
      </c>
      <c r="AV1346" s="95" t="s">
        <v>74</v>
      </c>
      <c r="AW1346" s="95" t="s">
        <v>5</v>
      </c>
      <c r="AX1346" s="95" t="s">
        <v>66</v>
      </c>
      <c r="AY1346" s="97" t="s">
        <v>123</v>
      </c>
    </row>
    <row r="1347" spans="2:51" s="167" customFormat="1" ht="12">
      <c r="B1347" s="166"/>
      <c r="D1347" s="96" t="s">
        <v>132</v>
      </c>
      <c r="E1347" s="168" t="s">
        <v>1</v>
      </c>
      <c r="F1347" s="169" t="s">
        <v>623</v>
      </c>
      <c r="H1347" s="168" t="s">
        <v>1</v>
      </c>
      <c r="L1347" s="166"/>
      <c r="M1347" s="170"/>
      <c r="N1347" s="171"/>
      <c r="O1347" s="171"/>
      <c r="P1347" s="171"/>
      <c r="Q1347" s="171"/>
      <c r="R1347" s="171"/>
      <c r="S1347" s="171"/>
      <c r="T1347" s="172"/>
      <c r="AT1347" s="168" t="s">
        <v>132</v>
      </c>
      <c r="AU1347" s="168" t="s">
        <v>74</v>
      </c>
      <c r="AV1347" s="167" t="s">
        <v>72</v>
      </c>
      <c r="AW1347" s="167" t="s">
        <v>5</v>
      </c>
      <c r="AX1347" s="167" t="s">
        <v>66</v>
      </c>
      <c r="AY1347" s="168" t="s">
        <v>123</v>
      </c>
    </row>
    <row r="1348" spans="2:51" s="167" customFormat="1" ht="12">
      <c r="B1348" s="166"/>
      <c r="D1348" s="96" t="s">
        <v>132</v>
      </c>
      <c r="E1348" s="168" t="s">
        <v>1</v>
      </c>
      <c r="F1348" s="169" t="s">
        <v>616</v>
      </c>
      <c r="H1348" s="168" t="s">
        <v>1</v>
      </c>
      <c r="L1348" s="166"/>
      <c r="M1348" s="170"/>
      <c r="N1348" s="171"/>
      <c r="O1348" s="171"/>
      <c r="P1348" s="171"/>
      <c r="Q1348" s="171"/>
      <c r="R1348" s="171"/>
      <c r="S1348" s="171"/>
      <c r="T1348" s="172"/>
      <c r="AT1348" s="168" t="s">
        <v>132</v>
      </c>
      <c r="AU1348" s="168" t="s">
        <v>74</v>
      </c>
      <c r="AV1348" s="167" t="s">
        <v>72</v>
      </c>
      <c r="AW1348" s="167" t="s">
        <v>5</v>
      </c>
      <c r="AX1348" s="167" t="s">
        <v>66</v>
      </c>
      <c r="AY1348" s="168" t="s">
        <v>123</v>
      </c>
    </row>
    <row r="1349" spans="2:51" s="95" customFormat="1" ht="12">
      <c r="B1349" s="94"/>
      <c r="D1349" s="96" t="s">
        <v>132</v>
      </c>
      <c r="E1349" s="97" t="s">
        <v>1</v>
      </c>
      <c r="F1349" s="98" t="s">
        <v>617</v>
      </c>
      <c r="H1349" s="99">
        <v>0.225</v>
      </c>
      <c r="L1349" s="94"/>
      <c r="M1349" s="100"/>
      <c r="N1349" s="101"/>
      <c r="O1349" s="101"/>
      <c r="P1349" s="101"/>
      <c r="Q1349" s="101"/>
      <c r="R1349" s="101"/>
      <c r="S1349" s="101"/>
      <c r="T1349" s="102"/>
      <c r="AT1349" s="97" t="s">
        <v>132</v>
      </c>
      <c r="AU1349" s="97" t="s">
        <v>74</v>
      </c>
      <c r="AV1349" s="95" t="s">
        <v>74</v>
      </c>
      <c r="AW1349" s="95" t="s">
        <v>5</v>
      </c>
      <c r="AX1349" s="95" t="s">
        <v>66</v>
      </c>
      <c r="AY1349" s="97" t="s">
        <v>123</v>
      </c>
    </row>
    <row r="1350" spans="2:51" s="167" customFormat="1" ht="12">
      <c r="B1350" s="166"/>
      <c r="D1350" s="96" t="s">
        <v>132</v>
      </c>
      <c r="E1350" s="168" t="s">
        <v>1</v>
      </c>
      <c r="F1350" s="169" t="s">
        <v>624</v>
      </c>
      <c r="H1350" s="168" t="s">
        <v>1</v>
      </c>
      <c r="L1350" s="166"/>
      <c r="M1350" s="170"/>
      <c r="N1350" s="171"/>
      <c r="O1350" s="171"/>
      <c r="P1350" s="171"/>
      <c r="Q1350" s="171"/>
      <c r="R1350" s="171"/>
      <c r="S1350" s="171"/>
      <c r="T1350" s="172"/>
      <c r="AT1350" s="168" t="s">
        <v>132</v>
      </c>
      <c r="AU1350" s="168" t="s">
        <v>74</v>
      </c>
      <c r="AV1350" s="167" t="s">
        <v>72</v>
      </c>
      <c r="AW1350" s="167" t="s">
        <v>5</v>
      </c>
      <c r="AX1350" s="167" t="s">
        <v>66</v>
      </c>
      <c r="AY1350" s="168" t="s">
        <v>123</v>
      </c>
    </row>
    <row r="1351" spans="2:51" s="167" customFormat="1" ht="12">
      <c r="B1351" s="166"/>
      <c r="D1351" s="96" t="s">
        <v>132</v>
      </c>
      <c r="E1351" s="168" t="s">
        <v>1</v>
      </c>
      <c r="F1351" s="169" t="s">
        <v>616</v>
      </c>
      <c r="H1351" s="168" t="s">
        <v>1</v>
      </c>
      <c r="L1351" s="166"/>
      <c r="M1351" s="170"/>
      <c r="N1351" s="171"/>
      <c r="O1351" s="171"/>
      <c r="P1351" s="171"/>
      <c r="Q1351" s="171"/>
      <c r="R1351" s="171"/>
      <c r="S1351" s="171"/>
      <c r="T1351" s="172"/>
      <c r="AT1351" s="168" t="s">
        <v>132</v>
      </c>
      <c r="AU1351" s="168" t="s">
        <v>74</v>
      </c>
      <c r="AV1351" s="167" t="s">
        <v>72</v>
      </c>
      <c r="AW1351" s="167" t="s">
        <v>5</v>
      </c>
      <c r="AX1351" s="167" t="s">
        <v>66</v>
      </c>
      <c r="AY1351" s="168" t="s">
        <v>123</v>
      </c>
    </row>
    <row r="1352" spans="2:51" s="95" customFormat="1" ht="12">
      <c r="B1352" s="94"/>
      <c r="D1352" s="96" t="s">
        <v>132</v>
      </c>
      <c r="E1352" s="97" t="s">
        <v>1</v>
      </c>
      <c r="F1352" s="98" t="s">
        <v>617</v>
      </c>
      <c r="H1352" s="99">
        <v>0.225</v>
      </c>
      <c r="L1352" s="94"/>
      <c r="M1352" s="100"/>
      <c r="N1352" s="101"/>
      <c r="O1352" s="101"/>
      <c r="P1352" s="101"/>
      <c r="Q1352" s="101"/>
      <c r="R1352" s="101"/>
      <c r="S1352" s="101"/>
      <c r="T1352" s="102"/>
      <c r="AT1352" s="97" t="s">
        <v>132</v>
      </c>
      <c r="AU1352" s="97" t="s">
        <v>74</v>
      </c>
      <c r="AV1352" s="95" t="s">
        <v>74</v>
      </c>
      <c r="AW1352" s="95" t="s">
        <v>5</v>
      </c>
      <c r="AX1352" s="95" t="s">
        <v>66</v>
      </c>
      <c r="AY1352" s="97" t="s">
        <v>123</v>
      </c>
    </row>
    <row r="1353" spans="2:51" s="167" customFormat="1" ht="12">
      <c r="B1353" s="166"/>
      <c r="D1353" s="96" t="s">
        <v>132</v>
      </c>
      <c r="E1353" s="168" t="s">
        <v>1</v>
      </c>
      <c r="F1353" s="169" t="s">
        <v>438</v>
      </c>
      <c r="H1353" s="168" t="s">
        <v>1</v>
      </c>
      <c r="L1353" s="166"/>
      <c r="M1353" s="170"/>
      <c r="N1353" s="171"/>
      <c r="O1353" s="171"/>
      <c r="P1353" s="171"/>
      <c r="Q1353" s="171"/>
      <c r="R1353" s="171"/>
      <c r="S1353" s="171"/>
      <c r="T1353" s="172"/>
      <c r="AT1353" s="168" t="s">
        <v>132</v>
      </c>
      <c r="AU1353" s="168" t="s">
        <v>74</v>
      </c>
      <c r="AV1353" s="167" t="s">
        <v>72</v>
      </c>
      <c r="AW1353" s="167" t="s">
        <v>5</v>
      </c>
      <c r="AX1353" s="167" t="s">
        <v>66</v>
      </c>
      <c r="AY1353" s="168" t="s">
        <v>123</v>
      </c>
    </row>
    <row r="1354" spans="2:51" s="167" customFormat="1" ht="12">
      <c r="B1354" s="166"/>
      <c r="D1354" s="96" t="s">
        <v>132</v>
      </c>
      <c r="E1354" s="168" t="s">
        <v>1</v>
      </c>
      <c r="F1354" s="169" t="s">
        <v>625</v>
      </c>
      <c r="H1354" s="168" t="s">
        <v>1</v>
      </c>
      <c r="L1354" s="166"/>
      <c r="M1354" s="170"/>
      <c r="N1354" s="171"/>
      <c r="O1354" s="171"/>
      <c r="P1354" s="171"/>
      <c r="Q1354" s="171"/>
      <c r="R1354" s="171"/>
      <c r="S1354" s="171"/>
      <c r="T1354" s="172"/>
      <c r="AT1354" s="168" t="s">
        <v>132</v>
      </c>
      <c r="AU1354" s="168" t="s">
        <v>74</v>
      </c>
      <c r="AV1354" s="167" t="s">
        <v>72</v>
      </c>
      <c r="AW1354" s="167" t="s">
        <v>5</v>
      </c>
      <c r="AX1354" s="167" t="s">
        <v>66</v>
      </c>
      <c r="AY1354" s="168" t="s">
        <v>123</v>
      </c>
    </row>
    <row r="1355" spans="2:51" s="95" customFormat="1" ht="12">
      <c r="B1355" s="94"/>
      <c r="D1355" s="96" t="s">
        <v>132</v>
      </c>
      <c r="E1355" s="97" t="s">
        <v>1</v>
      </c>
      <c r="F1355" s="98" t="s">
        <v>626</v>
      </c>
      <c r="H1355" s="99">
        <v>0.675</v>
      </c>
      <c r="L1355" s="94"/>
      <c r="M1355" s="100"/>
      <c r="N1355" s="101"/>
      <c r="O1355" s="101"/>
      <c r="P1355" s="101"/>
      <c r="Q1355" s="101"/>
      <c r="R1355" s="101"/>
      <c r="S1355" s="101"/>
      <c r="T1355" s="102"/>
      <c r="AT1355" s="97" t="s">
        <v>132</v>
      </c>
      <c r="AU1355" s="97" t="s">
        <v>74</v>
      </c>
      <c r="AV1355" s="95" t="s">
        <v>74</v>
      </c>
      <c r="AW1355" s="95" t="s">
        <v>5</v>
      </c>
      <c r="AX1355" s="95" t="s">
        <v>66</v>
      </c>
      <c r="AY1355" s="97" t="s">
        <v>123</v>
      </c>
    </row>
    <row r="1356" spans="2:51" s="167" customFormat="1" ht="12">
      <c r="B1356" s="166"/>
      <c r="D1356" s="96" t="s">
        <v>132</v>
      </c>
      <c r="E1356" s="168" t="s">
        <v>1</v>
      </c>
      <c r="F1356" s="169" t="s">
        <v>445</v>
      </c>
      <c r="H1356" s="168" t="s">
        <v>1</v>
      </c>
      <c r="L1356" s="166"/>
      <c r="M1356" s="170"/>
      <c r="N1356" s="171"/>
      <c r="O1356" s="171"/>
      <c r="P1356" s="171"/>
      <c r="Q1356" s="171"/>
      <c r="R1356" s="171"/>
      <c r="S1356" s="171"/>
      <c r="T1356" s="172"/>
      <c r="AT1356" s="168" t="s">
        <v>132</v>
      </c>
      <c r="AU1356" s="168" t="s">
        <v>74</v>
      </c>
      <c r="AV1356" s="167" t="s">
        <v>72</v>
      </c>
      <c r="AW1356" s="167" t="s">
        <v>5</v>
      </c>
      <c r="AX1356" s="167" t="s">
        <v>66</v>
      </c>
      <c r="AY1356" s="168" t="s">
        <v>123</v>
      </c>
    </row>
    <row r="1357" spans="2:51" s="167" customFormat="1" ht="12">
      <c r="B1357" s="166"/>
      <c r="D1357" s="96" t="s">
        <v>132</v>
      </c>
      <c r="E1357" s="168" t="s">
        <v>1</v>
      </c>
      <c r="F1357" s="169" t="s">
        <v>627</v>
      </c>
      <c r="H1357" s="168" t="s">
        <v>1</v>
      </c>
      <c r="L1357" s="166"/>
      <c r="M1357" s="170"/>
      <c r="N1357" s="171"/>
      <c r="O1357" s="171"/>
      <c r="P1357" s="171"/>
      <c r="Q1357" s="171"/>
      <c r="R1357" s="171"/>
      <c r="S1357" s="171"/>
      <c r="T1357" s="172"/>
      <c r="AT1357" s="168" t="s">
        <v>132</v>
      </c>
      <c r="AU1357" s="168" t="s">
        <v>74</v>
      </c>
      <c r="AV1357" s="167" t="s">
        <v>72</v>
      </c>
      <c r="AW1357" s="167" t="s">
        <v>5</v>
      </c>
      <c r="AX1357" s="167" t="s">
        <v>66</v>
      </c>
      <c r="AY1357" s="168" t="s">
        <v>123</v>
      </c>
    </row>
    <row r="1358" spans="2:51" s="95" customFormat="1" ht="12">
      <c r="B1358" s="94"/>
      <c r="D1358" s="96" t="s">
        <v>132</v>
      </c>
      <c r="E1358" s="97" t="s">
        <v>1</v>
      </c>
      <c r="F1358" s="98" t="s">
        <v>628</v>
      </c>
      <c r="H1358" s="99">
        <v>0.45</v>
      </c>
      <c r="L1358" s="94"/>
      <c r="M1358" s="100"/>
      <c r="N1358" s="101"/>
      <c r="O1358" s="101"/>
      <c r="P1358" s="101"/>
      <c r="Q1358" s="101"/>
      <c r="R1358" s="101"/>
      <c r="S1358" s="101"/>
      <c r="T1358" s="102"/>
      <c r="AT1358" s="97" t="s">
        <v>132</v>
      </c>
      <c r="AU1358" s="97" t="s">
        <v>74</v>
      </c>
      <c r="AV1358" s="95" t="s">
        <v>74</v>
      </c>
      <c r="AW1358" s="95" t="s">
        <v>5</v>
      </c>
      <c r="AX1358" s="95" t="s">
        <v>66</v>
      </c>
      <c r="AY1358" s="97" t="s">
        <v>123</v>
      </c>
    </row>
    <row r="1359" spans="2:51" s="167" customFormat="1" ht="12">
      <c r="B1359" s="166"/>
      <c r="D1359" s="96" t="s">
        <v>132</v>
      </c>
      <c r="E1359" s="168" t="s">
        <v>1</v>
      </c>
      <c r="F1359" s="169" t="s">
        <v>450</v>
      </c>
      <c r="H1359" s="168" t="s">
        <v>1</v>
      </c>
      <c r="L1359" s="166"/>
      <c r="M1359" s="170"/>
      <c r="N1359" s="171"/>
      <c r="O1359" s="171"/>
      <c r="P1359" s="171"/>
      <c r="Q1359" s="171"/>
      <c r="R1359" s="171"/>
      <c r="S1359" s="171"/>
      <c r="T1359" s="172"/>
      <c r="AT1359" s="168" t="s">
        <v>132</v>
      </c>
      <c r="AU1359" s="168" t="s">
        <v>74</v>
      </c>
      <c r="AV1359" s="167" t="s">
        <v>72</v>
      </c>
      <c r="AW1359" s="167" t="s">
        <v>5</v>
      </c>
      <c r="AX1359" s="167" t="s">
        <v>66</v>
      </c>
      <c r="AY1359" s="168" t="s">
        <v>123</v>
      </c>
    </row>
    <row r="1360" spans="2:51" s="167" customFormat="1" ht="12">
      <c r="B1360" s="166"/>
      <c r="D1360" s="96" t="s">
        <v>132</v>
      </c>
      <c r="E1360" s="168" t="s">
        <v>1</v>
      </c>
      <c r="F1360" s="169" t="s">
        <v>629</v>
      </c>
      <c r="H1360" s="168" t="s">
        <v>1</v>
      </c>
      <c r="L1360" s="166"/>
      <c r="M1360" s="170"/>
      <c r="N1360" s="171"/>
      <c r="O1360" s="171"/>
      <c r="P1360" s="171"/>
      <c r="Q1360" s="171"/>
      <c r="R1360" s="171"/>
      <c r="S1360" s="171"/>
      <c r="T1360" s="172"/>
      <c r="AT1360" s="168" t="s">
        <v>132</v>
      </c>
      <c r="AU1360" s="168" t="s">
        <v>74</v>
      </c>
      <c r="AV1360" s="167" t="s">
        <v>72</v>
      </c>
      <c r="AW1360" s="167" t="s">
        <v>5</v>
      </c>
      <c r="AX1360" s="167" t="s">
        <v>66</v>
      </c>
      <c r="AY1360" s="168" t="s">
        <v>123</v>
      </c>
    </row>
    <row r="1361" spans="2:51" s="95" customFormat="1" ht="12">
      <c r="B1361" s="94"/>
      <c r="D1361" s="96" t="s">
        <v>132</v>
      </c>
      <c r="E1361" s="97" t="s">
        <v>1</v>
      </c>
      <c r="F1361" s="98" t="s">
        <v>617</v>
      </c>
      <c r="H1361" s="99">
        <v>0.225</v>
      </c>
      <c r="L1361" s="94"/>
      <c r="M1361" s="100"/>
      <c r="N1361" s="101"/>
      <c r="O1361" s="101"/>
      <c r="P1361" s="101"/>
      <c r="Q1361" s="101"/>
      <c r="R1361" s="101"/>
      <c r="S1361" s="101"/>
      <c r="T1361" s="102"/>
      <c r="AT1361" s="97" t="s">
        <v>132</v>
      </c>
      <c r="AU1361" s="97" t="s">
        <v>74</v>
      </c>
      <c r="AV1361" s="95" t="s">
        <v>74</v>
      </c>
      <c r="AW1361" s="95" t="s">
        <v>5</v>
      </c>
      <c r="AX1361" s="95" t="s">
        <v>66</v>
      </c>
      <c r="AY1361" s="97" t="s">
        <v>123</v>
      </c>
    </row>
    <row r="1362" spans="2:51" s="167" customFormat="1" ht="12">
      <c r="B1362" s="166"/>
      <c r="D1362" s="96" t="s">
        <v>132</v>
      </c>
      <c r="E1362" s="168" t="s">
        <v>1</v>
      </c>
      <c r="F1362" s="169" t="s">
        <v>455</v>
      </c>
      <c r="H1362" s="168" t="s">
        <v>1</v>
      </c>
      <c r="L1362" s="166"/>
      <c r="M1362" s="170"/>
      <c r="N1362" s="171"/>
      <c r="O1362" s="171"/>
      <c r="P1362" s="171"/>
      <c r="Q1362" s="171"/>
      <c r="R1362" s="171"/>
      <c r="S1362" s="171"/>
      <c r="T1362" s="172"/>
      <c r="AT1362" s="168" t="s">
        <v>132</v>
      </c>
      <c r="AU1362" s="168" t="s">
        <v>74</v>
      </c>
      <c r="AV1362" s="167" t="s">
        <v>72</v>
      </c>
      <c r="AW1362" s="167" t="s">
        <v>5</v>
      </c>
      <c r="AX1362" s="167" t="s">
        <v>66</v>
      </c>
      <c r="AY1362" s="168" t="s">
        <v>123</v>
      </c>
    </row>
    <row r="1363" spans="2:51" s="167" customFormat="1" ht="12">
      <c r="B1363" s="166"/>
      <c r="D1363" s="96" t="s">
        <v>132</v>
      </c>
      <c r="E1363" s="168" t="s">
        <v>1</v>
      </c>
      <c r="F1363" s="169" t="s">
        <v>629</v>
      </c>
      <c r="H1363" s="168" t="s">
        <v>1</v>
      </c>
      <c r="L1363" s="166"/>
      <c r="M1363" s="170"/>
      <c r="N1363" s="171"/>
      <c r="O1363" s="171"/>
      <c r="P1363" s="171"/>
      <c r="Q1363" s="171"/>
      <c r="R1363" s="171"/>
      <c r="S1363" s="171"/>
      <c r="T1363" s="172"/>
      <c r="AT1363" s="168" t="s">
        <v>132</v>
      </c>
      <c r="AU1363" s="168" t="s">
        <v>74</v>
      </c>
      <c r="AV1363" s="167" t="s">
        <v>72</v>
      </c>
      <c r="AW1363" s="167" t="s">
        <v>5</v>
      </c>
      <c r="AX1363" s="167" t="s">
        <v>66</v>
      </c>
      <c r="AY1363" s="168" t="s">
        <v>123</v>
      </c>
    </row>
    <row r="1364" spans="2:51" s="95" customFormat="1" ht="12">
      <c r="B1364" s="94"/>
      <c r="D1364" s="96" t="s">
        <v>132</v>
      </c>
      <c r="E1364" s="97" t="s">
        <v>1</v>
      </c>
      <c r="F1364" s="98" t="s">
        <v>617</v>
      </c>
      <c r="H1364" s="99">
        <v>0.225</v>
      </c>
      <c r="L1364" s="94"/>
      <c r="M1364" s="100"/>
      <c r="N1364" s="101"/>
      <c r="O1364" s="101"/>
      <c r="P1364" s="101"/>
      <c r="Q1364" s="101"/>
      <c r="R1364" s="101"/>
      <c r="S1364" s="101"/>
      <c r="T1364" s="102"/>
      <c r="AT1364" s="97" t="s">
        <v>132</v>
      </c>
      <c r="AU1364" s="97" t="s">
        <v>74</v>
      </c>
      <c r="AV1364" s="95" t="s">
        <v>74</v>
      </c>
      <c r="AW1364" s="95" t="s">
        <v>5</v>
      </c>
      <c r="AX1364" s="95" t="s">
        <v>66</v>
      </c>
      <c r="AY1364" s="97" t="s">
        <v>123</v>
      </c>
    </row>
    <row r="1365" spans="2:51" s="167" customFormat="1" ht="12">
      <c r="B1365" s="166"/>
      <c r="D1365" s="96" t="s">
        <v>132</v>
      </c>
      <c r="E1365" s="168" t="s">
        <v>1</v>
      </c>
      <c r="F1365" s="169" t="s">
        <v>460</v>
      </c>
      <c r="H1365" s="168" t="s">
        <v>1</v>
      </c>
      <c r="L1365" s="166"/>
      <c r="M1365" s="170"/>
      <c r="N1365" s="171"/>
      <c r="O1365" s="171"/>
      <c r="P1365" s="171"/>
      <c r="Q1365" s="171"/>
      <c r="R1365" s="171"/>
      <c r="S1365" s="171"/>
      <c r="T1365" s="172"/>
      <c r="AT1365" s="168" t="s">
        <v>132</v>
      </c>
      <c r="AU1365" s="168" t="s">
        <v>74</v>
      </c>
      <c r="AV1365" s="167" t="s">
        <v>72</v>
      </c>
      <c r="AW1365" s="167" t="s">
        <v>5</v>
      </c>
      <c r="AX1365" s="167" t="s">
        <v>66</v>
      </c>
      <c r="AY1365" s="168" t="s">
        <v>123</v>
      </c>
    </row>
    <row r="1366" spans="2:51" s="167" customFormat="1" ht="12">
      <c r="B1366" s="166"/>
      <c r="D1366" s="96" t="s">
        <v>132</v>
      </c>
      <c r="E1366" s="168" t="s">
        <v>1</v>
      </c>
      <c r="F1366" s="169" t="s">
        <v>625</v>
      </c>
      <c r="H1366" s="168" t="s">
        <v>1</v>
      </c>
      <c r="L1366" s="166"/>
      <c r="M1366" s="170"/>
      <c r="N1366" s="171"/>
      <c r="O1366" s="171"/>
      <c r="P1366" s="171"/>
      <c r="Q1366" s="171"/>
      <c r="R1366" s="171"/>
      <c r="S1366" s="171"/>
      <c r="T1366" s="172"/>
      <c r="AT1366" s="168" t="s">
        <v>132</v>
      </c>
      <c r="AU1366" s="168" t="s">
        <v>74</v>
      </c>
      <c r="AV1366" s="167" t="s">
        <v>72</v>
      </c>
      <c r="AW1366" s="167" t="s">
        <v>5</v>
      </c>
      <c r="AX1366" s="167" t="s">
        <v>66</v>
      </c>
      <c r="AY1366" s="168" t="s">
        <v>123</v>
      </c>
    </row>
    <row r="1367" spans="2:51" s="95" customFormat="1" ht="12">
      <c r="B1367" s="94"/>
      <c r="D1367" s="96" t="s">
        <v>132</v>
      </c>
      <c r="E1367" s="97" t="s">
        <v>1</v>
      </c>
      <c r="F1367" s="98" t="s">
        <v>626</v>
      </c>
      <c r="H1367" s="99">
        <v>0.675</v>
      </c>
      <c r="L1367" s="94"/>
      <c r="M1367" s="100"/>
      <c r="N1367" s="101"/>
      <c r="O1367" s="101"/>
      <c r="P1367" s="101"/>
      <c r="Q1367" s="101"/>
      <c r="R1367" s="101"/>
      <c r="S1367" s="101"/>
      <c r="T1367" s="102"/>
      <c r="AT1367" s="97" t="s">
        <v>132</v>
      </c>
      <c r="AU1367" s="97" t="s">
        <v>74</v>
      </c>
      <c r="AV1367" s="95" t="s">
        <v>74</v>
      </c>
      <c r="AW1367" s="95" t="s">
        <v>5</v>
      </c>
      <c r="AX1367" s="95" t="s">
        <v>66</v>
      </c>
      <c r="AY1367" s="97" t="s">
        <v>123</v>
      </c>
    </row>
    <row r="1368" spans="2:51" s="167" customFormat="1" ht="12">
      <c r="B1368" s="166"/>
      <c r="D1368" s="96" t="s">
        <v>132</v>
      </c>
      <c r="E1368" s="168" t="s">
        <v>1</v>
      </c>
      <c r="F1368" s="169" t="s">
        <v>465</v>
      </c>
      <c r="H1368" s="168" t="s">
        <v>1</v>
      </c>
      <c r="L1368" s="166"/>
      <c r="M1368" s="170"/>
      <c r="N1368" s="171"/>
      <c r="O1368" s="171"/>
      <c r="P1368" s="171"/>
      <c r="Q1368" s="171"/>
      <c r="R1368" s="171"/>
      <c r="S1368" s="171"/>
      <c r="T1368" s="172"/>
      <c r="AT1368" s="168" t="s">
        <v>132</v>
      </c>
      <c r="AU1368" s="168" t="s">
        <v>74</v>
      </c>
      <c r="AV1368" s="167" t="s">
        <v>72</v>
      </c>
      <c r="AW1368" s="167" t="s">
        <v>5</v>
      </c>
      <c r="AX1368" s="167" t="s">
        <v>66</v>
      </c>
      <c r="AY1368" s="168" t="s">
        <v>123</v>
      </c>
    </row>
    <row r="1369" spans="2:51" s="167" customFormat="1" ht="12">
      <c r="B1369" s="166"/>
      <c r="D1369" s="96" t="s">
        <v>132</v>
      </c>
      <c r="E1369" s="168" t="s">
        <v>1</v>
      </c>
      <c r="F1369" s="169" t="s">
        <v>627</v>
      </c>
      <c r="H1369" s="168" t="s">
        <v>1</v>
      </c>
      <c r="L1369" s="166"/>
      <c r="M1369" s="170"/>
      <c r="N1369" s="171"/>
      <c r="O1369" s="171"/>
      <c r="P1369" s="171"/>
      <c r="Q1369" s="171"/>
      <c r="R1369" s="171"/>
      <c r="S1369" s="171"/>
      <c r="T1369" s="172"/>
      <c r="AT1369" s="168" t="s">
        <v>132</v>
      </c>
      <c r="AU1369" s="168" t="s">
        <v>74</v>
      </c>
      <c r="AV1369" s="167" t="s">
        <v>72</v>
      </c>
      <c r="AW1369" s="167" t="s">
        <v>5</v>
      </c>
      <c r="AX1369" s="167" t="s">
        <v>66</v>
      </c>
      <c r="AY1369" s="168" t="s">
        <v>123</v>
      </c>
    </row>
    <row r="1370" spans="2:51" s="95" customFormat="1" ht="12">
      <c r="B1370" s="94"/>
      <c r="D1370" s="96" t="s">
        <v>132</v>
      </c>
      <c r="E1370" s="97" t="s">
        <v>1</v>
      </c>
      <c r="F1370" s="98" t="s">
        <v>628</v>
      </c>
      <c r="H1370" s="99">
        <v>0.45</v>
      </c>
      <c r="L1370" s="94"/>
      <c r="M1370" s="100"/>
      <c r="N1370" s="101"/>
      <c r="O1370" s="101"/>
      <c r="P1370" s="101"/>
      <c r="Q1370" s="101"/>
      <c r="R1370" s="101"/>
      <c r="S1370" s="101"/>
      <c r="T1370" s="102"/>
      <c r="AT1370" s="97" t="s">
        <v>132</v>
      </c>
      <c r="AU1370" s="97" t="s">
        <v>74</v>
      </c>
      <c r="AV1370" s="95" t="s">
        <v>74</v>
      </c>
      <c r="AW1370" s="95" t="s">
        <v>5</v>
      </c>
      <c r="AX1370" s="95" t="s">
        <v>66</v>
      </c>
      <c r="AY1370" s="97" t="s">
        <v>123</v>
      </c>
    </row>
    <row r="1371" spans="2:51" s="182" customFormat="1" ht="12">
      <c r="B1371" s="181"/>
      <c r="D1371" s="96" t="s">
        <v>132</v>
      </c>
      <c r="E1371" s="183" t="s">
        <v>1</v>
      </c>
      <c r="F1371" s="184" t="s">
        <v>470</v>
      </c>
      <c r="H1371" s="185">
        <v>4.500000000000001</v>
      </c>
      <c r="L1371" s="181"/>
      <c r="M1371" s="186"/>
      <c r="N1371" s="187"/>
      <c r="O1371" s="187"/>
      <c r="P1371" s="187"/>
      <c r="Q1371" s="187"/>
      <c r="R1371" s="187"/>
      <c r="S1371" s="187"/>
      <c r="T1371" s="188"/>
      <c r="AT1371" s="183" t="s">
        <v>132</v>
      </c>
      <c r="AU1371" s="183" t="s">
        <v>74</v>
      </c>
      <c r="AV1371" s="182" t="s">
        <v>130</v>
      </c>
      <c r="AW1371" s="182" t="s">
        <v>5</v>
      </c>
      <c r="AX1371" s="182" t="s">
        <v>72</v>
      </c>
      <c r="AY1371" s="183" t="s">
        <v>123</v>
      </c>
    </row>
    <row r="1372" spans="2:65" s="117" customFormat="1" ht="16.5" customHeight="1">
      <c r="B1372" s="8"/>
      <c r="C1372" s="84" t="s">
        <v>311</v>
      </c>
      <c r="D1372" s="84" t="s">
        <v>125</v>
      </c>
      <c r="E1372" s="85" t="s">
        <v>630</v>
      </c>
      <c r="F1372" s="86" t="s">
        <v>631</v>
      </c>
      <c r="G1372" s="87" t="s">
        <v>396</v>
      </c>
      <c r="H1372" s="88">
        <v>1.8</v>
      </c>
      <c r="I1372" s="142"/>
      <c r="J1372" s="89">
        <f>ROUND(I1372*H1372,2)</f>
        <v>0</v>
      </c>
      <c r="K1372" s="86" t="s">
        <v>397</v>
      </c>
      <c r="L1372" s="8"/>
      <c r="M1372" s="115" t="s">
        <v>1</v>
      </c>
      <c r="N1372" s="90" t="s">
        <v>35</v>
      </c>
      <c r="O1372" s="92">
        <v>0.584</v>
      </c>
      <c r="P1372" s="92">
        <f>O1372*H1372</f>
        <v>1.0512</v>
      </c>
      <c r="Q1372" s="92">
        <v>2.25634</v>
      </c>
      <c r="R1372" s="92">
        <f>Q1372*H1372</f>
        <v>4.061412</v>
      </c>
      <c r="S1372" s="92">
        <v>0</v>
      </c>
      <c r="T1372" s="164">
        <f>S1372*H1372</f>
        <v>0</v>
      </c>
      <c r="AR1372" s="120" t="s">
        <v>130</v>
      </c>
      <c r="AT1372" s="120" t="s">
        <v>125</v>
      </c>
      <c r="AU1372" s="120" t="s">
        <v>74</v>
      </c>
      <c r="AY1372" s="120" t="s">
        <v>123</v>
      </c>
      <c r="BE1372" s="156">
        <f>IF(N1372="základní",J1372,0)</f>
        <v>0</v>
      </c>
      <c r="BF1372" s="156">
        <f>IF(N1372="snížená",J1372,0)</f>
        <v>0</v>
      </c>
      <c r="BG1372" s="156">
        <f>IF(N1372="zákl. přenesená",J1372,0)</f>
        <v>0</v>
      </c>
      <c r="BH1372" s="156">
        <f>IF(N1372="sníž. přenesená",J1372,0)</f>
        <v>0</v>
      </c>
      <c r="BI1372" s="156">
        <f>IF(N1372="nulová",J1372,0)</f>
        <v>0</v>
      </c>
      <c r="BJ1372" s="120" t="s">
        <v>72</v>
      </c>
      <c r="BK1372" s="156">
        <f>ROUND(I1372*H1372,2)</f>
        <v>0</v>
      </c>
      <c r="BL1372" s="120" t="s">
        <v>130</v>
      </c>
      <c r="BM1372" s="120" t="s">
        <v>632</v>
      </c>
    </row>
    <row r="1373" spans="2:47" s="117" customFormat="1" ht="12">
      <c r="B1373" s="8"/>
      <c r="D1373" s="96" t="s">
        <v>399</v>
      </c>
      <c r="F1373" s="165" t="s">
        <v>633</v>
      </c>
      <c r="L1373" s="8"/>
      <c r="M1373" s="114"/>
      <c r="N1373" s="21"/>
      <c r="O1373" s="21"/>
      <c r="P1373" s="21"/>
      <c r="Q1373" s="21"/>
      <c r="R1373" s="21"/>
      <c r="S1373" s="21"/>
      <c r="T1373" s="22"/>
      <c r="AT1373" s="120" t="s">
        <v>399</v>
      </c>
      <c r="AU1373" s="120" t="s">
        <v>74</v>
      </c>
    </row>
    <row r="1374" spans="2:51" s="167" customFormat="1" ht="12">
      <c r="B1374" s="166"/>
      <c r="D1374" s="96" t="s">
        <v>132</v>
      </c>
      <c r="E1374" s="168" t="s">
        <v>1</v>
      </c>
      <c r="F1374" s="169" t="s">
        <v>401</v>
      </c>
      <c r="H1374" s="168" t="s">
        <v>1</v>
      </c>
      <c r="L1374" s="166"/>
      <c r="M1374" s="170"/>
      <c r="N1374" s="171"/>
      <c r="O1374" s="171"/>
      <c r="P1374" s="171"/>
      <c r="Q1374" s="171"/>
      <c r="R1374" s="171"/>
      <c r="S1374" s="171"/>
      <c r="T1374" s="172"/>
      <c r="AT1374" s="168" t="s">
        <v>132</v>
      </c>
      <c r="AU1374" s="168" t="s">
        <v>74</v>
      </c>
      <c r="AV1374" s="167" t="s">
        <v>72</v>
      </c>
      <c r="AW1374" s="167" t="s">
        <v>5</v>
      </c>
      <c r="AX1374" s="167" t="s">
        <v>66</v>
      </c>
      <c r="AY1374" s="168" t="s">
        <v>123</v>
      </c>
    </row>
    <row r="1375" spans="2:51" s="167" customFormat="1" ht="12">
      <c r="B1375" s="166"/>
      <c r="D1375" s="96" t="s">
        <v>132</v>
      </c>
      <c r="E1375" s="168" t="s">
        <v>1</v>
      </c>
      <c r="F1375" s="169" t="s">
        <v>402</v>
      </c>
      <c r="H1375" s="168" t="s">
        <v>1</v>
      </c>
      <c r="L1375" s="166"/>
      <c r="M1375" s="170"/>
      <c r="N1375" s="171"/>
      <c r="O1375" s="171"/>
      <c r="P1375" s="171"/>
      <c r="Q1375" s="171"/>
      <c r="R1375" s="171"/>
      <c r="S1375" s="171"/>
      <c r="T1375" s="172"/>
      <c r="AT1375" s="168" t="s">
        <v>132</v>
      </c>
      <c r="AU1375" s="168" t="s">
        <v>74</v>
      </c>
      <c r="AV1375" s="167" t="s">
        <v>72</v>
      </c>
      <c r="AW1375" s="167" t="s">
        <v>5</v>
      </c>
      <c r="AX1375" s="167" t="s">
        <v>66</v>
      </c>
      <c r="AY1375" s="168" t="s">
        <v>123</v>
      </c>
    </row>
    <row r="1376" spans="2:51" s="167" customFormat="1" ht="12">
      <c r="B1376" s="166"/>
      <c r="D1376" s="96" t="s">
        <v>132</v>
      </c>
      <c r="E1376" s="168" t="s">
        <v>1</v>
      </c>
      <c r="F1376" s="169" t="s">
        <v>403</v>
      </c>
      <c r="H1376" s="168" t="s">
        <v>1</v>
      </c>
      <c r="L1376" s="166"/>
      <c r="M1376" s="170"/>
      <c r="N1376" s="171"/>
      <c r="O1376" s="171"/>
      <c r="P1376" s="171"/>
      <c r="Q1376" s="171"/>
      <c r="R1376" s="171"/>
      <c r="S1376" s="171"/>
      <c r="T1376" s="172"/>
      <c r="AT1376" s="168" t="s">
        <v>132</v>
      </c>
      <c r="AU1376" s="168" t="s">
        <v>74</v>
      </c>
      <c r="AV1376" s="167" t="s">
        <v>72</v>
      </c>
      <c r="AW1376" s="167" t="s">
        <v>5</v>
      </c>
      <c r="AX1376" s="167" t="s">
        <v>66</v>
      </c>
      <c r="AY1376" s="168" t="s">
        <v>123</v>
      </c>
    </row>
    <row r="1377" spans="2:51" s="167" customFormat="1" ht="12">
      <c r="B1377" s="166"/>
      <c r="D1377" s="96" t="s">
        <v>132</v>
      </c>
      <c r="E1377" s="168" t="s">
        <v>1</v>
      </c>
      <c r="F1377" s="169" t="s">
        <v>614</v>
      </c>
      <c r="H1377" s="168" t="s">
        <v>1</v>
      </c>
      <c r="L1377" s="166"/>
      <c r="M1377" s="170"/>
      <c r="N1377" s="171"/>
      <c r="O1377" s="171"/>
      <c r="P1377" s="171"/>
      <c r="Q1377" s="171"/>
      <c r="R1377" s="171"/>
      <c r="S1377" s="171"/>
      <c r="T1377" s="172"/>
      <c r="AT1377" s="168" t="s">
        <v>132</v>
      </c>
      <c r="AU1377" s="168" t="s">
        <v>74</v>
      </c>
      <c r="AV1377" s="167" t="s">
        <v>72</v>
      </c>
      <c r="AW1377" s="167" t="s">
        <v>5</v>
      </c>
      <c r="AX1377" s="167" t="s">
        <v>66</v>
      </c>
      <c r="AY1377" s="168" t="s">
        <v>123</v>
      </c>
    </row>
    <row r="1378" spans="2:51" s="167" customFormat="1" ht="12">
      <c r="B1378" s="166"/>
      <c r="D1378" s="96" t="s">
        <v>132</v>
      </c>
      <c r="E1378" s="168" t="s">
        <v>1</v>
      </c>
      <c r="F1378" s="169" t="s">
        <v>615</v>
      </c>
      <c r="H1378" s="168" t="s">
        <v>1</v>
      </c>
      <c r="L1378" s="166"/>
      <c r="M1378" s="170"/>
      <c r="N1378" s="171"/>
      <c r="O1378" s="171"/>
      <c r="P1378" s="171"/>
      <c r="Q1378" s="171"/>
      <c r="R1378" s="171"/>
      <c r="S1378" s="171"/>
      <c r="T1378" s="172"/>
      <c r="AT1378" s="168" t="s">
        <v>132</v>
      </c>
      <c r="AU1378" s="168" t="s">
        <v>74</v>
      </c>
      <c r="AV1378" s="167" t="s">
        <v>72</v>
      </c>
      <c r="AW1378" s="167" t="s">
        <v>5</v>
      </c>
      <c r="AX1378" s="167" t="s">
        <v>66</v>
      </c>
      <c r="AY1378" s="168" t="s">
        <v>123</v>
      </c>
    </row>
    <row r="1379" spans="2:51" s="167" customFormat="1" ht="12">
      <c r="B1379" s="166"/>
      <c r="D1379" s="96" t="s">
        <v>132</v>
      </c>
      <c r="E1379" s="168" t="s">
        <v>1</v>
      </c>
      <c r="F1379" s="169" t="s">
        <v>634</v>
      </c>
      <c r="H1379" s="168" t="s">
        <v>1</v>
      </c>
      <c r="L1379" s="166"/>
      <c r="M1379" s="170"/>
      <c r="N1379" s="171"/>
      <c r="O1379" s="171"/>
      <c r="P1379" s="171"/>
      <c r="Q1379" s="171"/>
      <c r="R1379" s="171"/>
      <c r="S1379" s="171"/>
      <c r="T1379" s="172"/>
      <c r="AT1379" s="168" t="s">
        <v>132</v>
      </c>
      <c r="AU1379" s="168" t="s">
        <v>74</v>
      </c>
      <c r="AV1379" s="167" t="s">
        <v>72</v>
      </c>
      <c r="AW1379" s="167" t="s">
        <v>5</v>
      </c>
      <c r="AX1379" s="167" t="s">
        <v>66</v>
      </c>
      <c r="AY1379" s="168" t="s">
        <v>123</v>
      </c>
    </row>
    <row r="1380" spans="2:51" s="95" customFormat="1" ht="12">
      <c r="B1380" s="94"/>
      <c r="D1380" s="96" t="s">
        <v>132</v>
      </c>
      <c r="E1380" s="97" t="s">
        <v>1</v>
      </c>
      <c r="F1380" s="98" t="s">
        <v>617</v>
      </c>
      <c r="H1380" s="99">
        <v>0.225</v>
      </c>
      <c r="L1380" s="94"/>
      <c r="M1380" s="100"/>
      <c r="N1380" s="101"/>
      <c r="O1380" s="101"/>
      <c r="P1380" s="101"/>
      <c r="Q1380" s="101"/>
      <c r="R1380" s="101"/>
      <c r="S1380" s="101"/>
      <c r="T1380" s="102"/>
      <c r="AT1380" s="97" t="s">
        <v>132</v>
      </c>
      <c r="AU1380" s="97" t="s">
        <v>74</v>
      </c>
      <c r="AV1380" s="95" t="s">
        <v>74</v>
      </c>
      <c r="AW1380" s="95" t="s">
        <v>5</v>
      </c>
      <c r="AX1380" s="95" t="s">
        <v>66</v>
      </c>
      <c r="AY1380" s="97" t="s">
        <v>123</v>
      </c>
    </row>
    <row r="1381" spans="2:51" s="167" customFormat="1" ht="12">
      <c r="B1381" s="166"/>
      <c r="D1381" s="96" t="s">
        <v>132</v>
      </c>
      <c r="E1381" s="168" t="s">
        <v>1</v>
      </c>
      <c r="F1381" s="169" t="s">
        <v>618</v>
      </c>
      <c r="H1381" s="168" t="s">
        <v>1</v>
      </c>
      <c r="L1381" s="166"/>
      <c r="M1381" s="170"/>
      <c r="N1381" s="171"/>
      <c r="O1381" s="171"/>
      <c r="P1381" s="171"/>
      <c r="Q1381" s="171"/>
      <c r="R1381" s="171"/>
      <c r="S1381" s="171"/>
      <c r="T1381" s="172"/>
      <c r="AT1381" s="168" t="s">
        <v>132</v>
      </c>
      <c r="AU1381" s="168" t="s">
        <v>74</v>
      </c>
      <c r="AV1381" s="167" t="s">
        <v>72</v>
      </c>
      <c r="AW1381" s="167" t="s">
        <v>5</v>
      </c>
      <c r="AX1381" s="167" t="s">
        <v>66</v>
      </c>
      <c r="AY1381" s="168" t="s">
        <v>123</v>
      </c>
    </row>
    <row r="1382" spans="2:51" s="167" customFormat="1" ht="12">
      <c r="B1382" s="166"/>
      <c r="D1382" s="96" t="s">
        <v>132</v>
      </c>
      <c r="E1382" s="168" t="s">
        <v>1</v>
      </c>
      <c r="F1382" s="169" t="s">
        <v>634</v>
      </c>
      <c r="H1382" s="168" t="s">
        <v>1</v>
      </c>
      <c r="L1382" s="166"/>
      <c r="M1382" s="170"/>
      <c r="N1382" s="171"/>
      <c r="O1382" s="171"/>
      <c r="P1382" s="171"/>
      <c r="Q1382" s="171"/>
      <c r="R1382" s="171"/>
      <c r="S1382" s="171"/>
      <c r="T1382" s="172"/>
      <c r="AT1382" s="168" t="s">
        <v>132</v>
      </c>
      <c r="AU1382" s="168" t="s">
        <v>74</v>
      </c>
      <c r="AV1382" s="167" t="s">
        <v>72</v>
      </c>
      <c r="AW1382" s="167" t="s">
        <v>5</v>
      </c>
      <c r="AX1382" s="167" t="s">
        <v>66</v>
      </c>
      <c r="AY1382" s="168" t="s">
        <v>123</v>
      </c>
    </row>
    <row r="1383" spans="2:51" s="95" customFormat="1" ht="12">
      <c r="B1383" s="94"/>
      <c r="D1383" s="96" t="s">
        <v>132</v>
      </c>
      <c r="E1383" s="97" t="s">
        <v>1</v>
      </c>
      <c r="F1383" s="98" t="s">
        <v>617</v>
      </c>
      <c r="H1383" s="99">
        <v>0.225</v>
      </c>
      <c r="L1383" s="94"/>
      <c r="M1383" s="100"/>
      <c r="N1383" s="101"/>
      <c r="O1383" s="101"/>
      <c r="P1383" s="101"/>
      <c r="Q1383" s="101"/>
      <c r="R1383" s="101"/>
      <c r="S1383" s="101"/>
      <c r="T1383" s="102"/>
      <c r="AT1383" s="97" t="s">
        <v>132</v>
      </c>
      <c r="AU1383" s="97" t="s">
        <v>74</v>
      </c>
      <c r="AV1383" s="95" t="s">
        <v>74</v>
      </c>
      <c r="AW1383" s="95" t="s">
        <v>5</v>
      </c>
      <c r="AX1383" s="95" t="s">
        <v>66</v>
      </c>
      <c r="AY1383" s="97" t="s">
        <v>123</v>
      </c>
    </row>
    <row r="1384" spans="2:51" s="167" customFormat="1" ht="12">
      <c r="B1384" s="166"/>
      <c r="D1384" s="96" t="s">
        <v>132</v>
      </c>
      <c r="E1384" s="168" t="s">
        <v>1</v>
      </c>
      <c r="F1384" s="169" t="s">
        <v>619</v>
      </c>
      <c r="H1384" s="168" t="s">
        <v>1</v>
      </c>
      <c r="L1384" s="166"/>
      <c r="M1384" s="170"/>
      <c r="N1384" s="171"/>
      <c r="O1384" s="171"/>
      <c r="P1384" s="171"/>
      <c r="Q1384" s="171"/>
      <c r="R1384" s="171"/>
      <c r="S1384" s="171"/>
      <c r="T1384" s="172"/>
      <c r="AT1384" s="168" t="s">
        <v>132</v>
      </c>
      <c r="AU1384" s="168" t="s">
        <v>74</v>
      </c>
      <c r="AV1384" s="167" t="s">
        <v>72</v>
      </c>
      <c r="AW1384" s="167" t="s">
        <v>5</v>
      </c>
      <c r="AX1384" s="167" t="s">
        <v>66</v>
      </c>
      <c r="AY1384" s="168" t="s">
        <v>123</v>
      </c>
    </row>
    <row r="1385" spans="2:51" s="167" customFormat="1" ht="12">
      <c r="B1385" s="166"/>
      <c r="D1385" s="96" t="s">
        <v>132</v>
      </c>
      <c r="E1385" s="168" t="s">
        <v>1</v>
      </c>
      <c r="F1385" s="169" t="s">
        <v>634</v>
      </c>
      <c r="H1385" s="168" t="s">
        <v>1</v>
      </c>
      <c r="L1385" s="166"/>
      <c r="M1385" s="170"/>
      <c r="N1385" s="171"/>
      <c r="O1385" s="171"/>
      <c r="P1385" s="171"/>
      <c r="Q1385" s="171"/>
      <c r="R1385" s="171"/>
      <c r="S1385" s="171"/>
      <c r="T1385" s="172"/>
      <c r="AT1385" s="168" t="s">
        <v>132</v>
      </c>
      <c r="AU1385" s="168" t="s">
        <v>74</v>
      </c>
      <c r="AV1385" s="167" t="s">
        <v>72</v>
      </c>
      <c r="AW1385" s="167" t="s">
        <v>5</v>
      </c>
      <c r="AX1385" s="167" t="s">
        <v>66</v>
      </c>
      <c r="AY1385" s="168" t="s">
        <v>123</v>
      </c>
    </row>
    <row r="1386" spans="2:51" s="95" customFormat="1" ht="12">
      <c r="B1386" s="94"/>
      <c r="D1386" s="96" t="s">
        <v>132</v>
      </c>
      <c r="E1386" s="97" t="s">
        <v>1</v>
      </c>
      <c r="F1386" s="98" t="s">
        <v>617</v>
      </c>
      <c r="H1386" s="99">
        <v>0.225</v>
      </c>
      <c r="L1386" s="94"/>
      <c r="M1386" s="100"/>
      <c r="N1386" s="101"/>
      <c r="O1386" s="101"/>
      <c r="P1386" s="101"/>
      <c r="Q1386" s="101"/>
      <c r="R1386" s="101"/>
      <c r="S1386" s="101"/>
      <c r="T1386" s="102"/>
      <c r="AT1386" s="97" t="s">
        <v>132</v>
      </c>
      <c r="AU1386" s="97" t="s">
        <v>74</v>
      </c>
      <c r="AV1386" s="95" t="s">
        <v>74</v>
      </c>
      <c r="AW1386" s="95" t="s">
        <v>5</v>
      </c>
      <c r="AX1386" s="95" t="s">
        <v>66</v>
      </c>
      <c r="AY1386" s="97" t="s">
        <v>123</v>
      </c>
    </row>
    <row r="1387" spans="2:51" s="167" customFormat="1" ht="12">
      <c r="B1387" s="166"/>
      <c r="D1387" s="96" t="s">
        <v>132</v>
      </c>
      <c r="E1387" s="168" t="s">
        <v>1</v>
      </c>
      <c r="F1387" s="169" t="s">
        <v>620</v>
      </c>
      <c r="H1387" s="168" t="s">
        <v>1</v>
      </c>
      <c r="L1387" s="166"/>
      <c r="M1387" s="170"/>
      <c r="N1387" s="171"/>
      <c r="O1387" s="171"/>
      <c r="P1387" s="171"/>
      <c r="Q1387" s="171"/>
      <c r="R1387" s="171"/>
      <c r="S1387" s="171"/>
      <c r="T1387" s="172"/>
      <c r="AT1387" s="168" t="s">
        <v>132</v>
      </c>
      <c r="AU1387" s="168" t="s">
        <v>74</v>
      </c>
      <c r="AV1387" s="167" t="s">
        <v>72</v>
      </c>
      <c r="AW1387" s="167" t="s">
        <v>5</v>
      </c>
      <c r="AX1387" s="167" t="s">
        <v>66</v>
      </c>
      <c r="AY1387" s="168" t="s">
        <v>123</v>
      </c>
    </row>
    <row r="1388" spans="2:51" s="167" customFormat="1" ht="12">
      <c r="B1388" s="166"/>
      <c r="D1388" s="96" t="s">
        <v>132</v>
      </c>
      <c r="E1388" s="168" t="s">
        <v>1</v>
      </c>
      <c r="F1388" s="169" t="s">
        <v>634</v>
      </c>
      <c r="H1388" s="168" t="s">
        <v>1</v>
      </c>
      <c r="L1388" s="166"/>
      <c r="M1388" s="170"/>
      <c r="N1388" s="171"/>
      <c r="O1388" s="171"/>
      <c r="P1388" s="171"/>
      <c r="Q1388" s="171"/>
      <c r="R1388" s="171"/>
      <c r="S1388" s="171"/>
      <c r="T1388" s="172"/>
      <c r="AT1388" s="168" t="s">
        <v>132</v>
      </c>
      <c r="AU1388" s="168" t="s">
        <v>74</v>
      </c>
      <c r="AV1388" s="167" t="s">
        <v>72</v>
      </c>
      <c r="AW1388" s="167" t="s">
        <v>5</v>
      </c>
      <c r="AX1388" s="167" t="s">
        <v>66</v>
      </c>
      <c r="AY1388" s="168" t="s">
        <v>123</v>
      </c>
    </row>
    <row r="1389" spans="2:51" s="95" customFormat="1" ht="12">
      <c r="B1389" s="94"/>
      <c r="D1389" s="96" t="s">
        <v>132</v>
      </c>
      <c r="E1389" s="97" t="s">
        <v>1</v>
      </c>
      <c r="F1389" s="98" t="s">
        <v>617</v>
      </c>
      <c r="H1389" s="99">
        <v>0.225</v>
      </c>
      <c r="L1389" s="94"/>
      <c r="M1389" s="100"/>
      <c r="N1389" s="101"/>
      <c r="O1389" s="101"/>
      <c r="P1389" s="101"/>
      <c r="Q1389" s="101"/>
      <c r="R1389" s="101"/>
      <c r="S1389" s="101"/>
      <c r="T1389" s="102"/>
      <c r="AT1389" s="97" t="s">
        <v>132</v>
      </c>
      <c r="AU1389" s="97" t="s">
        <v>74</v>
      </c>
      <c r="AV1389" s="95" t="s">
        <v>74</v>
      </c>
      <c r="AW1389" s="95" t="s">
        <v>5</v>
      </c>
      <c r="AX1389" s="95" t="s">
        <v>66</v>
      </c>
      <c r="AY1389" s="97" t="s">
        <v>123</v>
      </c>
    </row>
    <row r="1390" spans="2:51" s="167" customFormat="1" ht="12">
      <c r="B1390" s="166"/>
      <c r="D1390" s="96" t="s">
        <v>132</v>
      </c>
      <c r="E1390" s="168" t="s">
        <v>1</v>
      </c>
      <c r="F1390" s="169" t="s">
        <v>621</v>
      </c>
      <c r="H1390" s="168" t="s">
        <v>1</v>
      </c>
      <c r="L1390" s="166"/>
      <c r="M1390" s="170"/>
      <c r="N1390" s="171"/>
      <c r="O1390" s="171"/>
      <c r="P1390" s="171"/>
      <c r="Q1390" s="171"/>
      <c r="R1390" s="171"/>
      <c r="S1390" s="171"/>
      <c r="T1390" s="172"/>
      <c r="AT1390" s="168" t="s">
        <v>132</v>
      </c>
      <c r="AU1390" s="168" t="s">
        <v>74</v>
      </c>
      <c r="AV1390" s="167" t="s">
        <v>72</v>
      </c>
      <c r="AW1390" s="167" t="s">
        <v>5</v>
      </c>
      <c r="AX1390" s="167" t="s">
        <v>66</v>
      </c>
      <c r="AY1390" s="168" t="s">
        <v>123</v>
      </c>
    </row>
    <row r="1391" spans="2:51" s="167" customFormat="1" ht="12">
      <c r="B1391" s="166"/>
      <c r="D1391" s="96" t="s">
        <v>132</v>
      </c>
      <c r="E1391" s="168" t="s">
        <v>1</v>
      </c>
      <c r="F1391" s="169" t="s">
        <v>634</v>
      </c>
      <c r="H1391" s="168" t="s">
        <v>1</v>
      </c>
      <c r="L1391" s="166"/>
      <c r="M1391" s="170"/>
      <c r="N1391" s="171"/>
      <c r="O1391" s="171"/>
      <c r="P1391" s="171"/>
      <c r="Q1391" s="171"/>
      <c r="R1391" s="171"/>
      <c r="S1391" s="171"/>
      <c r="T1391" s="172"/>
      <c r="AT1391" s="168" t="s">
        <v>132</v>
      </c>
      <c r="AU1391" s="168" t="s">
        <v>74</v>
      </c>
      <c r="AV1391" s="167" t="s">
        <v>72</v>
      </c>
      <c r="AW1391" s="167" t="s">
        <v>5</v>
      </c>
      <c r="AX1391" s="167" t="s">
        <v>66</v>
      </c>
      <c r="AY1391" s="168" t="s">
        <v>123</v>
      </c>
    </row>
    <row r="1392" spans="2:51" s="95" customFormat="1" ht="12">
      <c r="B1392" s="94"/>
      <c r="D1392" s="96" t="s">
        <v>132</v>
      </c>
      <c r="E1392" s="97" t="s">
        <v>1</v>
      </c>
      <c r="F1392" s="98" t="s">
        <v>617</v>
      </c>
      <c r="H1392" s="99">
        <v>0.225</v>
      </c>
      <c r="L1392" s="94"/>
      <c r="M1392" s="100"/>
      <c r="N1392" s="101"/>
      <c r="O1392" s="101"/>
      <c r="P1392" s="101"/>
      <c r="Q1392" s="101"/>
      <c r="R1392" s="101"/>
      <c r="S1392" s="101"/>
      <c r="T1392" s="102"/>
      <c r="AT1392" s="97" t="s">
        <v>132</v>
      </c>
      <c r="AU1392" s="97" t="s">
        <v>74</v>
      </c>
      <c r="AV1392" s="95" t="s">
        <v>74</v>
      </c>
      <c r="AW1392" s="95" t="s">
        <v>5</v>
      </c>
      <c r="AX1392" s="95" t="s">
        <v>66</v>
      </c>
      <c r="AY1392" s="97" t="s">
        <v>123</v>
      </c>
    </row>
    <row r="1393" spans="2:51" s="167" customFormat="1" ht="12">
      <c r="B1393" s="166"/>
      <c r="D1393" s="96" t="s">
        <v>132</v>
      </c>
      <c r="E1393" s="168" t="s">
        <v>1</v>
      </c>
      <c r="F1393" s="169" t="s">
        <v>622</v>
      </c>
      <c r="H1393" s="168" t="s">
        <v>1</v>
      </c>
      <c r="L1393" s="166"/>
      <c r="M1393" s="170"/>
      <c r="N1393" s="171"/>
      <c r="O1393" s="171"/>
      <c r="P1393" s="171"/>
      <c r="Q1393" s="171"/>
      <c r="R1393" s="171"/>
      <c r="S1393" s="171"/>
      <c r="T1393" s="172"/>
      <c r="AT1393" s="168" t="s">
        <v>132</v>
      </c>
      <c r="AU1393" s="168" t="s">
        <v>74</v>
      </c>
      <c r="AV1393" s="167" t="s">
        <v>72</v>
      </c>
      <c r="AW1393" s="167" t="s">
        <v>5</v>
      </c>
      <c r="AX1393" s="167" t="s">
        <v>66</v>
      </c>
      <c r="AY1393" s="168" t="s">
        <v>123</v>
      </c>
    </row>
    <row r="1394" spans="2:51" s="167" customFormat="1" ht="12">
      <c r="B1394" s="166"/>
      <c r="D1394" s="96" t="s">
        <v>132</v>
      </c>
      <c r="E1394" s="168" t="s">
        <v>1</v>
      </c>
      <c r="F1394" s="169" t="s">
        <v>634</v>
      </c>
      <c r="H1394" s="168" t="s">
        <v>1</v>
      </c>
      <c r="L1394" s="166"/>
      <c r="M1394" s="170"/>
      <c r="N1394" s="171"/>
      <c r="O1394" s="171"/>
      <c r="P1394" s="171"/>
      <c r="Q1394" s="171"/>
      <c r="R1394" s="171"/>
      <c r="S1394" s="171"/>
      <c r="T1394" s="172"/>
      <c r="AT1394" s="168" t="s">
        <v>132</v>
      </c>
      <c r="AU1394" s="168" t="s">
        <v>74</v>
      </c>
      <c r="AV1394" s="167" t="s">
        <v>72</v>
      </c>
      <c r="AW1394" s="167" t="s">
        <v>5</v>
      </c>
      <c r="AX1394" s="167" t="s">
        <v>66</v>
      </c>
      <c r="AY1394" s="168" t="s">
        <v>123</v>
      </c>
    </row>
    <row r="1395" spans="2:51" s="95" customFormat="1" ht="12">
      <c r="B1395" s="94"/>
      <c r="D1395" s="96" t="s">
        <v>132</v>
      </c>
      <c r="E1395" s="97" t="s">
        <v>1</v>
      </c>
      <c r="F1395" s="98" t="s">
        <v>617</v>
      </c>
      <c r="H1395" s="99">
        <v>0.225</v>
      </c>
      <c r="L1395" s="94"/>
      <c r="M1395" s="100"/>
      <c r="N1395" s="101"/>
      <c r="O1395" s="101"/>
      <c r="P1395" s="101"/>
      <c r="Q1395" s="101"/>
      <c r="R1395" s="101"/>
      <c r="S1395" s="101"/>
      <c r="T1395" s="102"/>
      <c r="AT1395" s="97" t="s">
        <v>132</v>
      </c>
      <c r="AU1395" s="97" t="s">
        <v>74</v>
      </c>
      <c r="AV1395" s="95" t="s">
        <v>74</v>
      </c>
      <c r="AW1395" s="95" t="s">
        <v>5</v>
      </c>
      <c r="AX1395" s="95" t="s">
        <v>66</v>
      </c>
      <c r="AY1395" s="97" t="s">
        <v>123</v>
      </c>
    </row>
    <row r="1396" spans="2:51" s="167" customFormat="1" ht="12">
      <c r="B1396" s="166"/>
      <c r="D1396" s="96" t="s">
        <v>132</v>
      </c>
      <c r="E1396" s="168" t="s">
        <v>1</v>
      </c>
      <c r="F1396" s="169" t="s">
        <v>623</v>
      </c>
      <c r="H1396" s="168" t="s">
        <v>1</v>
      </c>
      <c r="L1396" s="166"/>
      <c r="M1396" s="170"/>
      <c r="N1396" s="171"/>
      <c r="O1396" s="171"/>
      <c r="P1396" s="171"/>
      <c r="Q1396" s="171"/>
      <c r="R1396" s="171"/>
      <c r="S1396" s="171"/>
      <c r="T1396" s="172"/>
      <c r="AT1396" s="168" t="s">
        <v>132</v>
      </c>
      <c r="AU1396" s="168" t="s">
        <v>74</v>
      </c>
      <c r="AV1396" s="167" t="s">
        <v>72</v>
      </c>
      <c r="AW1396" s="167" t="s">
        <v>5</v>
      </c>
      <c r="AX1396" s="167" t="s">
        <v>66</v>
      </c>
      <c r="AY1396" s="168" t="s">
        <v>123</v>
      </c>
    </row>
    <row r="1397" spans="2:51" s="167" customFormat="1" ht="12">
      <c r="B1397" s="166"/>
      <c r="D1397" s="96" t="s">
        <v>132</v>
      </c>
      <c r="E1397" s="168" t="s">
        <v>1</v>
      </c>
      <c r="F1397" s="169" t="s">
        <v>634</v>
      </c>
      <c r="H1397" s="168" t="s">
        <v>1</v>
      </c>
      <c r="L1397" s="166"/>
      <c r="M1397" s="170"/>
      <c r="N1397" s="171"/>
      <c r="O1397" s="171"/>
      <c r="P1397" s="171"/>
      <c r="Q1397" s="171"/>
      <c r="R1397" s="171"/>
      <c r="S1397" s="171"/>
      <c r="T1397" s="172"/>
      <c r="AT1397" s="168" t="s">
        <v>132</v>
      </c>
      <c r="AU1397" s="168" t="s">
        <v>74</v>
      </c>
      <c r="AV1397" s="167" t="s">
        <v>72</v>
      </c>
      <c r="AW1397" s="167" t="s">
        <v>5</v>
      </c>
      <c r="AX1397" s="167" t="s">
        <v>66</v>
      </c>
      <c r="AY1397" s="168" t="s">
        <v>123</v>
      </c>
    </row>
    <row r="1398" spans="2:51" s="95" customFormat="1" ht="12">
      <c r="B1398" s="94"/>
      <c r="D1398" s="96" t="s">
        <v>132</v>
      </c>
      <c r="E1398" s="97" t="s">
        <v>1</v>
      </c>
      <c r="F1398" s="98" t="s">
        <v>617</v>
      </c>
      <c r="H1398" s="99">
        <v>0.225</v>
      </c>
      <c r="L1398" s="94"/>
      <c r="M1398" s="100"/>
      <c r="N1398" s="101"/>
      <c r="O1398" s="101"/>
      <c r="P1398" s="101"/>
      <c r="Q1398" s="101"/>
      <c r="R1398" s="101"/>
      <c r="S1398" s="101"/>
      <c r="T1398" s="102"/>
      <c r="AT1398" s="97" t="s">
        <v>132</v>
      </c>
      <c r="AU1398" s="97" t="s">
        <v>74</v>
      </c>
      <c r="AV1398" s="95" t="s">
        <v>74</v>
      </c>
      <c r="AW1398" s="95" t="s">
        <v>5</v>
      </c>
      <c r="AX1398" s="95" t="s">
        <v>66</v>
      </c>
      <c r="AY1398" s="97" t="s">
        <v>123</v>
      </c>
    </row>
    <row r="1399" spans="2:51" s="167" customFormat="1" ht="12">
      <c r="B1399" s="166"/>
      <c r="D1399" s="96" t="s">
        <v>132</v>
      </c>
      <c r="E1399" s="168" t="s">
        <v>1</v>
      </c>
      <c r="F1399" s="169" t="s">
        <v>624</v>
      </c>
      <c r="H1399" s="168" t="s">
        <v>1</v>
      </c>
      <c r="L1399" s="166"/>
      <c r="M1399" s="170"/>
      <c r="N1399" s="171"/>
      <c r="O1399" s="171"/>
      <c r="P1399" s="171"/>
      <c r="Q1399" s="171"/>
      <c r="R1399" s="171"/>
      <c r="S1399" s="171"/>
      <c r="T1399" s="172"/>
      <c r="AT1399" s="168" t="s">
        <v>132</v>
      </c>
      <c r="AU1399" s="168" t="s">
        <v>74</v>
      </c>
      <c r="AV1399" s="167" t="s">
        <v>72</v>
      </c>
      <c r="AW1399" s="167" t="s">
        <v>5</v>
      </c>
      <c r="AX1399" s="167" t="s">
        <v>66</v>
      </c>
      <c r="AY1399" s="168" t="s">
        <v>123</v>
      </c>
    </row>
    <row r="1400" spans="2:51" s="167" customFormat="1" ht="12">
      <c r="B1400" s="166"/>
      <c r="D1400" s="96" t="s">
        <v>132</v>
      </c>
      <c r="E1400" s="168" t="s">
        <v>1</v>
      </c>
      <c r="F1400" s="169" t="s">
        <v>634</v>
      </c>
      <c r="H1400" s="168" t="s">
        <v>1</v>
      </c>
      <c r="L1400" s="166"/>
      <c r="M1400" s="170"/>
      <c r="N1400" s="171"/>
      <c r="O1400" s="171"/>
      <c r="P1400" s="171"/>
      <c r="Q1400" s="171"/>
      <c r="R1400" s="171"/>
      <c r="S1400" s="171"/>
      <c r="T1400" s="172"/>
      <c r="AT1400" s="168" t="s">
        <v>132</v>
      </c>
      <c r="AU1400" s="168" t="s">
        <v>74</v>
      </c>
      <c r="AV1400" s="167" t="s">
        <v>72</v>
      </c>
      <c r="AW1400" s="167" t="s">
        <v>5</v>
      </c>
      <c r="AX1400" s="167" t="s">
        <v>66</v>
      </c>
      <c r="AY1400" s="168" t="s">
        <v>123</v>
      </c>
    </row>
    <row r="1401" spans="2:51" s="95" customFormat="1" ht="12">
      <c r="B1401" s="94"/>
      <c r="D1401" s="96" t="s">
        <v>132</v>
      </c>
      <c r="E1401" s="97" t="s">
        <v>1</v>
      </c>
      <c r="F1401" s="98" t="s">
        <v>617</v>
      </c>
      <c r="H1401" s="99">
        <v>0.225</v>
      </c>
      <c r="L1401" s="94"/>
      <c r="M1401" s="100"/>
      <c r="N1401" s="101"/>
      <c r="O1401" s="101"/>
      <c r="P1401" s="101"/>
      <c r="Q1401" s="101"/>
      <c r="R1401" s="101"/>
      <c r="S1401" s="101"/>
      <c r="T1401" s="102"/>
      <c r="AT1401" s="97" t="s">
        <v>132</v>
      </c>
      <c r="AU1401" s="97" t="s">
        <v>74</v>
      </c>
      <c r="AV1401" s="95" t="s">
        <v>74</v>
      </c>
      <c r="AW1401" s="95" t="s">
        <v>5</v>
      </c>
      <c r="AX1401" s="95" t="s">
        <v>66</v>
      </c>
      <c r="AY1401" s="97" t="s">
        <v>123</v>
      </c>
    </row>
    <row r="1402" spans="2:51" s="182" customFormat="1" ht="12">
      <c r="B1402" s="181"/>
      <c r="D1402" s="96" t="s">
        <v>132</v>
      </c>
      <c r="E1402" s="183" t="s">
        <v>1</v>
      </c>
      <c r="F1402" s="184" t="s">
        <v>470</v>
      </c>
      <c r="H1402" s="185">
        <v>1.8000000000000003</v>
      </c>
      <c r="L1402" s="181"/>
      <c r="M1402" s="186"/>
      <c r="N1402" s="187"/>
      <c r="O1402" s="187"/>
      <c r="P1402" s="187"/>
      <c r="Q1402" s="187"/>
      <c r="R1402" s="187"/>
      <c r="S1402" s="187"/>
      <c r="T1402" s="188"/>
      <c r="AT1402" s="183" t="s">
        <v>132</v>
      </c>
      <c r="AU1402" s="183" t="s">
        <v>74</v>
      </c>
      <c r="AV1402" s="182" t="s">
        <v>130</v>
      </c>
      <c r="AW1402" s="182" t="s">
        <v>5</v>
      </c>
      <c r="AX1402" s="182" t="s">
        <v>72</v>
      </c>
      <c r="AY1402" s="183" t="s">
        <v>123</v>
      </c>
    </row>
    <row r="1403" spans="2:65" s="117" customFormat="1" ht="16.5" customHeight="1">
      <c r="B1403" s="8"/>
      <c r="C1403" s="84" t="s">
        <v>184</v>
      </c>
      <c r="D1403" s="84" t="s">
        <v>125</v>
      </c>
      <c r="E1403" s="85" t="s">
        <v>635</v>
      </c>
      <c r="F1403" s="86" t="s">
        <v>636</v>
      </c>
      <c r="G1403" s="87" t="s">
        <v>128</v>
      </c>
      <c r="H1403" s="88">
        <v>4.8</v>
      </c>
      <c r="I1403" s="142"/>
      <c r="J1403" s="89">
        <f>ROUND(I1403*H1403,2)</f>
        <v>0</v>
      </c>
      <c r="K1403" s="86" t="s">
        <v>397</v>
      </c>
      <c r="L1403" s="8"/>
      <c r="M1403" s="115" t="s">
        <v>1</v>
      </c>
      <c r="N1403" s="90" t="s">
        <v>35</v>
      </c>
      <c r="O1403" s="92">
        <v>0.364</v>
      </c>
      <c r="P1403" s="92">
        <f>O1403*H1403</f>
        <v>1.7471999999999999</v>
      </c>
      <c r="Q1403" s="92">
        <v>0.00103</v>
      </c>
      <c r="R1403" s="92">
        <f>Q1403*H1403</f>
        <v>0.0049440000000000005</v>
      </c>
      <c r="S1403" s="92">
        <v>0</v>
      </c>
      <c r="T1403" s="164">
        <f>S1403*H1403</f>
        <v>0</v>
      </c>
      <c r="AR1403" s="120" t="s">
        <v>130</v>
      </c>
      <c r="AT1403" s="120" t="s">
        <v>125</v>
      </c>
      <c r="AU1403" s="120" t="s">
        <v>74</v>
      </c>
      <c r="AY1403" s="120" t="s">
        <v>123</v>
      </c>
      <c r="BE1403" s="156">
        <f>IF(N1403="základní",J1403,0)</f>
        <v>0</v>
      </c>
      <c r="BF1403" s="156">
        <f>IF(N1403="snížená",J1403,0)</f>
        <v>0</v>
      </c>
      <c r="BG1403" s="156">
        <f>IF(N1403="zákl. přenesená",J1403,0)</f>
        <v>0</v>
      </c>
      <c r="BH1403" s="156">
        <f>IF(N1403="sníž. přenesená",J1403,0)</f>
        <v>0</v>
      </c>
      <c r="BI1403" s="156">
        <f>IF(N1403="nulová",J1403,0)</f>
        <v>0</v>
      </c>
      <c r="BJ1403" s="120" t="s">
        <v>72</v>
      </c>
      <c r="BK1403" s="156">
        <f>ROUND(I1403*H1403,2)</f>
        <v>0</v>
      </c>
      <c r="BL1403" s="120" t="s">
        <v>130</v>
      </c>
      <c r="BM1403" s="120" t="s">
        <v>637</v>
      </c>
    </row>
    <row r="1404" spans="2:47" s="117" customFormat="1" ht="19.5">
      <c r="B1404" s="8"/>
      <c r="D1404" s="96" t="s">
        <v>399</v>
      </c>
      <c r="F1404" s="165" t="s">
        <v>638</v>
      </c>
      <c r="L1404" s="8"/>
      <c r="M1404" s="114"/>
      <c r="N1404" s="21"/>
      <c r="O1404" s="21"/>
      <c r="P1404" s="21"/>
      <c r="Q1404" s="21"/>
      <c r="R1404" s="21"/>
      <c r="S1404" s="21"/>
      <c r="T1404" s="22"/>
      <c r="AT1404" s="120" t="s">
        <v>399</v>
      </c>
      <c r="AU1404" s="120" t="s">
        <v>74</v>
      </c>
    </row>
    <row r="1405" spans="2:51" s="167" customFormat="1" ht="12">
      <c r="B1405" s="166"/>
      <c r="D1405" s="96" t="s">
        <v>132</v>
      </c>
      <c r="E1405" s="168" t="s">
        <v>1</v>
      </c>
      <c r="F1405" s="169" t="s">
        <v>401</v>
      </c>
      <c r="H1405" s="168" t="s">
        <v>1</v>
      </c>
      <c r="L1405" s="166"/>
      <c r="M1405" s="170"/>
      <c r="N1405" s="171"/>
      <c r="O1405" s="171"/>
      <c r="P1405" s="171"/>
      <c r="Q1405" s="171"/>
      <c r="R1405" s="171"/>
      <c r="S1405" s="171"/>
      <c r="T1405" s="172"/>
      <c r="AT1405" s="168" t="s">
        <v>132</v>
      </c>
      <c r="AU1405" s="168" t="s">
        <v>74</v>
      </c>
      <c r="AV1405" s="167" t="s">
        <v>72</v>
      </c>
      <c r="AW1405" s="167" t="s">
        <v>5</v>
      </c>
      <c r="AX1405" s="167" t="s">
        <v>66</v>
      </c>
      <c r="AY1405" s="168" t="s">
        <v>123</v>
      </c>
    </row>
    <row r="1406" spans="2:51" s="167" customFormat="1" ht="12">
      <c r="B1406" s="166"/>
      <c r="D1406" s="96" t="s">
        <v>132</v>
      </c>
      <c r="E1406" s="168" t="s">
        <v>1</v>
      </c>
      <c r="F1406" s="169" t="s">
        <v>402</v>
      </c>
      <c r="H1406" s="168" t="s">
        <v>1</v>
      </c>
      <c r="L1406" s="166"/>
      <c r="M1406" s="170"/>
      <c r="N1406" s="171"/>
      <c r="O1406" s="171"/>
      <c r="P1406" s="171"/>
      <c r="Q1406" s="171"/>
      <c r="R1406" s="171"/>
      <c r="S1406" s="171"/>
      <c r="T1406" s="172"/>
      <c r="AT1406" s="168" t="s">
        <v>132</v>
      </c>
      <c r="AU1406" s="168" t="s">
        <v>74</v>
      </c>
      <c r="AV1406" s="167" t="s">
        <v>72</v>
      </c>
      <c r="AW1406" s="167" t="s">
        <v>5</v>
      </c>
      <c r="AX1406" s="167" t="s">
        <v>66</v>
      </c>
      <c r="AY1406" s="168" t="s">
        <v>123</v>
      </c>
    </row>
    <row r="1407" spans="2:51" s="167" customFormat="1" ht="12">
      <c r="B1407" s="166"/>
      <c r="D1407" s="96" t="s">
        <v>132</v>
      </c>
      <c r="E1407" s="168" t="s">
        <v>1</v>
      </c>
      <c r="F1407" s="169" t="s">
        <v>403</v>
      </c>
      <c r="H1407" s="168" t="s">
        <v>1</v>
      </c>
      <c r="L1407" s="166"/>
      <c r="M1407" s="170"/>
      <c r="N1407" s="171"/>
      <c r="O1407" s="171"/>
      <c r="P1407" s="171"/>
      <c r="Q1407" s="171"/>
      <c r="R1407" s="171"/>
      <c r="S1407" s="171"/>
      <c r="T1407" s="172"/>
      <c r="AT1407" s="168" t="s">
        <v>132</v>
      </c>
      <c r="AU1407" s="168" t="s">
        <v>74</v>
      </c>
      <c r="AV1407" s="167" t="s">
        <v>72</v>
      </c>
      <c r="AW1407" s="167" t="s">
        <v>5</v>
      </c>
      <c r="AX1407" s="167" t="s">
        <v>66</v>
      </c>
      <c r="AY1407" s="168" t="s">
        <v>123</v>
      </c>
    </row>
    <row r="1408" spans="2:51" s="167" customFormat="1" ht="12">
      <c r="B1408" s="166"/>
      <c r="D1408" s="96" t="s">
        <v>132</v>
      </c>
      <c r="E1408" s="168" t="s">
        <v>1</v>
      </c>
      <c r="F1408" s="169" t="s">
        <v>614</v>
      </c>
      <c r="H1408" s="168" t="s">
        <v>1</v>
      </c>
      <c r="L1408" s="166"/>
      <c r="M1408" s="170"/>
      <c r="N1408" s="171"/>
      <c r="O1408" s="171"/>
      <c r="P1408" s="171"/>
      <c r="Q1408" s="171"/>
      <c r="R1408" s="171"/>
      <c r="S1408" s="171"/>
      <c r="T1408" s="172"/>
      <c r="AT1408" s="168" t="s">
        <v>132</v>
      </c>
      <c r="AU1408" s="168" t="s">
        <v>74</v>
      </c>
      <c r="AV1408" s="167" t="s">
        <v>72</v>
      </c>
      <c r="AW1408" s="167" t="s">
        <v>5</v>
      </c>
      <c r="AX1408" s="167" t="s">
        <v>66</v>
      </c>
      <c r="AY1408" s="168" t="s">
        <v>123</v>
      </c>
    </row>
    <row r="1409" spans="2:51" s="167" customFormat="1" ht="12">
      <c r="B1409" s="166"/>
      <c r="D1409" s="96" t="s">
        <v>132</v>
      </c>
      <c r="E1409" s="168" t="s">
        <v>1</v>
      </c>
      <c r="F1409" s="169" t="s">
        <v>615</v>
      </c>
      <c r="H1409" s="168" t="s">
        <v>1</v>
      </c>
      <c r="L1409" s="166"/>
      <c r="M1409" s="170"/>
      <c r="N1409" s="171"/>
      <c r="O1409" s="171"/>
      <c r="P1409" s="171"/>
      <c r="Q1409" s="171"/>
      <c r="R1409" s="171"/>
      <c r="S1409" s="171"/>
      <c r="T1409" s="172"/>
      <c r="AT1409" s="168" t="s">
        <v>132</v>
      </c>
      <c r="AU1409" s="168" t="s">
        <v>74</v>
      </c>
      <c r="AV1409" s="167" t="s">
        <v>72</v>
      </c>
      <c r="AW1409" s="167" t="s">
        <v>5</v>
      </c>
      <c r="AX1409" s="167" t="s">
        <v>66</v>
      </c>
      <c r="AY1409" s="168" t="s">
        <v>123</v>
      </c>
    </row>
    <row r="1410" spans="2:51" s="167" customFormat="1" ht="12">
      <c r="B1410" s="166"/>
      <c r="D1410" s="96" t="s">
        <v>132</v>
      </c>
      <c r="E1410" s="168" t="s">
        <v>1</v>
      </c>
      <c r="F1410" s="169" t="s">
        <v>634</v>
      </c>
      <c r="H1410" s="168" t="s">
        <v>1</v>
      </c>
      <c r="L1410" s="166"/>
      <c r="M1410" s="170"/>
      <c r="N1410" s="171"/>
      <c r="O1410" s="171"/>
      <c r="P1410" s="171"/>
      <c r="Q1410" s="171"/>
      <c r="R1410" s="171"/>
      <c r="S1410" s="171"/>
      <c r="T1410" s="172"/>
      <c r="AT1410" s="168" t="s">
        <v>132</v>
      </c>
      <c r="AU1410" s="168" t="s">
        <v>74</v>
      </c>
      <c r="AV1410" s="167" t="s">
        <v>72</v>
      </c>
      <c r="AW1410" s="167" t="s">
        <v>5</v>
      </c>
      <c r="AX1410" s="167" t="s">
        <v>66</v>
      </c>
      <c r="AY1410" s="168" t="s">
        <v>123</v>
      </c>
    </row>
    <row r="1411" spans="2:51" s="95" customFormat="1" ht="12">
      <c r="B1411" s="94"/>
      <c r="D1411" s="96" t="s">
        <v>132</v>
      </c>
      <c r="E1411" s="97" t="s">
        <v>1</v>
      </c>
      <c r="F1411" s="98" t="s">
        <v>639</v>
      </c>
      <c r="H1411" s="99">
        <v>0.6</v>
      </c>
      <c r="L1411" s="94"/>
      <c r="M1411" s="100"/>
      <c r="N1411" s="101"/>
      <c r="O1411" s="101"/>
      <c r="P1411" s="101"/>
      <c r="Q1411" s="101"/>
      <c r="R1411" s="101"/>
      <c r="S1411" s="101"/>
      <c r="T1411" s="102"/>
      <c r="AT1411" s="97" t="s">
        <v>132</v>
      </c>
      <c r="AU1411" s="97" t="s">
        <v>74</v>
      </c>
      <c r="AV1411" s="95" t="s">
        <v>74</v>
      </c>
      <c r="AW1411" s="95" t="s">
        <v>5</v>
      </c>
      <c r="AX1411" s="95" t="s">
        <v>66</v>
      </c>
      <c r="AY1411" s="97" t="s">
        <v>123</v>
      </c>
    </row>
    <row r="1412" spans="2:51" s="167" customFormat="1" ht="12">
      <c r="B1412" s="166"/>
      <c r="D1412" s="96" t="s">
        <v>132</v>
      </c>
      <c r="E1412" s="168" t="s">
        <v>1</v>
      </c>
      <c r="F1412" s="169" t="s">
        <v>618</v>
      </c>
      <c r="H1412" s="168" t="s">
        <v>1</v>
      </c>
      <c r="L1412" s="166"/>
      <c r="M1412" s="170"/>
      <c r="N1412" s="171"/>
      <c r="O1412" s="171"/>
      <c r="P1412" s="171"/>
      <c r="Q1412" s="171"/>
      <c r="R1412" s="171"/>
      <c r="S1412" s="171"/>
      <c r="T1412" s="172"/>
      <c r="AT1412" s="168" t="s">
        <v>132</v>
      </c>
      <c r="AU1412" s="168" t="s">
        <v>74</v>
      </c>
      <c r="AV1412" s="167" t="s">
        <v>72</v>
      </c>
      <c r="AW1412" s="167" t="s">
        <v>5</v>
      </c>
      <c r="AX1412" s="167" t="s">
        <v>66</v>
      </c>
      <c r="AY1412" s="168" t="s">
        <v>123</v>
      </c>
    </row>
    <row r="1413" spans="2:51" s="167" customFormat="1" ht="12">
      <c r="B1413" s="166"/>
      <c r="D1413" s="96" t="s">
        <v>132</v>
      </c>
      <c r="E1413" s="168" t="s">
        <v>1</v>
      </c>
      <c r="F1413" s="169" t="s">
        <v>634</v>
      </c>
      <c r="H1413" s="168" t="s">
        <v>1</v>
      </c>
      <c r="L1413" s="166"/>
      <c r="M1413" s="170"/>
      <c r="N1413" s="171"/>
      <c r="O1413" s="171"/>
      <c r="P1413" s="171"/>
      <c r="Q1413" s="171"/>
      <c r="R1413" s="171"/>
      <c r="S1413" s="171"/>
      <c r="T1413" s="172"/>
      <c r="AT1413" s="168" t="s">
        <v>132</v>
      </c>
      <c r="AU1413" s="168" t="s">
        <v>74</v>
      </c>
      <c r="AV1413" s="167" t="s">
        <v>72</v>
      </c>
      <c r="AW1413" s="167" t="s">
        <v>5</v>
      </c>
      <c r="AX1413" s="167" t="s">
        <v>66</v>
      </c>
      <c r="AY1413" s="168" t="s">
        <v>123</v>
      </c>
    </row>
    <row r="1414" spans="2:51" s="95" customFormat="1" ht="12">
      <c r="B1414" s="94"/>
      <c r="D1414" s="96" t="s">
        <v>132</v>
      </c>
      <c r="E1414" s="97" t="s">
        <v>1</v>
      </c>
      <c r="F1414" s="98" t="s">
        <v>639</v>
      </c>
      <c r="H1414" s="99">
        <v>0.6</v>
      </c>
      <c r="L1414" s="94"/>
      <c r="M1414" s="100"/>
      <c r="N1414" s="101"/>
      <c r="O1414" s="101"/>
      <c r="P1414" s="101"/>
      <c r="Q1414" s="101"/>
      <c r="R1414" s="101"/>
      <c r="S1414" s="101"/>
      <c r="T1414" s="102"/>
      <c r="AT1414" s="97" t="s">
        <v>132</v>
      </c>
      <c r="AU1414" s="97" t="s">
        <v>74</v>
      </c>
      <c r="AV1414" s="95" t="s">
        <v>74</v>
      </c>
      <c r="AW1414" s="95" t="s">
        <v>5</v>
      </c>
      <c r="AX1414" s="95" t="s">
        <v>66</v>
      </c>
      <c r="AY1414" s="97" t="s">
        <v>123</v>
      </c>
    </row>
    <row r="1415" spans="2:51" s="167" customFormat="1" ht="12">
      <c r="B1415" s="166"/>
      <c r="D1415" s="96" t="s">
        <v>132</v>
      </c>
      <c r="E1415" s="168" t="s">
        <v>1</v>
      </c>
      <c r="F1415" s="169" t="s">
        <v>619</v>
      </c>
      <c r="H1415" s="168" t="s">
        <v>1</v>
      </c>
      <c r="L1415" s="166"/>
      <c r="M1415" s="170"/>
      <c r="N1415" s="171"/>
      <c r="O1415" s="171"/>
      <c r="P1415" s="171"/>
      <c r="Q1415" s="171"/>
      <c r="R1415" s="171"/>
      <c r="S1415" s="171"/>
      <c r="T1415" s="172"/>
      <c r="AT1415" s="168" t="s">
        <v>132</v>
      </c>
      <c r="AU1415" s="168" t="s">
        <v>74</v>
      </c>
      <c r="AV1415" s="167" t="s">
        <v>72</v>
      </c>
      <c r="AW1415" s="167" t="s">
        <v>5</v>
      </c>
      <c r="AX1415" s="167" t="s">
        <v>66</v>
      </c>
      <c r="AY1415" s="168" t="s">
        <v>123</v>
      </c>
    </row>
    <row r="1416" spans="2:51" s="167" customFormat="1" ht="12">
      <c r="B1416" s="166"/>
      <c r="D1416" s="96" t="s">
        <v>132</v>
      </c>
      <c r="E1416" s="168" t="s">
        <v>1</v>
      </c>
      <c r="F1416" s="169" t="s">
        <v>634</v>
      </c>
      <c r="H1416" s="168" t="s">
        <v>1</v>
      </c>
      <c r="L1416" s="166"/>
      <c r="M1416" s="170"/>
      <c r="N1416" s="171"/>
      <c r="O1416" s="171"/>
      <c r="P1416" s="171"/>
      <c r="Q1416" s="171"/>
      <c r="R1416" s="171"/>
      <c r="S1416" s="171"/>
      <c r="T1416" s="172"/>
      <c r="AT1416" s="168" t="s">
        <v>132</v>
      </c>
      <c r="AU1416" s="168" t="s">
        <v>74</v>
      </c>
      <c r="AV1416" s="167" t="s">
        <v>72</v>
      </c>
      <c r="AW1416" s="167" t="s">
        <v>5</v>
      </c>
      <c r="AX1416" s="167" t="s">
        <v>66</v>
      </c>
      <c r="AY1416" s="168" t="s">
        <v>123</v>
      </c>
    </row>
    <row r="1417" spans="2:51" s="95" customFormat="1" ht="12">
      <c r="B1417" s="94"/>
      <c r="D1417" s="96" t="s">
        <v>132</v>
      </c>
      <c r="E1417" s="97" t="s">
        <v>1</v>
      </c>
      <c r="F1417" s="98" t="s">
        <v>639</v>
      </c>
      <c r="H1417" s="99">
        <v>0.6</v>
      </c>
      <c r="L1417" s="94"/>
      <c r="M1417" s="100"/>
      <c r="N1417" s="101"/>
      <c r="O1417" s="101"/>
      <c r="P1417" s="101"/>
      <c r="Q1417" s="101"/>
      <c r="R1417" s="101"/>
      <c r="S1417" s="101"/>
      <c r="T1417" s="102"/>
      <c r="AT1417" s="97" t="s">
        <v>132</v>
      </c>
      <c r="AU1417" s="97" t="s">
        <v>74</v>
      </c>
      <c r="AV1417" s="95" t="s">
        <v>74</v>
      </c>
      <c r="AW1417" s="95" t="s">
        <v>5</v>
      </c>
      <c r="AX1417" s="95" t="s">
        <v>66</v>
      </c>
      <c r="AY1417" s="97" t="s">
        <v>123</v>
      </c>
    </row>
    <row r="1418" spans="2:51" s="167" customFormat="1" ht="12">
      <c r="B1418" s="166"/>
      <c r="D1418" s="96" t="s">
        <v>132</v>
      </c>
      <c r="E1418" s="168" t="s">
        <v>1</v>
      </c>
      <c r="F1418" s="169" t="s">
        <v>620</v>
      </c>
      <c r="H1418" s="168" t="s">
        <v>1</v>
      </c>
      <c r="L1418" s="166"/>
      <c r="M1418" s="170"/>
      <c r="N1418" s="171"/>
      <c r="O1418" s="171"/>
      <c r="P1418" s="171"/>
      <c r="Q1418" s="171"/>
      <c r="R1418" s="171"/>
      <c r="S1418" s="171"/>
      <c r="T1418" s="172"/>
      <c r="AT1418" s="168" t="s">
        <v>132</v>
      </c>
      <c r="AU1418" s="168" t="s">
        <v>74</v>
      </c>
      <c r="AV1418" s="167" t="s">
        <v>72</v>
      </c>
      <c r="AW1418" s="167" t="s">
        <v>5</v>
      </c>
      <c r="AX1418" s="167" t="s">
        <v>66</v>
      </c>
      <c r="AY1418" s="168" t="s">
        <v>123</v>
      </c>
    </row>
    <row r="1419" spans="2:51" s="167" customFormat="1" ht="12">
      <c r="B1419" s="166"/>
      <c r="D1419" s="96" t="s">
        <v>132</v>
      </c>
      <c r="E1419" s="168" t="s">
        <v>1</v>
      </c>
      <c r="F1419" s="169" t="s">
        <v>634</v>
      </c>
      <c r="H1419" s="168" t="s">
        <v>1</v>
      </c>
      <c r="L1419" s="166"/>
      <c r="M1419" s="170"/>
      <c r="N1419" s="171"/>
      <c r="O1419" s="171"/>
      <c r="P1419" s="171"/>
      <c r="Q1419" s="171"/>
      <c r="R1419" s="171"/>
      <c r="S1419" s="171"/>
      <c r="T1419" s="172"/>
      <c r="AT1419" s="168" t="s">
        <v>132</v>
      </c>
      <c r="AU1419" s="168" t="s">
        <v>74</v>
      </c>
      <c r="AV1419" s="167" t="s">
        <v>72</v>
      </c>
      <c r="AW1419" s="167" t="s">
        <v>5</v>
      </c>
      <c r="AX1419" s="167" t="s">
        <v>66</v>
      </c>
      <c r="AY1419" s="168" t="s">
        <v>123</v>
      </c>
    </row>
    <row r="1420" spans="2:51" s="95" customFormat="1" ht="12">
      <c r="B1420" s="94"/>
      <c r="D1420" s="96" t="s">
        <v>132</v>
      </c>
      <c r="E1420" s="97" t="s">
        <v>1</v>
      </c>
      <c r="F1420" s="98" t="s">
        <v>639</v>
      </c>
      <c r="H1420" s="99">
        <v>0.6</v>
      </c>
      <c r="L1420" s="94"/>
      <c r="M1420" s="100"/>
      <c r="N1420" s="101"/>
      <c r="O1420" s="101"/>
      <c r="P1420" s="101"/>
      <c r="Q1420" s="101"/>
      <c r="R1420" s="101"/>
      <c r="S1420" s="101"/>
      <c r="T1420" s="102"/>
      <c r="AT1420" s="97" t="s">
        <v>132</v>
      </c>
      <c r="AU1420" s="97" t="s">
        <v>74</v>
      </c>
      <c r="AV1420" s="95" t="s">
        <v>74</v>
      </c>
      <c r="AW1420" s="95" t="s">
        <v>5</v>
      </c>
      <c r="AX1420" s="95" t="s">
        <v>66</v>
      </c>
      <c r="AY1420" s="97" t="s">
        <v>123</v>
      </c>
    </row>
    <row r="1421" spans="2:51" s="167" customFormat="1" ht="12">
      <c r="B1421" s="166"/>
      <c r="D1421" s="96" t="s">
        <v>132</v>
      </c>
      <c r="E1421" s="168" t="s">
        <v>1</v>
      </c>
      <c r="F1421" s="169" t="s">
        <v>621</v>
      </c>
      <c r="H1421" s="168" t="s">
        <v>1</v>
      </c>
      <c r="L1421" s="166"/>
      <c r="M1421" s="170"/>
      <c r="N1421" s="171"/>
      <c r="O1421" s="171"/>
      <c r="P1421" s="171"/>
      <c r="Q1421" s="171"/>
      <c r="R1421" s="171"/>
      <c r="S1421" s="171"/>
      <c r="T1421" s="172"/>
      <c r="AT1421" s="168" t="s">
        <v>132</v>
      </c>
      <c r="AU1421" s="168" t="s">
        <v>74</v>
      </c>
      <c r="AV1421" s="167" t="s">
        <v>72</v>
      </c>
      <c r="AW1421" s="167" t="s">
        <v>5</v>
      </c>
      <c r="AX1421" s="167" t="s">
        <v>66</v>
      </c>
      <c r="AY1421" s="168" t="s">
        <v>123</v>
      </c>
    </row>
    <row r="1422" spans="2:51" s="167" customFormat="1" ht="12">
      <c r="B1422" s="166"/>
      <c r="D1422" s="96" t="s">
        <v>132</v>
      </c>
      <c r="E1422" s="168" t="s">
        <v>1</v>
      </c>
      <c r="F1422" s="169" t="s">
        <v>634</v>
      </c>
      <c r="H1422" s="168" t="s">
        <v>1</v>
      </c>
      <c r="L1422" s="166"/>
      <c r="M1422" s="170"/>
      <c r="N1422" s="171"/>
      <c r="O1422" s="171"/>
      <c r="P1422" s="171"/>
      <c r="Q1422" s="171"/>
      <c r="R1422" s="171"/>
      <c r="S1422" s="171"/>
      <c r="T1422" s="172"/>
      <c r="AT1422" s="168" t="s">
        <v>132</v>
      </c>
      <c r="AU1422" s="168" t="s">
        <v>74</v>
      </c>
      <c r="AV1422" s="167" t="s">
        <v>72</v>
      </c>
      <c r="AW1422" s="167" t="s">
        <v>5</v>
      </c>
      <c r="AX1422" s="167" t="s">
        <v>66</v>
      </c>
      <c r="AY1422" s="168" t="s">
        <v>123</v>
      </c>
    </row>
    <row r="1423" spans="2:51" s="95" customFormat="1" ht="12">
      <c r="B1423" s="94"/>
      <c r="D1423" s="96" t="s">
        <v>132</v>
      </c>
      <c r="E1423" s="97" t="s">
        <v>1</v>
      </c>
      <c r="F1423" s="98" t="s">
        <v>639</v>
      </c>
      <c r="H1423" s="99">
        <v>0.6</v>
      </c>
      <c r="L1423" s="94"/>
      <c r="M1423" s="100"/>
      <c r="N1423" s="101"/>
      <c r="O1423" s="101"/>
      <c r="P1423" s="101"/>
      <c r="Q1423" s="101"/>
      <c r="R1423" s="101"/>
      <c r="S1423" s="101"/>
      <c r="T1423" s="102"/>
      <c r="AT1423" s="97" t="s">
        <v>132</v>
      </c>
      <c r="AU1423" s="97" t="s">
        <v>74</v>
      </c>
      <c r="AV1423" s="95" t="s">
        <v>74</v>
      </c>
      <c r="AW1423" s="95" t="s">
        <v>5</v>
      </c>
      <c r="AX1423" s="95" t="s">
        <v>66</v>
      </c>
      <c r="AY1423" s="97" t="s">
        <v>123</v>
      </c>
    </row>
    <row r="1424" spans="2:51" s="167" customFormat="1" ht="12">
      <c r="B1424" s="166"/>
      <c r="D1424" s="96" t="s">
        <v>132</v>
      </c>
      <c r="E1424" s="168" t="s">
        <v>1</v>
      </c>
      <c r="F1424" s="169" t="s">
        <v>622</v>
      </c>
      <c r="H1424" s="168" t="s">
        <v>1</v>
      </c>
      <c r="L1424" s="166"/>
      <c r="M1424" s="170"/>
      <c r="N1424" s="171"/>
      <c r="O1424" s="171"/>
      <c r="P1424" s="171"/>
      <c r="Q1424" s="171"/>
      <c r="R1424" s="171"/>
      <c r="S1424" s="171"/>
      <c r="T1424" s="172"/>
      <c r="AT1424" s="168" t="s">
        <v>132</v>
      </c>
      <c r="AU1424" s="168" t="s">
        <v>74</v>
      </c>
      <c r="AV1424" s="167" t="s">
        <v>72</v>
      </c>
      <c r="AW1424" s="167" t="s">
        <v>5</v>
      </c>
      <c r="AX1424" s="167" t="s">
        <v>66</v>
      </c>
      <c r="AY1424" s="168" t="s">
        <v>123</v>
      </c>
    </row>
    <row r="1425" spans="2:51" s="167" customFormat="1" ht="12">
      <c r="B1425" s="166"/>
      <c r="D1425" s="96" t="s">
        <v>132</v>
      </c>
      <c r="E1425" s="168" t="s">
        <v>1</v>
      </c>
      <c r="F1425" s="169" t="s">
        <v>634</v>
      </c>
      <c r="H1425" s="168" t="s">
        <v>1</v>
      </c>
      <c r="L1425" s="166"/>
      <c r="M1425" s="170"/>
      <c r="N1425" s="171"/>
      <c r="O1425" s="171"/>
      <c r="P1425" s="171"/>
      <c r="Q1425" s="171"/>
      <c r="R1425" s="171"/>
      <c r="S1425" s="171"/>
      <c r="T1425" s="172"/>
      <c r="AT1425" s="168" t="s">
        <v>132</v>
      </c>
      <c r="AU1425" s="168" t="s">
        <v>74</v>
      </c>
      <c r="AV1425" s="167" t="s">
        <v>72</v>
      </c>
      <c r="AW1425" s="167" t="s">
        <v>5</v>
      </c>
      <c r="AX1425" s="167" t="s">
        <v>66</v>
      </c>
      <c r="AY1425" s="168" t="s">
        <v>123</v>
      </c>
    </row>
    <row r="1426" spans="2:51" s="95" customFormat="1" ht="12">
      <c r="B1426" s="94"/>
      <c r="D1426" s="96" t="s">
        <v>132</v>
      </c>
      <c r="E1426" s="97" t="s">
        <v>1</v>
      </c>
      <c r="F1426" s="98" t="s">
        <v>639</v>
      </c>
      <c r="H1426" s="99">
        <v>0.6</v>
      </c>
      <c r="L1426" s="94"/>
      <c r="M1426" s="100"/>
      <c r="N1426" s="101"/>
      <c r="O1426" s="101"/>
      <c r="P1426" s="101"/>
      <c r="Q1426" s="101"/>
      <c r="R1426" s="101"/>
      <c r="S1426" s="101"/>
      <c r="T1426" s="102"/>
      <c r="AT1426" s="97" t="s">
        <v>132</v>
      </c>
      <c r="AU1426" s="97" t="s">
        <v>74</v>
      </c>
      <c r="AV1426" s="95" t="s">
        <v>74</v>
      </c>
      <c r="AW1426" s="95" t="s">
        <v>5</v>
      </c>
      <c r="AX1426" s="95" t="s">
        <v>66</v>
      </c>
      <c r="AY1426" s="97" t="s">
        <v>123</v>
      </c>
    </row>
    <row r="1427" spans="2:51" s="167" customFormat="1" ht="12">
      <c r="B1427" s="166"/>
      <c r="D1427" s="96" t="s">
        <v>132</v>
      </c>
      <c r="E1427" s="168" t="s">
        <v>1</v>
      </c>
      <c r="F1427" s="169" t="s">
        <v>623</v>
      </c>
      <c r="H1427" s="168" t="s">
        <v>1</v>
      </c>
      <c r="L1427" s="166"/>
      <c r="M1427" s="170"/>
      <c r="N1427" s="171"/>
      <c r="O1427" s="171"/>
      <c r="P1427" s="171"/>
      <c r="Q1427" s="171"/>
      <c r="R1427" s="171"/>
      <c r="S1427" s="171"/>
      <c r="T1427" s="172"/>
      <c r="AT1427" s="168" t="s">
        <v>132</v>
      </c>
      <c r="AU1427" s="168" t="s">
        <v>74</v>
      </c>
      <c r="AV1427" s="167" t="s">
        <v>72</v>
      </c>
      <c r="AW1427" s="167" t="s">
        <v>5</v>
      </c>
      <c r="AX1427" s="167" t="s">
        <v>66</v>
      </c>
      <c r="AY1427" s="168" t="s">
        <v>123</v>
      </c>
    </row>
    <row r="1428" spans="2:51" s="167" customFormat="1" ht="12">
      <c r="B1428" s="166"/>
      <c r="D1428" s="96" t="s">
        <v>132</v>
      </c>
      <c r="E1428" s="168" t="s">
        <v>1</v>
      </c>
      <c r="F1428" s="169" t="s">
        <v>634</v>
      </c>
      <c r="H1428" s="168" t="s">
        <v>1</v>
      </c>
      <c r="L1428" s="166"/>
      <c r="M1428" s="170"/>
      <c r="N1428" s="171"/>
      <c r="O1428" s="171"/>
      <c r="P1428" s="171"/>
      <c r="Q1428" s="171"/>
      <c r="R1428" s="171"/>
      <c r="S1428" s="171"/>
      <c r="T1428" s="172"/>
      <c r="AT1428" s="168" t="s">
        <v>132</v>
      </c>
      <c r="AU1428" s="168" t="s">
        <v>74</v>
      </c>
      <c r="AV1428" s="167" t="s">
        <v>72</v>
      </c>
      <c r="AW1428" s="167" t="s">
        <v>5</v>
      </c>
      <c r="AX1428" s="167" t="s">
        <v>66</v>
      </c>
      <c r="AY1428" s="168" t="s">
        <v>123</v>
      </c>
    </row>
    <row r="1429" spans="2:51" s="95" customFormat="1" ht="12">
      <c r="B1429" s="94"/>
      <c r="D1429" s="96" t="s">
        <v>132</v>
      </c>
      <c r="E1429" s="97" t="s">
        <v>1</v>
      </c>
      <c r="F1429" s="98" t="s">
        <v>639</v>
      </c>
      <c r="H1429" s="99">
        <v>0.6</v>
      </c>
      <c r="L1429" s="94"/>
      <c r="M1429" s="100"/>
      <c r="N1429" s="101"/>
      <c r="O1429" s="101"/>
      <c r="P1429" s="101"/>
      <c r="Q1429" s="101"/>
      <c r="R1429" s="101"/>
      <c r="S1429" s="101"/>
      <c r="T1429" s="102"/>
      <c r="AT1429" s="97" t="s">
        <v>132</v>
      </c>
      <c r="AU1429" s="97" t="s">
        <v>74</v>
      </c>
      <c r="AV1429" s="95" t="s">
        <v>74</v>
      </c>
      <c r="AW1429" s="95" t="s">
        <v>5</v>
      </c>
      <c r="AX1429" s="95" t="s">
        <v>66</v>
      </c>
      <c r="AY1429" s="97" t="s">
        <v>123</v>
      </c>
    </row>
    <row r="1430" spans="2:51" s="167" customFormat="1" ht="12">
      <c r="B1430" s="166"/>
      <c r="D1430" s="96" t="s">
        <v>132</v>
      </c>
      <c r="E1430" s="168" t="s">
        <v>1</v>
      </c>
      <c r="F1430" s="169" t="s">
        <v>624</v>
      </c>
      <c r="H1430" s="168" t="s">
        <v>1</v>
      </c>
      <c r="L1430" s="166"/>
      <c r="M1430" s="170"/>
      <c r="N1430" s="171"/>
      <c r="O1430" s="171"/>
      <c r="P1430" s="171"/>
      <c r="Q1430" s="171"/>
      <c r="R1430" s="171"/>
      <c r="S1430" s="171"/>
      <c r="T1430" s="172"/>
      <c r="AT1430" s="168" t="s">
        <v>132</v>
      </c>
      <c r="AU1430" s="168" t="s">
        <v>74</v>
      </c>
      <c r="AV1430" s="167" t="s">
        <v>72</v>
      </c>
      <c r="AW1430" s="167" t="s">
        <v>5</v>
      </c>
      <c r="AX1430" s="167" t="s">
        <v>66</v>
      </c>
      <c r="AY1430" s="168" t="s">
        <v>123</v>
      </c>
    </row>
    <row r="1431" spans="2:51" s="167" customFormat="1" ht="12">
      <c r="B1431" s="166"/>
      <c r="D1431" s="96" t="s">
        <v>132</v>
      </c>
      <c r="E1431" s="168" t="s">
        <v>1</v>
      </c>
      <c r="F1431" s="169" t="s">
        <v>634</v>
      </c>
      <c r="H1431" s="168" t="s">
        <v>1</v>
      </c>
      <c r="L1431" s="166"/>
      <c r="M1431" s="170"/>
      <c r="N1431" s="171"/>
      <c r="O1431" s="171"/>
      <c r="P1431" s="171"/>
      <c r="Q1431" s="171"/>
      <c r="R1431" s="171"/>
      <c r="S1431" s="171"/>
      <c r="T1431" s="172"/>
      <c r="AT1431" s="168" t="s">
        <v>132</v>
      </c>
      <c r="AU1431" s="168" t="s">
        <v>74</v>
      </c>
      <c r="AV1431" s="167" t="s">
        <v>72</v>
      </c>
      <c r="AW1431" s="167" t="s">
        <v>5</v>
      </c>
      <c r="AX1431" s="167" t="s">
        <v>66</v>
      </c>
      <c r="AY1431" s="168" t="s">
        <v>123</v>
      </c>
    </row>
    <row r="1432" spans="2:51" s="95" customFormat="1" ht="12">
      <c r="B1432" s="94"/>
      <c r="D1432" s="96" t="s">
        <v>132</v>
      </c>
      <c r="E1432" s="97" t="s">
        <v>1</v>
      </c>
      <c r="F1432" s="98" t="s">
        <v>639</v>
      </c>
      <c r="H1432" s="99">
        <v>0.6</v>
      </c>
      <c r="L1432" s="94"/>
      <c r="M1432" s="100"/>
      <c r="N1432" s="101"/>
      <c r="O1432" s="101"/>
      <c r="P1432" s="101"/>
      <c r="Q1432" s="101"/>
      <c r="R1432" s="101"/>
      <c r="S1432" s="101"/>
      <c r="T1432" s="102"/>
      <c r="AT1432" s="97" t="s">
        <v>132</v>
      </c>
      <c r="AU1432" s="97" t="s">
        <v>74</v>
      </c>
      <c r="AV1432" s="95" t="s">
        <v>74</v>
      </c>
      <c r="AW1432" s="95" t="s">
        <v>5</v>
      </c>
      <c r="AX1432" s="95" t="s">
        <v>66</v>
      </c>
      <c r="AY1432" s="97" t="s">
        <v>123</v>
      </c>
    </row>
    <row r="1433" spans="2:51" s="182" customFormat="1" ht="12">
      <c r="B1433" s="181"/>
      <c r="D1433" s="96" t="s">
        <v>132</v>
      </c>
      <c r="E1433" s="183" t="s">
        <v>1</v>
      </c>
      <c r="F1433" s="184" t="s">
        <v>470</v>
      </c>
      <c r="H1433" s="185">
        <v>4.8</v>
      </c>
      <c r="L1433" s="181"/>
      <c r="M1433" s="186"/>
      <c r="N1433" s="187"/>
      <c r="O1433" s="187"/>
      <c r="P1433" s="187"/>
      <c r="Q1433" s="187"/>
      <c r="R1433" s="187"/>
      <c r="S1433" s="187"/>
      <c r="T1433" s="188"/>
      <c r="AT1433" s="183" t="s">
        <v>132</v>
      </c>
      <c r="AU1433" s="183" t="s">
        <v>74</v>
      </c>
      <c r="AV1433" s="182" t="s">
        <v>130</v>
      </c>
      <c r="AW1433" s="182" t="s">
        <v>5</v>
      </c>
      <c r="AX1433" s="182" t="s">
        <v>72</v>
      </c>
      <c r="AY1433" s="183" t="s">
        <v>123</v>
      </c>
    </row>
    <row r="1434" spans="2:65" s="117" customFormat="1" ht="16.5" customHeight="1">
      <c r="B1434" s="8"/>
      <c r="C1434" s="84" t="s">
        <v>188</v>
      </c>
      <c r="D1434" s="84" t="s">
        <v>125</v>
      </c>
      <c r="E1434" s="85" t="s">
        <v>640</v>
      </c>
      <c r="F1434" s="86" t="s">
        <v>641</v>
      </c>
      <c r="G1434" s="87" t="s">
        <v>128</v>
      </c>
      <c r="H1434" s="88">
        <v>4.8</v>
      </c>
      <c r="I1434" s="142"/>
      <c r="J1434" s="89">
        <f>ROUND(I1434*H1434,2)</f>
        <v>0</v>
      </c>
      <c r="K1434" s="86" t="s">
        <v>397</v>
      </c>
      <c r="L1434" s="8"/>
      <c r="M1434" s="115" t="s">
        <v>1</v>
      </c>
      <c r="N1434" s="90" t="s">
        <v>35</v>
      </c>
      <c r="O1434" s="92">
        <v>0.201</v>
      </c>
      <c r="P1434" s="92">
        <f>O1434*H1434</f>
        <v>0.9648</v>
      </c>
      <c r="Q1434" s="92">
        <v>0</v>
      </c>
      <c r="R1434" s="92">
        <f>Q1434*H1434</f>
        <v>0</v>
      </c>
      <c r="S1434" s="92">
        <v>0</v>
      </c>
      <c r="T1434" s="164">
        <f>S1434*H1434</f>
        <v>0</v>
      </c>
      <c r="AR1434" s="120" t="s">
        <v>130</v>
      </c>
      <c r="AT1434" s="120" t="s">
        <v>125</v>
      </c>
      <c r="AU1434" s="120" t="s">
        <v>74</v>
      </c>
      <c r="AY1434" s="120" t="s">
        <v>123</v>
      </c>
      <c r="BE1434" s="156">
        <f>IF(N1434="základní",J1434,0)</f>
        <v>0</v>
      </c>
      <c r="BF1434" s="156">
        <f>IF(N1434="snížená",J1434,0)</f>
        <v>0</v>
      </c>
      <c r="BG1434" s="156">
        <f>IF(N1434="zákl. přenesená",J1434,0)</f>
        <v>0</v>
      </c>
      <c r="BH1434" s="156">
        <f>IF(N1434="sníž. přenesená",J1434,0)</f>
        <v>0</v>
      </c>
      <c r="BI1434" s="156">
        <f>IF(N1434="nulová",J1434,0)</f>
        <v>0</v>
      </c>
      <c r="BJ1434" s="120" t="s">
        <v>72</v>
      </c>
      <c r="BK1434" s="156">
        <f>ROUND(I1434*H1434,2)</f>
        <v>0</v>
      </c>
      <c r="BL1434" s="120" t="s">
        <v>130</v>
      </c>
      <c r="BM1434" s="120" t="s">
        <v>642</v>
      </c>
    </row>
    <row r="1435" spans="2:47" s="117" customFormat="1" ht="19.5">
      <c r="B1435" s="8"/>
      <c r="D1435" s="96" t="s">
        <v>399</v>
      </c>
      <c r="F1435" s="165" t="s">
        <v>643</v>
      </c>
      <c r="L1435" s="8"/>
      <c r="M1435" s="114"/>
      <c r="N1435" s="21"/>
      <c r="O1435" s="21"/>
      <c r="P1435" s="21"/>
      <c r="Q1435" s="21"/>
      <c r="R1435" s="21"/>
      <c r="S1435" s="21"/>
      <c r="T1435" s="22"/>
      <c r="AT1435" s="120" t="s">
        <v>399</v>
      </c>
      <c r="AU1435" s="120" t="s">
        <v>74</v>
      </c>
    </row>
    <row r="1436" spans="2:51" s="167" customFormat="1" ht="12">
      <c r="B1436" s="166"/>
      <c r="D1436" s="96" t="s">
        <v>132</v>
      </c>
      <c r="E1436" s="168" t="s">
        <v>1</v>
      </c>
      <c r="F1436" s="169" t="s">
        <v>401</v>
      </c>
      <c r="H1436" s="168" t="s">
        <v>1</v>
      </c>
      <c r="L1436" s="166"/>
      <c r="M1436" s="170"/>
      <c r="N1436" s="171"/>
      <c r="O1436" s="171"/>
      <c r="P1436" s="171"/>
      <c r="Q1436" s="171"/>
      <c r="R1436" s="171"/>
      <c r="S1436" s="171"/>
      <c r="T1436" s="172"/>
      <c r="AT1436" s="168" t="s">
        <v>132</v>
      </c>
      <c r="AU1436" s="168" t="s">
        <v>74</v>
      </c>
      <c r="AV1436" s="167" t="s">
        <v>72</v>
      </c>
      <c r="AW1436" s="167" t="s">
        <v>5</v>
      </c>
      <c r="AX1436" s="167" t="s">
        <v>66</v>
      </c>
      <c r="AY1436" s="168" t="s">
        <v>123</v>
      </c>
    </row>
    <row r="1437" spans="2:51" s="167" customFormat="1" ht="12">
      <c r="B1437" s="166"/>
      <c r="D1437" s="96" t="s">
        <v>132</v>
      </c>
      <c r="E1437" s="168" t="s">
        <v>1</v>
      </c>
      <c r="F1437" s="169" t="s">
        <v>402</v>
      </c>
      <c r="H1437" s="168" t="s">
        <v>1</v>
      </c>
      <c r="L1437" s="166"/>
      <c r="M1437" s="170"/>
      <c r="N1437" s="171"/>
      <c r="O1437" s="171"/>
      <c r="P1437" s="171"/>
      <c r="Q1437" s="171"/>
      <c r="R1437" s="171"/>
      <c r="S1437" s="171"/>
      <c r="T1437" s="172"/>
      <c r="AT1437" s="168" t="s">
        <v>132</v>
      </c>
      <c r="AU1437" s="168" t="s">
        <v>74</v>
      </c>
      <c r="AV1437" s="167" t="s">
        <v>72</v>
      </c>
      <c r="AW1437" s="167" t="s">
        <v>5</v>
      </c>
      <c r="AX1437" s="167" t="s">
        <v>66</v>
      </c>
      <c r="AY1437" s="168" t="s">
        <v>123</v>
      </c>
    </row>
    <row r="1438" spans="2:51" s="167" customFormat="1" ht="12">
      <c r="B1438" s="166"/>
      <c r="D1438" s="96" t="s">
        <v>132</v>
      </c>
      <c r="E1438" s="168" t="s">
        <v>1</v>
      </c>
      <c r="F1438" s="169" t="s">
        <v>403</v>
      </c>
      <c r="H1438" s="168" t="s">
        <v>1</v>
      </c>
      <c r="L1438" s="166"/>
      <c r="M1438" s="170"/>
      <c r="N1438" s="171"/>
      <c r="O1438" s="171"/>
      <c r="P1438" s="171"/>
      <c r="Q1438" s="171"/>
      <c r="R1438" s="171"/>
      <c r="S1438" s="171"/>
      <c r="T1438" s="172"/>
      <c r="AT1438" s="168" t="s">
        <v>132</v>
      </c>
      <c r="AU1438" s="168" t="s">
        <v>74</v>
      </c>
      <c r="AV1438" s="167" t="s">
        <v>72</v>
      </c>
      <c r="AW1438" s="167" t="s">
        <v>5</v>
      </c>
      <c r="AX1438" s="167" t="s">
        <v>66</v>
      </c>
      <c r="AY1438" s="168" t="s">
        <v>123</v>
      </c>
    </row>
    <row r="1439" spans="2:51" s="167" customFormat="1" ht="12">
      <c r="B1439" s="166"/>
      <c r="D1439" s="96" t="s">
        <v>132</v>
      </c>
      <c r="E1439" s="168" t="s">
        <v>1</v>
      </c>
      <c r="F1439" s="169" t="s">
        <v>614</v>
      </c>
      <c r="H1439" s="168" t="s">
        <v>1</v>
      </c>
      <c r="L1439" s="166"/>
      <c r="M1439" s="170"/>
      <c r="N1439" s="171"/>
      <c r="O1439" s="171"/>
      <c r="P1439" s="171"/>
      <c r="Q1439" s="171"/>
      <c r="R1439" s="171"/>
      <c r="S1439" s="171"/>
      <c r="T1439" s="172"/>
      <c r="AT1439" s="168" t="s">
        <v>132</v>
      </c>
      <c r="AU1439" s="168" t="s">
        <v>74</v>
      </c>
      <c r="AV1439" s="167" t="s">
        <v>72</v>
      </c>
      <c r="AW1439" s="167" t="s">
        <v>5</v>
      </c>
      <c r="AX1439" s="167" t="s">
        <v>66</v>
      </c>
      <c r="AY1439" s="168" t="s">
        <v>123</v>
      </c>
    </row>
    <row r="1440" spans="2:51" s="167" customFormat="1" ht="12">
      <c r="B1440" s="166"/>
      <c r="D1440" s="96" t="s">
        <v>132</v>
      </c>
      <c r="E1440" s="168" t="s">
        <v>1</v>
      </c>
      <c r="F1440" s="169" t="s">
        <v>615</v>
      </c>
      <c r="H1440" s="168" t="s">
        <v>1</v>
      </c>
      <c r="L1440" s="166"/>
      <c r="M1440" s="170"/>
      <c r="N1440" s="171"/>
      <c r="O1440" s="171"/>
      <c r="P1440" s="171"/>
      <c r="Q1440" s="171"/>
      <c r="R1440" s="171"/>
      <c r="S1440" s="171"/>
      <c r="T1440" s="172"/>
      <c r="AT1440" s="168" t="s">
        <v>132</v>
      </c>
      <c r="AU1440" s="168" t="s">
        <v>74</v>
      </c>
      <c r="AV1440" s="167" t="s">
        <v>72</v>
      </c>
      <c r="AW1440" s="167" t="s">
        <v>5</v>
      </c>
      <c r="AX1440" s="167" t="s">
        <v>66</v>
      </c>
      <c r="AY1440" s="168" t="s">
        <v>123</v>
      </c>
    </row>
    <row r="1441" spans="2:51" s="167" customFormat="1" ht="12">
      <c r="B1441" s="166"/>
      <c r="D1441" s="96" t="s">
        <v>132</v>
      </c>
      <c r="E1441" s="168" t="s">
        <v>1</v>
      </c>
      <c r="F1441" s="169" t="s">
        <v>634</v>
      </c>
      <c r="H1441" s="168" t="s">
        <v>1</v>
      </c>
      <c r="L1441" s="166"/>
      <c r="M1441" s="170"/>
      <c r="N1441" s="171"/>
      <c r="O1441" s="171"/>
      <c r="P1441" s="171"/>
      <c r="Q1441" s="171"/>
      <c r="R1441" s="171"/>
      <c r="S1441" s="171"/>
      <c r="T1441" s="172"/>
      <c r="AT1441" s="168" t="s">
        <v>132</v>
      </c>
      <c r="AU1441" s="168" t="s">
        <v>74</v>
      </c>
      <c r="AV1441" s="167" t="s">
        <v>72</v>
      </c>
      <c r="AW1441" s="167" t="s">
        <v>5</v>
      </c>
      <c r="AX1441" s="167" t="s">
        <v>66</v>
      </c>
      <c r="AY1441" s="168" t="s">
        <v>123</v>
      </c>
    </row>
    <row r="1442" spans="2:51" s="95" customFormat="1" ht="12">
      <c r="B1442" s="94"/>
      <c r="D1442" s="96" t="s">
        <v>132</v>
      </c>
      <c r="E1442" s="97" t="s">
        <v>1</v>
      </c>
      <c r="F1442" s="98" t="s">
        <v>639</v>
      </c>
      <c r="H1442" s="99">
        <v>0.6</v>
      </c>
      <c r="L1442" s="94"/>
      <c r="M1442" s="100"/>
      <c r="N1442" s="101"/>
      <c r="O1442" s="101"/>
      <c r="P1442" s="101"/>
      <c r="Q1442" s="101"/>
      <c r="R1442" s="101"/>
      <c r="S1442" s="101"/>
      <c r="T1442" s="102"/>
      <c r="AT1442" s="97" t="s">
        <v>132</v>
      </c>
      <c r="AU1442" s="97" t="s">
        <v>74</v>
      </c>
      <c r="AV1442" s="95" t="s">
        <v>74</v>
      </c>
      <c r="AW1442" s="95" t="s">
        <v>5</v>
      </c>
      <c r="AX1442" s="95" t="s">
        <v>66</v>
      </c>
      <c r="AY1442" s="97" t="s">
        <v>123</v>
      </c>
    </row>
    <row r="1443" spans="2:51" s="167" customFormat="1" ht="12">
      <c r="B1443" s="166"/>
      <c r="D1443" s="96" t="s">
        <v>132</v>
      </c>
      <c r="E1443" s="168" t="s">
        <v>1</v>
      </c>
      <c r="F1443" s="169" t="s">
        <v>618</v>
      </c>
      <c r="H1443" s="168" t="s">
        <v>1</v>
      </c>
      <c r="L1443" s="166"/>
      <c r="M1443" s="170"/>
      <c r="N1443" s="171"/>
      <c r="O1443" s="171"/>
      <c r="P1443" s="171"/>
      <c r="Q1443" s="171"/>
      <c r="R1443" s="171"/>
      <c r="S1443" s="171"/>
      <c r="T1443" s="172"/>
      <c r="AT1443" s="168" t="s">
        <v>132</v>
      </c>
      <c r="AU1443" s="168" t="s">
        <v>74</v>
      </c>
      <c r="AV1443" s="167" t="s">
        <v>72</v>
      </c>
      <c r="AW1443" s="167" t="s">
        <v>5</v>
      </c>
      <c r="AX1443" s="167" t="s">
        <v>66</v>
      </c>
      <c r="AY1443" s="168" t="s">
        <v>123</v>
      </c>
    </row>
    <row r="1444" spans="2:51" s="167" customFormat="1" ht="12">
      <c r="B1444" s="166"/>
      <c r="D1444" s="96" t="s">
        <v>132</v>
      </c>
      <c r="E1444" s="168" t="s">
        <v>1</v>
      </c>
      <c r="F1444" s="169" t="s">
        <v>634</v>
      </c>
      <c r="H1444" s="168" t="s">
        <v>1</v>
      </c>
      <c r="L1444" s="166"/>
      <c r="M1444" s="170"/>
      <c r="N1444" s="171"/>
      <c r="O1444" s="171"/>
      <c r="P1444" s="171"/>
      <c r="Q1444" s="171"/>
      <c r="R1444" s="171"/>
      <c r="S1444" s="171"/>
      <c r="T1444" s="172"/>
      <c r="AT1444" s="168" t="s">
        <v>132</v>
      </c>
      <c r="AU1444" s="168" t="s">
        <v>74</v>
      </c>
      <c r="AV1444" s="167" t="s">
        <v>72</v>
      </c>
      <c r="AW1444" s="167" t="s">
        <v>5</v>
      </c>
      <c r="AX1444" s="167" t="s">
        <v>66</v>
      </c>
      <c r="AY1444" s="168" t="s">
        <v>123</v>
      </c>
    </row>
    <row r="1445" spans="2:51" s="95" customFormat="1" ht="12">
      <c r="B1445" s="94"/>
      <c r="D1445" s="96" t="s">
        <v>132</v>
      </c>
      <c r="E1445" s="97" t="s">
        <v>1</v>
      </c>
      <c r="F1445" s="98" t="s">
        <v>639</v>
      </c>
      <c r="H1445" s="99">
        <v>0.6</v>
      </c>
      <c r="L1445" s="94"/>
      <c r="M1445" s="100"/>
      <c r="N1445" s="101"/>
      <c r="O1445" s="101"/>
      <c r="P1445" s="101"/>
      <c r="Q1445" s="101"/>
      <c r="R1445" s="101"/>
      <c r="S1445" s="101"/>
      <c r="T1445" s="102"/>
      <c r="AT1445" s="97" t="s">
        <v>132</v>
      </c>
      <c r="AU1445" s="97" t="s">
        <v>74</v>
      </c>
      <c r="AV1445" s="95" t="s">
        <v>74</v>
      </c>
      <c r="AW1445" s="95" t="s">
        <v>5</v>
      </c>
      <c r="AX1445" s="95" t="s">
        <v>66</v>
      </c>
      <c r="AY1445" s="97" t="s">
        <v>123</v>
      </c>
    </row>
    <row r="1446" spans="2:51" s="167" customFormat="1" ht="12">
      <c r="B1446" s="166"/>
      <c r="D1446" s="96" t="s">
        <v>132</v>
      </c>
      <c r="E1446" s="168" t="s">
        <v>1</v>
      </c>
      <c r="F1446" s="169" t="s">
        <v>619</v>
      </c>
      <c r="H1446" s="168" t="s">
        <v>1</v>
      </c>
      <c r="L1446" s="166"/>
      <c r="M1446" s="170"/>
      <c r="N1446" s="171"/>
      <c r="O1446" s="171"/>
      <c r="P1446" s="171"/>
      <c r="Q1446" s="171"/>
      <c r="R1446" s="171"/>
      <c r="S1446" s="171"/>
      <c r="T1446" s="172"/>
      <c r="AT1446" s="168" t="s">
        <v>132</v>
      </c>
      <c r="AU1446" s="168" t="s">
        <v>74</v>
      </c>
      <c r="AV1446" s="167" t="s">
        <v>72</v>
      </c>
      <c r="AW1446" s="167" t="s">
        <v>5</v>
      </c>
      <c r="AX1446" s="167" t="s">
        <v>66</v>
      </c>
      <c r="AY1446" s="168" t="s">
        <v>123</v>
      </c>
    </row>
    <row r="1447" spans="2:51" s="167" customFormat="1" ht="12">
      <c r="B1447" s="166"/>
      <c r="D1447" s="96" t="s">
        <v>132</v>
      </c>
      <c r="E1447" s="168" t="s">
        <v>1</v>
      </c>
      <c r="F1447" s="169" t="s">
        <v>634</v>
      </c>
      <c r="H1447" s="168" t="s">
        <v>1</v>
      </c>
      <c r="L1447" s="166"/>
      <c r="M1447" s="170"/>
      <c r="N1447" s="171"/>
      <c r="O1447" s="171"/>
      <c r="P1447" s="171"/>
      <c r="Q1447" s="171"/>
      <c r="R1447" s="171"/>
      <c r="S1447" s="171"/>
      <c r="T1447" s="172"/>
      <c r="AT1447" s="168" t="s">
        <v>132</v>
      </c>
      <c r="AU1447" s="168" t="s">
        <v>74</v>
      </c>
      <c r="AV1447" s="167" t="s">
        <v>72</v>
      </c>
      <c r="AW1447" s="167" t="s">
        <v>5</v>
      </c>
      <c r="AX1447" s="167" t="s">
        <v>66</v>
      </c>
      <c r="AY1447" s="168" t="s">
        <v>123</v>
      </c>
    </row>
    <row r="1448" spans="2:51" s="95" customFormat="1" ht="12">
      <c r="B1448" s="94"/>
      <c r="D1448" s="96" t="s">
        <v>132</v>
      </c>
      <c r="E1448" s="97" t="s">
        <v>1</v>
      </c>
      <c r="F1448" s="98" t="s">
        <v>639</v>
      </c>
      <c r="H1448" s="99">
        <v>0.6</v>
      </c>
      <c r="L1448" s="94"/>
      <c r="M1448" s="100"/>
      <c r="N1448" s="101"/>
      <c r="O1448" s="101"/>
      <c r="P1448" s="101"/>
      <c r="Q1448" s="101"/>
      <c r="R1448" s="101"/>
      <c r="S1448" s="101"/>
      <c r="T1448" s="102"/>
      <c r="AT1448" s="97" t="s">
        <v>132</v>
      </c>
      <c r="AU1448" s="97" t="s">
        <v>74</v>
      </c>
      <c r="AV1448" s="95" t="s">
        <v>74</v>
      </c>
      <c r="AW1448" s="95" t="s">
        <v>5</v>
      </c>
      <c r="AX1448" s="95" t="s">
        <v>66</v>
      </c>
      <c r="AY1448" s="97" t="s">
        <v>123</v>
      </c>
    </row>
    <row r="1449" spans="2:51" s="167" customFormat="1" ht="12">
      <c r="B1449" s="166"/>
      <c r="D1449" s="96" t="s">
        <v>132</v>
      </c>
      <c r="E1449" s="168" t="s">
        <v>1</v>
      </c>
      <c r="F1449" s="169" t="s">
        <v>620</v>
      </c>
      <c r="H1449" s="168" t="s">
        <v>1</v>
      </c>
      <c r="L1449" s="166"/>
      <c r="M1449" s="170"/>
      <c r="N1449" s="171"/>
      <c r="O1449" s="171"/>
      <c r="P1449" s="171"/>
      <c r="Q1449" s="171"/>
      <c r="R1449" s="171"/>
      <c r="S1449" s="171"/>
      <c r="T1449" s="172"/>
      <c r="AT1449" s="168" t="s">
        <v>132</v>
      </c>
      <c r="AU1449" s="168" t="s">
        <v>74</v>
      </c>
      <c r="AV1449" s="167" t="s">
        <v>72</v>
      </c>
      <c r="AW1449" s="167" t="s">
        <v>5</v>
      </c>
      <c r="AX1449" s="167" t="s">
        <v>66</v>
      </c>
      <c r="AY1449" s="168" t="s">
        <v>123</v>
      </c>
    </row>
    <row r="1450" spans="2:51" s="167" customFormat="1" ht="12">
      <c r="B1450" s="166"/>
      <c r="D1450" s="96" t="s">
        <v>132</v>
      </c>
      <c r="E1450" s="168" t="s">
        <v>1</v>
      </c>
      <c r="F1450" s="169" t="s">
        <v>634</v>
      </c>
      <c r="H1450" s="168" t="s">
        <v>1</v>
      </c>
      <c r="L1450" s="166"/>
      <c r="M1450" s="170"/>
      <c r="N1450" s="171"/>
      <c r="O1450" s="171"/>
      <c r="P1450" s="171"/>
      <c r="Q1450" s="171"/>
      <c r="R1450" s="171"/>
      <c r="S1450" s="171"/>
      <c r="T1450" s="172"/>
      <c r="AT1450" s="168" t="s">
        <v>132</v>
      </c>
      <c r="AU1450" s="168" t="s">
        <v>74</v>
      </c>
      <c r="AV1450" s="167" t="s">
        <v>72</v>
      </c>
      <c r="AW1450" s="167" t="s">
        <v>5</v>
      </c>
      <c r="AX1450" s="167" t="s">
        <v>66</v>
      </c>
      <c r="AY1450" s="168" t="s">
        <v>123</v>
      </c>
    </row>
    <row r="1451" spans="2:51" s="95" customFormat="1" ht="12">
      <c r="B1451" s="94"/>
      <c r="D1451" s="96" t="s">
        <v>132</v>
      </c>
      <c r="E1451" s="97" t="s">
        <v>1</v>
      </c>
      <c r="F1451" s="98" t="s">
        <v>639</v>
      </c>
      <c r="H1451" s="99">
        <v>0.6</v>
      </c>
      <c r="L1451" s="94"/>
      <c r="M1451" s="100"/>
      <c r="N1451" s="101"/>
      <c r="O1451" s="101"/>
      <c r="P1451" s="101"/>
      <c r="Q1451" s="101"/>
      <c r="R1451" s="101"/>
      <c r="S1451" s="101"/>
      <c r="T1451" s="102"/>
      <c r="AT1451" s="97" t="s">
        <v>132</v>
      </c>
      <c r="AU1451" s="97" t="s">
        <v>74</v>
      </c>
      <c r="AV1451" s="95" t="s">
        <v>74</v>
      </c>
      <c r="AW1451" s="95" t="s">
        <v>5</v>
      </c>
      <c r="AX1451" s="95" t="s">
        <v>66</v>
      </c>
      <c r="AY1451" s="97" t="s">
        <v>123</v>
      </c>
    </row>
    <row r="1452" spans="2:51" s="167" customFormat="1" ht="12">
      <c r="B1452" s="166"/>
      <c r="D1452" s="96" t="s">
        <v>132</v>
      </c>
      <c r="E1452" s="168" t="s">
        <v>1</v>
      </c>
      <c r="F1452" s="169" t="s">
        <v>621</v>
      </c>
      <c r="H1452" s="168" t="s">
        <v>1</v>
      </c>
      <c r="L1452" s="166"/>
      <c r="M1452" s="170"/>
      <c r="N1452" s="171"/>
      <c r="O1452" s="171"/>
      <c r="P1452" s="171"/>
      <c r="Q1452" s="171"/>
      <c r="R1452" s="171"/>
      <c r="S1452" s="171"/>
      <c r="T1452" s="172"/>
      <c r="AT1452" s="168" t="s">
        <v>132</v>
      </c>
      <c r="AU1452" s="168" t="s">
        <v>74</v>
      </c>
      <c r="AV1452" s="167" t="s">
        <v>72</v>
      </c>
      <c r="AW1452" s="167" t="s">
        <v>5</v>
      </c>
      <c r="AX1452" s="167" t="s">
        <v>66</v>
      </c>
      <c r="AY1452" s="168" t="s">
        <v>123</v>
      </c>
    </row>
    <row r="1453" spans="2:51" s="167" customFormat="1" ht="12">
      <c r="B1453" s="166"/>
      <c r="D1453" s="96" t="s">
        <v>132</v>
      </c>
      <c r="E1453" s="168" t="s">
        <v>1</v>
      </c>
      <c r="F1453" s="169" t="s">
        <v>634</v>
      </c>
      <c r="H1453" s="168" t="s">
        <v>1</v>
      </c>
      <c r="L1453" s="166"/>
      <c r="M1453" s="170"/>
      <c r="N1453" s="171"/>
      <c r="O1453" s="171"/>
      <c r="P1453" s="171"/>
      <c r="Q1453" s="171"/>
      <c r="R1453" s="171"/>
      <c r="S1453" s="171"/>
      <c r="T1453" s="172"/>
      <c r="AT1453" s="168" t="s">
        <v>132</v>
      </c>
      <c r="AU1453" s="168" t="s">
        <v>74</v>
      </c>
      <c r="AV1453" s="167" t="s">
        <v>72</v>
      </c>
      <c r="AW1453" s="167" t="s">
        <v>5</v>
      </c>
      <c r="AX1453" s="167" t="s">
        <v>66</v>
      </c>
      <c r="AY1453" s="168" t="s">
        <v>123</v>
      </c>
    </row>
    <row r="1454" spans="2:51" s="95" customFormat="1" ht="12">
      <c r="B1454" s="94"/>
      <c r="D1454" s="96" t="s">
        <v>132</v>
      </c>
      <c r="E1454" s="97" t="s">
        <v>1</v>
      </c>
      <c r="F1454" s="98" t="s">
        <v>639</v>
      </c>
      <c r="H1454" s="99">
        <v>0.6</v>
      </c>
      <c r="L1454" s="94"/>
      <c r="M1454" s="100"/>
      <c r="N1454" s="101"/>
      <c r="O1454" s="101"/>
      <c r="P1454" s="101"/>
      <c r="Q1454" s="101"/>
      <c r="R1454" s="101"/>
      <c r="S1454" s="101"/>
      <c r="T1454" s="102"/>
      <c r="AT1454" s="97" t="s">
        <v>132</v>
      </c>
      <c r="AU1454" s="97" t="s">
        <v>74</v>
      </c>
      <c r="AV1454" s="95" t="s">
        <v>74</v>
      </c>
      <c r="AW1454" s="95" t="s">
        <v>5</v>
      </c>
      <c r="AX1454" s="95" t="s">
        <v>66</v>
      </c>
      <c r="AY1454" s="97" t="s">
        <v>123</v>
      </c>
    </row>
    <row r="1455" spans="2:51" s="167" customFormat="1" ht="12">
      <c r="B1455" s="166"/>
      <c r="D1455" s="96" t="s">
        <v>132</v>
      </c>
      <c r="E1455" s="168" t="s">
        <v>1</v>
      </c>
      <c r="F1455" s="169" t="s">
        <v>622</v>
      </c>
      <c r="H1455" s="168" t="s">
        <v>1</v>
      </c>
      <c r="L1455" s="166"/>
      <c r="M1455" s="170"/>
      <c r="N1455" s="171"/>
      <c r="O1455" s="171"/>
      <c r="P1455" s="171"/>
      <c r="Q1455" s="171"/>
      <c r="R1455" s="171"/>
      <c r="S1455" s="171"/>
      <c r="T1455" s="172"/>
      <c r="AT1455" s="168" t="s">
        <v>132</v>
      </c>
      <c r="AU1455" s="168" t="s">
        <v>74</v>
      </c>
      <c r="AV1455" s="167" t="s">
        <v>72</v>
      </c>
      <c r="AW1455" s="167" t="s">
        <v>5</v>
      </c>
      <c r="AX1455" s="167" t="s">
        <v>66</v>
      </c>
      <c r="AY1455" s="168" t="s">
        <v>123</v>
      </c>
    </row>
    <row r="1456" spans="2:51" s="167" customFormat="1" ht="12">
      <c r="B1456" s="166"/>
      <c r="D1456" s="96" t="s">
        <v>132</v>
      </c>
      <c r="E1456" s="168" t="s">
        <v>1</v>
      </c>
      <c r="F1456" s="169" t="s">
        <v>634</v>
      </c>
      <c r="H1456" s="168" t="s">
        <v>1</v>
      </c>
      <c r="L1456" s="166"/>
      <c r="M1456" s="170"/>
      <c r="N1456" s="171"/>
      <c r="O1456" s="171"/>
      <c r="P1456" s="171"/>
      <c r="Q1456" s="171"/>
      <c r="R1456" s="171"/>
      <c r="S1456" s="171"/>
      <c r="T1456" s="172"/>
      <c r="AT1456" s="168" t="s">
        <v>132</v>
      </c>
      <c r="AU1456" s="168" t="s">
        <v>74</v>
      </c>
      <c r="AV1456" s="167" t="s">
        <v>72</v>
      </c>
      <c r="AW1456" s="167" t="s">
        <v>5</v>
      </c>
      <c r="AX1456" s="167" t="s">
        <v>66</v>
      </c>
      <c r="AY1456" s="168" t="s">
        <v>123</v>
      </c>
    </row>
    <row r="1457" spans="2:51" s="95" customFormat="1" ht="12">
      <c r="B1457" s="94"/>
      <c r="D1457" s="96" t="s">
        <v>132</v>
      </c>
      <c r="E1457" s="97" t="s">
        <v>1</v>
      </c>
      <c r="F1457" s="98" t="s">
        <v>639</v>
      </c>
      <c r="H1457" s="99">
        <v>0.6</v>
      </c>
      <c r="L1457" s="94"/>
      <c r="M1457" s="100"/>
      <c r="N1457" s="101"/>
      <c r="O1457" s="101"/>
      <c r="P1457" s="101"/>
      <c r="Q1457" s="101"/>
      <c r="R1457" s="101"/>
      <c r="S1457" s="101"/>
      <c r="T1457" s="102"/>
      <c r="AT1457" s="97" t="s">
        <v>132</v>
      </c>
      <c r="AU1457" s="97" t="s">
        <v>74</v>
      </c>
      <c r="AV1457" s="95" t="s">
        <v>74</v>
      </c>
      <c r="AW1457" s="95" t="s">
        <v>5</v>
      </c>
      <c r="AX1457" s="95" t="s">
        <v>66</v>
      </c>
      <c r="AY1457" s="97" t="s">
        <v>123</v>
      </c>
    </row>
    <row r="1458" spans="2:51" s="167" customFormat="1" ht="12">
      <c r="B1458" s="166"/>
      <c r="D1458" s="96" t="s">
        <v>132</v>
      </c>
      <c r="E1458" s="168" t="s">
        <v>1</v>
      </c>
      <c r="F1458" s="169" t="s">
        <v>623</v>
      </c>
      <c r="H1458" s="168" t="s">
        <v>1</v>
      </c>
      <c r="L1458" s="166"/>
      <c r="M1458" s="170"/>
      <c r="N1458" s="171"/>
      <c r="O1458" s="171"/>
      <c r="P1458" s="171"/>
      <c r="Q1458" s="171"/>
      <c r="R1458" s="171"/>
      <c r="S1458" s="171"/>
      <c r="T1458" s="172"/>
      <c r="AT1458" s="168" t="s">
        <v>132</v>
      </c>
      <c r="AU1458" s="168" t="s">
        <v>74</v>
      </c>
      <c r="AV1458" s="167" t="s">
        <v>72</v>
      </c>
      <c r="AW1458" s="167" t="s">
        <v>5</v>
      </c>
      <c r="AX1458" s="167" t="s">
        <v>66</v>
      </c>
      <c r="AY1458" s="168" t="s">
        <v>123</v>
      </c>
    </row>
    <row r="1459" spans="2:51" s="167" customFormat="1" ht="12">
      <c r="B1459" s="166"/>
      <c r="D1459" s="96" t="s">
        <v>132</v>
      </c>
      <c r="E1459" s="168" t="s">
        <v>1</v>
      </c>
      <c r="F1459" s="169" t="s">
        <v>634</v>
      </c>
      <c r="H1459" s="168" t="s">
        <v>1</v>
      </c>
      <c r="L1459" s="166"/>
      <c r="M1459" s="170"/>
      <c r="N1459" s="171"/>
      <c r="O1459" s="171"/>
      <c r="P1459" s="171"/>
      <c r="Q1459" s="171"/>
      <c r="R1459" s="171"/>
      <c r="S1459" s="171"/>
      <c r="T1459" s="172"/>
      <c r="AT1459" s="168" t="s">
        <v>132</v>
      </c>
      <c r="AU1459" s="168" t="s">
        <v>74</v>
      </c>
      <c r="AV1459" s="167" t="s">
        <v>72</v>
      </c>
      <c r="AW1459" s="167" t="s">
        <v>5</v>
      </c>
      <c r="AX1459" s="167" t="s">
        <v>66</v>
      </c>
      <c r="AY1459" s="168" t="s">
        <v>123</v>
      </c>
    </row>
    <row r="1460" spans="2:51" s="95" customFormat="1" ht="12">
      <c r="B1460" s="94"/>
      <c r="D1460" s="96" t="s">
        <v>132</v>
      </c>
      <c r="E1460" s="97" t="s">
        <v>1</v>
      </c>
      <c r="F1460" s="98" t="s">
        <v>639</v>
      </c>
      <c r="H1460" s="99">
        <v>0.6</v>
      </c>
      <c r="L1460" s="94"/>
      <c r="M1460" s="100"/>
      <c r="N1460" s="101"/>
      <c r="O1460" s="101"/>
      <c r="P1460" s="101"/>
      <c r="Q1460" s="101"/>
      <c r="R1460" s="101"/>
      <c r="S1460" s="101"/>
      <c r="T1460" s="102"/>
      <c r="AT1460" s="97" t="s">
        <v>132</v>
      </c>
      <c r="AU1460" s="97" t="s">
        <v>74</v>
      </c>
      <c r="AV1460" s="95" t="s">
        <v>74</v>
      </c>
      <c r="AW1460" s="95" t="s">
        <v>5</v>
      </c>
      <c r="AX1460" s="95" t="s">
        <v>66</v>
      </c>
      <c r="AY1460" s="97" t="s">
        <v>123</v>
      </c>
    </row>
    <row r="1461" spans="2:51" s="167" customFormat="1" ht="12">
      <c r="B1461" s="166"/>
      <c r="D1461" s="96" t="s">
        <v>132</v>
      </c>
      <c r="E1461" s="168" t="s">
        <v>1</v>
      </c>
      <c r="F1461" s="169" t="s">
        <v>624</v>
      </c>
      <c r="H1461" s="168" t="s">
        <v>1</v>
      </c>
      <c r="L1461" s="166"/>
      <c r="M1461" s="170"/>
      <c r="N1461" s="171"/>
      <c r="O1461" s="171"/>
      <c r="P1461" s="171"/>
      <c r="Q1461" s="171"/>
      <c r="R1461" s="171"/>
      <c r="S1461" s="171"/>
      <c r="T1461" s="172"/>
      <c r="AT1461" s="168" t="s">
        <v>132</v>
      </c>
      <c r="AU1461" s="168" t="s">
        <v>74</v>
      </c>
      <c r="AV1461" s="167" t="s">
        <v>72</v>
      </c>
      <c r="AW1461" s="167" t="s">
        <v>5</v>
      </c>
      <c r="AX1461" s="167" t="s">
        <v>66</v>
      </c>
      <c r="AY1461" s="168" t="s">
        <v>123</v>
      </c>
    </row>
    <row r="1462" spans="2:51" s="167" customFormat="1" ht="12">
      <c r="B1462" s="166"/>
      <c r="D1462" s="96" t="s">
        <v>132</v>
      </c>
      <c r="E1462" s="168" t="s">
        <v>1</v>
      </c>
      <c r="F1462" s="169" t="s">
        <v>634</v>
      </c>
      <c r="H1462" s="168" t="s">
        <v>1</v>
      </c>
      <c r="L1462" s="166"/>
      <c r="M1462" s="170"/>
      <c r="N1462" s="171"/>
      <c r="O1462" s="171"/>
      <c r="P1462" s="171"/>
      <c r="Q1462" s="171"/>
      <c r="R1462" s="171"/>
      <c r="S1462" s="171"/>
      <c r="T1462" s="172"/>
      <c r="AT1462" s="168" t="s">
        <v>132</v>
      </c>
      <c r="AU1462" s="168" t="s">
        <v>74</v>
      </c>
      <c r="AV1462" s="167" t="s">
        <v>72</v>
      </c>
      <c r="AW1462" s="167" t="s">
        <v>5</v>
      </c>
      <c r="AX1462" s="167" t="s">
        <v>66</v>
      </c>
      <c r="AY1462" s="168" t="s">
        <v>123</v>
      </c>
    </row>
    <row r="1463" spans="2:51" s="95" customFormat="1" ht="12">
      <c r="B1463" s="94"/>
      <c r="D1463" s="96" t="s">
        <v>132</v>
      </c>
      <c r="E1463" s="97" t="s">
        <v>1</v>
      </c>
      <c r="F1463" s="98" t="s">
        <v>639</v>
      </c>
      <c r="H1463" s="99">
        <v>0.6</v>
      </c>
      <c r="L1463" s="94"/>
      <c r="M1463" s="100"/>
      <c r="N1463" s="101"/>
      <c r="O1463" s="101"/>
      <c r="P1463" s="101"/>
      <c r="Q1463" s="101"/>
      <c r="R1463" s="101"/>
      <c r="S1463" s="101"/>
      <c r="T1463" s="102"/>
      <c r="AT1463" s="97" t="s">
        <v>132</v>
      </c>
      <c r="AU1463" s="97" t="s">
        <v>74</v>
      </c>
      <c r="AV1463" s="95" t="s">
        <v>74</v>
      </c>
      <c r="AW1463" s="95" t="s">
        <v>5</v>
      </c>
      <c r="AX1463" s="95" t="s">
        <v>66</v>
      </c>
      <c r="AY1463" s="97" t="s">
        <v>123</v>
      </c>
    </row>
    <row r="1464" spans="2:51" s="182" customFormat="1" ht="12">
      <c r="B1464" s="181"/>
      <c r="D1464" s="96" t="s">
        <v>132</v>
      </c>
      <c r="E1464" s="183" t="s">
        <v>1</v>
      </c>
      <c r="F1464" s="184" t="s">
        <v>470</v>
      </c>
      <c r="H1464" s="185">
        <v>4.8</v>
      </c>
      <c r="L1464" s="181"/>
      <c r="M1464" s="186"/>
      <c r="N1464" s="187"/>
      <c r="O1464" s="187"/>
      <c r="P1464" s="187"/>
      <c r="Q1464" s="187"/>
      <c r="R1464" s="187"/>
      <c r="S1464" s="187"/>
      <c r="T1464" s="188"/>
      <c r="AT1464" s="183" t="s">
        <v>132</v>
      </c>
      <c r="AU1464" s="183" t="s">
        <v>74</v>
      </c>
      <c r="AV1464" s="182" t="s">
        <v>130</v>
      </c>
      <c r="AW1464" s="182" t="s">
        <v>5</v>
      </c>
      <c r="AX1464" s="182" t="s">
        <v>72</v>
      </c>
      <c r="AY1464" s="183" t="s">
        <v>123</v>
      </c>
    </row>
    <row r="1465" spans="2:63" s="73" customFormat="1" ht="22.9" customHeight="1">
      <c r="B1465" s="72"/>
      <c r="D1465" s="74" t="s">
        <v>65</v>
      </c>
      <c r="E1465" s="82" t="s">
        <v>137</v>
      </c>
      <c r="F1465" s="82" t="s">
        <v>644</v>
      </c>
      <c r="J1465" s="83">
        <f>BK1465</f>
        <v>0</v>
      </c>
      <c r="L1465" s="72"/>
      <c r="M1465" s="77"/>
      <c r="N1465" s="78"/>
      <c r="O1465" s="78"/>
      <c r="P1465" s="80">
        <f>SUM(P1466:P1651)</f>
        <v>43.736000000000004</v>
      </c>
      <c r="Q1465" s="78"/>
      <c r="R1465" s="80">
        <f>SUM(R1466:R1651)</f>
        <v>0</v>
      </c>
      <c r="S1465" s="78"/>
      <c r="T1465" s="163">
        <f>SUM(T1466:T1651)</f>
        <v>0</v>
      </c>
      <c r="AR1465" s="74" t="s">
        <v>72</v>
      </c>
      <c r="AT1465" s="154" t="s">
        <v>65</v>
      </c>
      <c r="AU1465" s="154" t="s">
        <v>72</v>
      </c>
      <c r="AY1465" s="74" t="s">
        <v>123</v>
      </c>
      <c r="BK1465" s="155">
        <f>SUM(BK1466:BK1651)</f>
        <v>0</v>
      </c>
    </row>
    <row r="1466" spans="2:65" s="117" customFormat="1" ht="16.5" customHeight="1">
      <c r="B1466" s="8"/>
      <c r="C1466" s="84" t="s">
        <v>193</v>
      </c>
      <c r="D1466" s="84" t="s">
        <v>125</v>
      </c>
      <c r="E1466" s="85" t="s">
        <v>645</v>
      </c>
      <c r="F1466" s="86" t="s">
        <v>646</v>
      </c>
      <c r="G1466" s="87" t="s">
        <v>140</v>
      </c>
      <c r="H1466" s="88">
        <v>284</v>
      </c>
      <c r="I1466" s="142"/>
      <c r="J1466" s="89">
        <f>ROUND(I1466*H1466,2)</f>
        <v>0</v>
      </c>
      <c r="K1466" s="86" t="s">
        <v>397</v>
      </c>
      <c r="L1466" s="8"/>
      <c r="M1466" s="115" t="s">
        <v>1</v>
      </c>
      <c r="N1466" s="90" t="s">
        <v>35</v>
      </c>
      <c r="O1466" s="92">
        <v>0.069</v>
      </c>
      <c r="P1466" s="92">
        <f>O1466*H1466</f>
        <v>19.596</v>
      </c>
      <c r="Q1466" s="92">
        <v>0</v>
      </c>
      <c r="R1466" s="92">
        <f>Q1466*H1466</f>
        <v>0</v>
      </c>
      <c r="S1466" s="92">
        <v>0</v>
      </c>
      <c r="T1466" s="164">
        <f>S1466*H1466</f>
        <v>0</v>
      </c>
      <c r="AR1466" s="120" t="s">
        <v>130</v>
      </c>
      <c r="AT1466" s="120" t="s">
        <v>125</v>
      </c>
      <c r="AU1466" s="120" t="s">
        <v>74</v>
      </c>
      <c r="AY1466" s="120" t="s">
        <v>123</v>
      </c>
      <c r="BE1466" s="156">
        <f>IF(N1466="základní",J1466,0)</f>
        <v>0</v>
      </c>
      <c r="BF1466" s="156">
        <f>IF(N1466="snížená",J1466,0)</f>
        <v>0</v>
      </c>
      <c r="BG1466" s="156">
        <f>IF(N1466="zákl. přenesená",J1466,0)</f>
        <v>0</v>
      </c>
      <c r="BH1466" s="156">
        <f>IF(N1466="sníž. přenesená",J1466,0)</f>
        <v>0</v>
      </c>
      <c r="BI1466" s="156">
        <f>IF(N1466="nulová",J1466,0)</f>
        <v>0</v>
      </c>
      <c r="BJ1466" s="120" t="s">
        <v>72</v>
      </c>
      <c r="BK1466" s="156">
        <f>ROUND(I1466*H1466,2)</f>
        <v>0</v>
      </c>
      <c r="BL1466" s="120" t="s">
        <v>130</v>
      </c>
      <c r="BM1466" s="120" t="s">
        <v>647</v>
      </c>
    </row>
    <row r="1467" spans="2:47" s="117" customFormat="1" ht="12">
      <c r="B1467" s="8"/>
      <c r="D1467" s="96" t="s">
        <v>399</v>
      </c>
      <c r="F1467" s="165" t="s">
        <v>648</v>
      </c>
      <c r="L1467" s="8"/>
      <c r="M1467" s="114"/>
      <c r="N1467" s="21"/>
      <c r="O1467" s="21"/>
      <c r="P1467" s="21"/>
      <c r="Q1467" s="21"/>
      <c r="R1467" s="21"/>
      <c r="S1467" s="21"/>
      <c r="T1467" s="22"/>
      <c r="AT1467" s="120" t="s">
        <v>399</v>
      </c>
      <c r="AU1467" s="120" t="s">
        <v>74</v>
      </c>
    </row>
    <row r="1468" spans="2:51" s="167" customFormat="1" ht="12">
      <c r="B1468" s="166"/>
      <c r="D1468" s="96" t="s">
        <v>132</v>
      </c>
      <c r="E1468" s="168" t="s">
        <v>1</v>
      </c>
      <c r="F1468" s="169" t="s">
        <v>401</v>
      </c>
      <c r="H1468" s="168" t="s">
        <v>1</v>
      </c>
      <c r="L1468" s="166"/>
      <c r="M1468" s="170"/>
      <c r="N1468" s="171"/>
      <c r="O1468" s="171"/>
      <c r="P1468" s="171"/>
      <c r="Q1468" s="171"/>
      <c r="R1468" s="171"/>
      <c r="S1468" s="171"/>
      <c r="T1468" s="172"/>
      <c r="AT1468" s="168" t="s">
        <v>132</v>
      </c>
      <c r="AU1468" s="168" t="s">
        <v>74</v>
      </c>
      <c r="AV1468" s="167" t="s">
        <v>72</v>
      </c>
      <c r="AW1468" s="167" t="s">
        <v>5</v>
      </c>
      <c r="AX1468" s="167" t="s">
        <v>66</v>
      </c>
      <c r="AY1468" s="168" t="s">
        <v>123</v>
      </c>
    </row>
    <row r="1469" spans="2:51" s="167" customFormat="1" ht="12">
      <c r="B1469" s="166"/>
      <c r="D1469" s="96" t="s">
        <v>132</v>
      </c>
      <c r="E1469" s="168" t="s">
        <v>1</v>
      </c>
      <c r="F1469" s="169" t="s">
        <v>402</v>
      </c>
      <c r="H1469" s="168" t="s">
        <v>1</v>
      </c>
      <c r="L1469" s="166"/>
      <c r="M1469" s="170"/>
      <c r="N1469" s="171"/>
      <c r="O1469" s="171"/>
      <c r="P1469" s="171"/>
      <c r="Q1469" s="171"/>
      <c r="R1469" s="171"/>
      <c r="S1469" s="171"/>
      <c r="T1469" s="172"/>
      <c r="AT1469" s="168" t="s">
        <v>132</v>
      </c>
      <c r="AU1469" s="168" t="s">
        <v>74</v>
      </c>
      <c r="AV1469" s="167" t="s">
        <v>72</v>
      </c>
      <c r="AW1469" s="167" t="s">
        <v>5</v>
      </c>
      <c r="AX1469" s="167" t="s">
        <v>66</v>
      </c>
      <c r="AY1469" s="168" t="s">
        <v>123</v>
      </c>
    </row>
    <row r="1470" spans="2:51" s="167" customFormat="1" ht="12">
      <c r="B1470" s="166"/>
      <c r="D1470" s="96" t="s">
        <v>132</v>
      </c>
      <c r="E1470" s="168" t="s">
        <v>1</v>
      </c>
      <c r="F1470" s="169" t="s">
        <v>403</v>
      </c>
      <c r="H1470" s="168" t="s">
        <v>1</v>
      </c>
      <c r="L1470" s="166"/>
      <c r="M1470" s="170"/>
      <c r="N1470" s="171"/>
      <c r="O1470" s="171"/>
      <c r="P1470" s="171"/>
      <c r="Q1470" s="171"/>
      <c r="R1470" s="171"/>
      <c r="S1470" s="171"/>
      <c r="T1470" s="172"/>
      <c r="AT1470" s="168" t="s">
        <v>132</v>
      </c>
      <c r="AU1470" s="168" t="s">
        <v>74</v>
      </c>
      <c r="AV1470" s="167" t="s">
        <v>72</v>
      </c>
      <c r="AW1470" s="167" t="s">
        <v>5</v>
      </c>
      <c r="AX1470" s="167" t="s">
        <v>66</v>
      </c>
      <c r="AY1470" s="168" t="s">
        <v>123</v>
      </c>
    </row>
    <row r="1471" spans="2:51" s="167" customFormat="1" ht="12">
      <c r="B1471" s="166"/>
      <c r="D1471" s="96" t="s">
        <v>132</v>
      </c>
      <c r="E1471" s="168" t="s">
        <v>1</v>
      </c>
      <c r="F1471" s="169" t="s">
        <v>405</v>
      </c>
      <c r="H1471" s="168" t="s">
        <v>1</v>
      </c>
      <c r="L1471" s="166"/>
      <c r="M1471" s="170"/>
      <c r="N1471" s="171"/>
      <c r="O1471" s="171"/>
      <c r="P1471" s="171"/>
      <c r="Q1471" s="171"/>
      <c r="R1471" s="171"/>
      <c r="S1471" s="171"/>
      <c r="T1471" s="172"/>
      <c r="AT1471" s="168" t="s">
        <v>132</v>
      </c>
      <c r="AU1471" s="168" t="s">
        <v>74</v>
      </c>
      <c r="AV1471" s="167" t="s">
        <v>72</v>
      </c>
      <c r="AW1471" s="167" t="s">
        <v>5</v>
      </c>
      <c r="AX1471" s="167" t="s">
        <v>66</v>
      </c>
      <c r="AY1471" s="168" t="s">
        <v>123</v>
      </c>
    </row>
    <row r="1472" spans="2:51" s="167" customFormat="1" ht="12">
      <c r="B1472" s="166"/>
      <c r="D1472" s="96" t="s">
        <v>132</v>
      </c>
      <c r="E1472" s="168" t="s">
        <v>1</v>
      </c>
      <c r="F1472" s="169" t="s">
        <v>649</v>
      </c>
      <c r="H1472" s="168" t="s">
        <v>1</v>
      </c>
      <c r="L1472" s="166"/>
      <c r="M1472" s="170"/>
      <c r="N1472" s="171"/>
      <c r="O1472" s="171"/>
      <c r="P1472" s="171"/>
      <c r="Q1472" s="171"/>
      <c r="R1472" s="171"/>
      <c r="S1472" s="171"/>
      <c r="T1472" s="172"/>
      <c r="AT1472" s="168" t="s">
        <v>132</v>
      </c>
      <c r="AU1472" s="168" t="s">
        <v>74</v>
      </c>
      <c r="AV1472" s="167" t="s">
        <v>72</v>
      </c>
      <c r="AW1472" s="167" t="s">
        <v>5</v>
      </c>
      <c r="AX1472" s="167" t="s">
        <v>66</v>
      </c>
      <c r="AY1472" s="168" t="s">
        <v>123</v>
      </c>
    </row>
    <row r="1473" spans="2:51" s="167" customFormat="1" ht="12">
      <c r="B1473" s="166"/>
      <c r="D1473" s="96" t="s">
        <v>132</v>
      </c>
      <c r="E1473" s="168" t="s">
        <v>1</v>
      </c>
      <c r="F1473" s="169" t="s">
        <v>650</v>
      </c>
      <c r="H1473" s="168" t="s">
        <v>1</v>
      </c>
      <c r="L1473" s="166"/>
      <c r="M1473" s="170"/>
      <c r="N1473" s="171"/>
      <c r="O1473" s="171"/>
      <c r="P1473" s="171"/>
      <c r="Q1473" s="171"/>
      <c r="R1473" s="171"/>
      <c r="S1473" s="171"/>
      <c r="T1473" s="172"/>
      <c r="AT1473" s="168" t="s">
        <v>132</v>
      </c>
      <c r="AU1473" s="168" t="s">
        <v>74</v>
      </c>
      <c r="AV1473" s="167" t="s">
        <v>72</v>
      </c>
      <c r="AW1473" s="167" t="s">
        <v>5</v>
      </c>
      <c r="AX1473" s="167" t="s">
        <v>66</v>
      </c>
      <c r="AY1473" s="168" t="s">
        <v>123</v>
      </c>
    </row>
    <row r="1474" spans="2:51" s="95" customFormat="1" ht="12">
      <c r="B1474" s="94"/>
      <c r="D1474" s="96" t="s">
        <v>132</v>
      </c>
      <c r="E1474" s="97" t="s">
        <v>1</v>
      </c>
      <c r="F1474" s="98" t="s">
        <v>651</v>
      </c>
      <c r="H1474" s="99">
        <v>40</v>
      </c>
      <c r="L1474" s="94"/>
      <c r="M1474" s="100"/>
      <c r="N1474" s="101"/>
      <c r="O1474" s="101"/>
      <c r="P1474" s="101"/>
      <c r="Q1474" s="101"/>
      <c r="R1474" s="101"/>
      <c r="S1474" s="101"/>
      <c r="T1474" s="102"/>
      <c r="AT1474" s="97" t="s">
        <v>132</v>
      </c>
      <c r="AU1474" s="97" t="s">
        <v>74</v>
      </c>
      <c r="AV1474" s="95" t="s">
        <v>74</v>
      </c>
      <c r="AW1474" s="95" t="s">
        <v>5</v>
      </c>
      <c r="AX1474" s="95" t="s">
        <v>66</v>
      </c>
      <c r="AY1474" s="97" t="s">
        <v>123</v>
      </c>
    </row>
    <row r="1475" spans="2:51" s="167" customFormat="1" ht="12">
      <c r="B1475" s="166"/>
      <c r="D1475" s="96" t="s">
        <v>132</v>
      </c>
      <c r="E1475" s="168" t="s">
        <v>1</v>
      </c>
      <c r="F1475" s="169" t="s">
        <v>413</v>
      </c>
      <c r="H1475" s="168" t="s">
        <v>1</v>
      </c>
      <c r="L1475" s="166"/>
      <c r="M1475" s="170"/>
      <c r="N1475" s="171"/>
      <c r="O1475" s="171"/>
      <c r="P1475" s="171"/>
      <c r="Q1475" s="171"/>
      <c r="R1475" s="171"/>
      <c r="S1475" s="171"/>
      <c r="T1475" s="172"/>
      <c r="AT1475" s="168" t="s">
        <v>132</v>
      </c>
      <c r="AU1475" s="168" t="s">
        <v>74</v>
      </c>
      <c r="AV1475" s="167" t="s">
        <v>72</v>
      </c>
      <c r="AW1475" s="167" t="s">
        <v>5</v>
      </c>
      <c r="AX1475" s="167" t="s">
        <v>66</v>
      </c>
      <c r="AY1475" s="168" t="s">
        <v>123</v>
      </c>
    </row>
    <row r="1476" spans="2:51" s="167" customFormat="1" ht="12">
      <c r="B1476" s="166"/>
      <c r="D1476" s="96" t="s">
        <v>132</v>
      </c>
      <c r="E1476" s="168" t="s">
        <v>1</v>
      </c>
      <c r="F1476" s="169" t="s">
        <v>649</v>
      </c>
      <c r="H1476" s="168" t="s">
        <v>1</v>
      </c>
      <c r="L1476" s="166"/>
      <c r="M1476" s="170"/>
      <c r="N1476" s="171"/>
      <c r="O1476" s="171"/>
      <c r="P1476" s="171"/>
      <c r="Q1476" s="171"/>
      <c r="R1476" s="171"/>
      <c r="S1476" s="171"/>
      <c r="T1476" s="172"/>
      <c r="AT1476" s="168" t="s">
        <v>132</v>
      </c>
      <c r="AU1476" s="168" t="s">
        <v>74</v>
      </c>
      <c r="AV1476" s="167" t="s">
        <v>72</v>
      </c>
      <c r="AW1476" s="167" t="s">
        <v>5</v>
      </c>
      <c r="AX1476" s="167" t="s">
        <v>66</v>
      </c>
      <c r="AY1476" s="168" t="s">
        <v>123</v>
      </c>
    </row>
    <row r="1477" spans="2:51" s="167" customFormat="1" ht="12">
      <c r="B1477" s="166"/>
      <c r="D1477" s="96" t="s">
        <v>132</v>
      </c>
      <c r="E1477" s="168" t="s">
        <v>1</v>
      </c>
      <c r="F1477" s="169" t="s">
        <v>652</v>
      </c>
      <c r="H1477" s="168" t="s">
        <v>1</v>
      </c>
      <c r="L1477" s="166"/>
      <c r="M1477" s="170"/>
      <c r="N1477" s="171"/>
      <c r="O1477" s="171"/>
      <c r="P1477" s="171"/>
      <c r="Q1477" s="171"/>
      <c r="R1477" s="171"/>
      <c r="S1477" s="171"/>
      <c r="T1477" s="172"/>
      <c r="AT1477" s="168" t="s">
        <v>132</v>
      </c>
      <c r="AU1477" s="168" t="s">
        <v>74</v>
      </c>
      <c r="AV1477" s="167" t="s">
        <v>72</v>
      </c>
      <c r="AW1477" s="167" t="s">
        <v>5</v>
      </c>
      <c r="AX1477" s="167" t="s">
        <v>66</v>
      </c>
      <c r="AY1477" s="168" t="s">
        <v>123</v>
      </c>
    </row>
    <row r="1478" spans="2:51" s="95" customFormat="1" ht="12">
      <c r="B1478" s="94"/>
      <c r="D1478" s="96" t="s">
        <v>132</v>
      </c>
      <c r="E1478" s="97" t="s">
        <v>1</v>
      </c>
      <c r="F1478" s="98" t="s">
        <v>653</v>
      </c>
      <c r="H1478" s="99">
        <v>45.5</v>
      </c>
      <c r="L1478" s="94"/>
      <c r="M1478" s="100"/>
      <c r="N1478" s="101"/>
      <c r="O1478" s="101"/>
      <c r="P1478" s="101"/>
      <c r="Q1478" s="101"/>
      <c r="R1478" s="101"/>
      <c r="S1478" s="101"/>
      <c r="T1478" s="102"/>
      <c r="AT1478" s="97" t="s">
        <v>132</v>
      </c>
      <c r="AU1478" s="97" t="s">
        <v>74</v>
      </c>
      <c r="AV1478" s="95" t="s">
        <v>74</v>
      </c>
      <c r="AW1478" s="95" t="s">
        <v>5</v>
      </c>
      <c r="AX1478" s="95" t="s">
        <v>66</v>
      </c>
      <c r="AY1478" s="97" t="s">
        <v>123</v>
      </c>
    </row>
    <row r="1479" spans="2:51" s="167" customFormat="1" ht="12">
      <c r="B1479" s="166"/>
      <c r="D1479" s="96" t="s">
        <v>132</v>
      </c>
      <c r="E1479" s="168" t="s">
        <v>1</v>
      </c>
      <c r="F1479" s="169" t="s">
        <v>418</v>
      </c>
      <c r="H1479" s="168" t="s">
        <v>1</v>
      </c>
      <c r="L1479" s="166"/>
      <c r="M1479" s="170"/>
      <c r="N1479" s="171"/>
      <c r="O1479" s="171"/>
      <c r="P1479" s="171"/>
      <c r="Q1479" s="171"/>
      <c r="R1479" s="171"/>
      <c r="S1479" s="171"/>
      <c r="T1479" s="172"/>
      <c r="AT1479" s="168" t="s">
        <v>132</v>
      </c>
      <c r="AU1479" s="168" t="s">
        <v>74</v>
      </c>
      <c r="AV1479" s="167" t="s">
        <v>72</v>
      </c>
      <c r="AW1479" s="167" t="s">
        <v>5</v>
      </c>
      <c r="AX1479" s="167" t="s">
        <v>66</v>
      </c>
      <c r="AY1479" s="168" t="s">
        <v>123</v>
      </c>
    </row>
    <row r="1480" spans="2:51" s="167" customFormat="1" ht="12">
      <c r="B1480" s="166"/>
      <c r="D1480" s="96" t="s">
        <v>132</v>
      </c>
      <c r="E1480" s="168" t="s">
        <v>1</v>
      </c>
      <c r="F1480" s="169" t="s">
        <v>649</v>
      </c>
      <c r="H1480" s="168" t="s">
        <v>1</v>
      </c>
      <c r="L1480" s="166"/>
      <c r="M1480" s="170"/>
      <c r="N1480" s="171"/>
      <c r="O1480" s="171"/>
      <c r="P1480" s="171"/>
      <c r="Q1480" s="171"/>
      <c r="R1480" s="171"/>
      <c r="S1480" s="171"/>
      <c r="T1480" s="172"/>
      <c r="AT1480" s="168" t="s">
        <v>132</v>
      </c>
      <c r="AU1480" s="168" t="s">
        <v>74</v>
      </c>
      <c r="AV1480" s="167" t="s">
        <v>72</v>
      </c>
      <c r="AW1480" s="167" t="s">
        <v>5</v>
      </c>
      <c r="AX1480" s="167" t="s">
        <v>66</v>
      </c>
      <c r="AY1480" s="168" t="s">
        <v>123</v>
      </c>
    </row>
    <row r="1481" spans="2:51" s="167" customFormat="1" ht="12">
      <c r="B1481" s="166"/>
      <c r="D1481" s="96" t="s">
        <v>132</v>
      </c>
      <c r="E1481" s="168" t="s">
        <v>1</v>
      </c>
      <c r="F1481" s="169" t="s">
        <v>654</v>
      </c>
      <c r="H1481" s="168" t="s">
        <v>1</v>
      </c>
      <c r="L1481" s="166"/>
      <c r="M1481" s="170"/>
      <c r="N1481" s="171"/>
      <c r="O1481" s="171"/>
      <c r="P1481" s="171"/>
      <c r="Q1481" s="171"/>
      <c r="R1481" s="171"/>
      <c r="S1481" s="171"/>
      <c r="T1481" s="172"/>
      <c r="AT1481" s="168" t="s">
        <v>132</v>
      </c>
      <c r="AU1481" s="168" t="s">
        <v>74</v>
      </c>
      <c r="AV1481" s="167" t="s">
        <v>72</v>
      </c>
      <c r="AW1481" s="167" t="s">
        <v>5</v>
      </c>
      <c r="AX1481" s="167" t="s">
        <v>66</v>
      </c>
      <c r="AY1481" s="168" t="s">
        <v>123</v>
      </c>
    </row>
    <row r="1482" spans="2:51" s="95" customFormat="1" ht="12">
      <c r="B1482" s="94"/>
      <c r="D1482" s="96" t="s">
        <v>132</v>
      </c>
      <c r="E1482" s="97" t="s">
        <v>1</v>
      </c>
      <c r="F1482" s="98" t="s">
        <v>655</v>
      </c>
      <c r="H1482" s="99">
        <v>13</v>
      </c>
      <c r="L1482" s="94"/>
      <c r="M1482" s="100"/>
      <c r="N1482" s="101"/>
      <c r="O1482" s="101"/>
      <c r="P1482" s="101"/>
      <c r="Q1482" s="101"/>
      <c r="R1482" s="101"/>
      <c r="S1482" s="101"/>
      <c r="T1482" s="102"/>
      <c r="AT1482" s="97" t="s">
        <v>132</v>
      </c>
      <c r="AU1482" s="97" t="s">
        <v>74</v>
      </c>
      <c r="AV1482" s="95" t="s">
        <v>74</v>
      </c>
      <c r="AW1482" s="95" t="s">
        <v>5</v>
      </c>
      <c r="AX1482" s="95" t="s">
        <v>66</v>
      </c>
      <c r="AY1482" s="97" t="s">
        <v>123</v>
      </c>
    </row>
    <row r="1483" spans="2:51" s="167" customFormat="1" ht="12">
      <c r="B1483" s="166"/>
      <c r="D1483" s="96" t="s">
        <v>132</v>
      </c>
      <c r="E1483" s="168" t="s">
        <v>1</v>
      </c>
      <c r="F1483" s="169" t="s">
        <v>423</v>
      </c>
      <c r="H1483" s="168" t="s">
        <v>1</v>
      </c>
      <c r="L1483" s="166"/>
      <c r="M1483" s="170"/>
      <c r="N1483" s="171"/>
      <c r="O1483" s="171"/>
      <c r="P1483" s="171"/>
      <c r="Q1483" s="171"/>
      <c r="R1483" s="171"/>
      <c r="S1483" s="171"/>
      <c r="T1483" s="172"/>
      <c r="AT1483" s="168" t="s">
        <v>132</v>
      </c>
      <c r="AU1483" s="168" t="s">
        <v>74</v>
      </c>
      <c r="AV1483" s="167" t="s">
        <v>72</v>
      </c>
      <c r="AW1483" s="167" t="s">
        <v>5</v>
      </c>
      <c r="AX1483" s="167" t="s">
        <v>66</v>
      </c>
      <c r="AY1483" s="168" t="s">
        <v>123</v>
      </c>
    </row>
    <row r="1484" spans="2:51" s="167" customFormat="1" ht="12">
      <c r="B1484" s="166"/>
      <c r="D1484" s="96" t="s">
        <v>132</v>
      </c>
      <c r="E1484" s="168" t="s">
        <v>1</v>
      </c>
      <c r="F1484" s="169" t="s">
        <v>656</v>
      </c>
      <c r="H1484" s="168" t="s">
        <v>1</v>
      </c>
      <c r="L1484" s="166"/>
      <c r="M1484" s="170"/>
      <c r="N1484" s="171"/>
      <c r="O1484" s="171"/>
      <c r="P1484" s="171"/>
      <c r="Q1484" s="171"/>
      <c r="R1484" s="171"/>
      <c r="S1484" s="171"/>
      <c r="T1484" s="172"/>
      <c r="AT1484" s="168" t="s">
        <v>132</v>
      </c>
      <c r="AU1484" s="168" t="s">
        <v>74</v>
      </c>
      <c r="AV1484" s="167" t="s">
        <v>72</v>
      </c>
      <c r="AW1484" s="167" t="s">
        <v>5</v>
      </c>
      <c r="AX1484" s="167" t="s">
        <v>66</v>
      </c>
      <c r="AY1484" s="168" t="s">
        <v>123</v>
      </c>
    </row>
    <row r="1485" spans="2:51" s="167" customFormat="1" ht="12">
      <c r="B1485" s="166"/>
      <c r="D1485" s="96" t="s">
        <v>132</v>
      </c>
      <c r="E1485" s="168" t="s">
        <v>1</v>
      </c>
      <c r="F1485" s="169" t="s">
        <v>657</v>
      </c>
      <c r="H1485" s="168" t="s">
        <v>1</v>
      </c>
      <c r="L1485" s="166"/>
      <c r="M1485" s="170"/>
      <c r="N1485" s="171"/>
      <c r="O1485" s="171"/>
      <c r="P1485" s="171"/>
      <c r="Q1485" s="171"/>
      <c r="R1485" s="171"/>
      <c r="S1485" s="171"/>
      <c r="T1485" s="172"/>
      <c r="AT1485" s="168" t="s">
        <v>132</v>
      </c>
      <c r="AU1485" s="168" t="s">
        <v>74</v>
      </c>
      <c r="AV1485" s="167" t="s">
        <v>72</v>
      </c>
      <c r="AW1485" s="167" t="s">
        <v>5</v>
      </c>
      <c r="AX1485" s="167" t="s">
        <v>66</v>
      </c>
      <c r="AY1485" s="168" t="s">
        <v>123</v>
      </c>
    </row>
    <row r="1486" spans="2:51" s="95" customFormat="1" ht="12">
      <c r="B1486" s="94"/>
      <c r="D1486" s="96" t="s">
        <v>132</v>
      </c>
      <c r="E1486" s="97" t="s">
        <v>1</v>
      </c>
      <c r="F1486" s="98" t="s">
        <v>658</v>
      </c>
      <c r="H1486" s="99">
        <v>31.5</v>
      </c>
      <c r="L1486" s="94"/>
      <c r="M1486" s="100"/>
      <c r="N1486" s="101"/>
      <c r="O1486" s="101"/>
      <c r="P1486" s="101"/>
      <c r="Q1486" s="101"/>
      <c r="R1486" s="101"/>
      <c r="S1486" s="101"/>
      <c r="T1486" s="102"/>
      <c r="AT1486" s="97" t="s">
        <v>132</v>
      </c>
      <c r="AU1486" s="97" t="s">
        <v>74</v>
      </c>
      <c r="AV1486" s="95" t="s">
        <v>74</v>
      </c>
      <c r="AW1486" s="95" t="s">
        <v>5</v>
      </c>
      <c r="AX1486" s="95" t="s">
        <v>66</v>
      </c>
      <c r="AY1486" s="97" t="s">
        <v>123</v>
      </c>
    </row>
    <row r="1487" spans="2:51" s="167" customFormat="1" ht="12">
      <c r="B1487" s="166"/>
      <c r="D1487" s="96" t="s">
        <v>132</v>
      </c>
      <c r="E1487" s="168" t="s">
        <v>1</v>
      </c>
      <c r="F1487" s="169" t="s">
        <v>428</v>
      </c>
      <c r="H1487" s="168" t="s">
        <v>1</v>
      </c>
      <c r="L1487" s="166"/>
      <c r="M1487" s="170"/>
      <c r="N1487" s="171"/>
      <c r="O1487" s="171"/>
      <c r="P1487" s="171"/>
      <c r="Q1487" s="171"/>
      <c r="R1487" s="171"/>
      <c r="S1487" s="171"/>
      <c r="T1487" s="172"/>
      <c r="AT1487" s="168" t="s">
        <v>132</v>
      </c>
      <c r="AU1487" s="168" t="s">
        <v>74</v>
      </c>
      <c r="AV1487" s="167" t="s">
        <v>72</v>
      </c>
      <c r="AW1487" s="167" t="s">
        <v>5</v>
      </c>
      <c r="AX1487" s="167" t="s">
        <v>66</v>
      </c>
      <c r="AY1487" s="168" t="s">
        <v>123</v>
      </c>
    </row>
    <row r="1488" spans="2:51" s="167" customFormat="1" ht="12">
      <c r="B1488" s="166"/>
      <c r="D1488" s="96" t="s">
        <v>132</v>
      </c>
      <c r="E1488" s="168" t="s">
        <v>1</v>
      </c>
      <c r="F1488" s="169" t="s">
        <v>649</v>
      </c>
      <c r="H1488" s="168" t="s">
        <v>1</v>
      </c>
      <c r="L1488" s="166"/>
      <c r="M1488" s="170"/>
      <c r="N1488" s="171"/>
      <c r="O1488" s="171"/>
      <c r="P1488" s="171"/>
      <c r="Q1488" s="171"/>
      <c r="R1488" s="171"/>
      <c r="S1488" s="171"/>
      <c r="T1488" s="172"/>
      <c r="AT1488" s="168" t="s">
        <v>132</v>
      </c>
      <c r="AU1488" s="168" t="s">
        <v>74</v>
      </c>
      <c r="AV1488" s="167" t="s">
        <v>72</v>
      </c>
      <c r="AW1488" s="167" t="s">
        <v>5</v>
      </c>
      <c r="AX1488" s="167" t="s">
        <v>66</v>
      </c>
      <c r="AY1488" s="168" t="s">
        <v>123</v>
      </c>
    </row>
    <row r="1489" spans="2:51" s="167" customFormat="1" ht="12">
      <c r="B1489" s="166"/>
      <c r="D1489" s="96" t="s">
        <v>132</v>
      </c>
      <c r="E1489" s="168" t="s">
        <v>1</v>
      </c>
      <c r="F1489" s="169" t="s">
        <v>659</v>
      </c>
      <c r="H1489" s="168" t="s">
        <v>1</v>
      </c>
      <c r="L1489" s="166"/>
      <c r="M1489" s="170"/>
      <c r="N1489" s="171"/>
      <c r="O1489" s="171"/>
      <c r="P1489" s="171"/>
      <c r="Q1489" s="171"/>
      <c r="R1489" s="171"/>
      <c r="S1489" s="171"/>
      <c r="T1489" s="172"/>
      <c r="AT1489" s="168" t="s">
        <v>132</v>
      </c>
      <c r="AU1489" s="168" t="s">
        <v>74</v>
      </c>
      <c r="AV1489" s="167" t="s">
        <v>72</v>
      </c>
      <c r="AW1489" s="167" t="s">
        <v>5</v>
      </c>
      <c r="AX1489" s="167" t="s">
        <v>66</v>
      </c>
      <c r="AY1489" s="168" t="s">
        <v>123</v>
      </c>
    </row>
    <row r="1490" spans="2:51" s="95" customFormat="1" ht="12">
      <c r="B1490" s="94"/>
      <c r="D1490" s="96" t="s">
        <v>132</v>
      </c>
      <c r="E1490" s="97" t="s">
        <v>1</v>
      </c>
      <c r="F1490" s="98" t="s">
        <v>660</v>
      </c>
      <c r="H1490" s="99">
        <v>48.5</v>
      </c>
      <c r="L1490" s="94"/>
      <c r="M1490" s="100"/>
      <c r="N1490" s="101"/>
      <c r="O1490" s="101"/>
      <c r="P1490" s="101"/>
      <c r="Q1490" s="101"/>
      <c r="R1490" s="101"/>
      <c r="S1490" s="101"/>
      <c r="T1490" s="102"/>
      <c r="AT1490" s="97" t="s">
        <v>132</v>
      </c>
      <c r="AU1490" s="97" t="s">
        <v>74</v>
      </c>
      <c r="AV1490" s="95" t="s">
        <v>74</v>
      </c>
      <c r="AW1490" s="95" t="s">
        <v>5</v>
      </c>
      <c r="AX1490" s="95" t="s">
        <v>66</v>
      </c>
      <c r="AY1490" s="97" t="s">
        <v>123</v>
      </c>
    </row>
    <row r="1491" spans="2:51" s="167" customFormat="1" ht="12">
      <c r="B1491" s="166"/>
      <c r="D1491" s="96" t="s">
        <v>132</v>
      </c>
      <c r="E1491" s="168" t="s">
        <v>1</v>
      </c>
      <c r="F1491" s="169" t="s">
        <v>433</v>
      </c>
      <c r="H1491" s="168" t="s">
        <v>1</v>
      </c>
      <c r="L1491" s="166"/>
      <c r="M1491" s="170"/>
      <c r="N1491" s="171"/>
      <c r="O1491" s="171"/>
      <c r="P1491" s="171"/>
      <c r="Q1491" s="171"/>
      <c r="R1491" s="171"/>
      <c r="S1491" s="171"/>
      <c r="T1491" s="172"/>
      <c r="AT1491" s="168" t="s">
        <v>132</v>
      </c>
      <c r="AU1491" s="168" t="s">
        <v>74</v>
      </c>
      <c r="AV1491" s="167" t="s">
        <v>72</v>
      </c>
      <c r="AW1491" s="167" t="s">
        <v>5</v>
      </c>
      <c r="AX1491" s="167" t="s">
        <v>66</v>
      </c>
      <c r="AY1491" s="168" t="s">
        <v>123</v>
      </c>
    </row>
    <row r="1492" spans="2:51" s="167" customFormat="1" ht="12">
      <c r="B1492" s="166"/>
      <c r="D1492" s="96" t="s">
        <v>132</v>
      </c>
      <c r="E1492" s="168" t="s">
        <v>1</v>
      </c>
      <c r="F1492" s="169" t="s">
        <v>661</v>
      </c>
      <c r="H1492" s="168" t="s">
        <v>1</v>
      </c>
      <c r="L1492" s="166"/>
      <c r="M1492" s="170"/>
      <c r="N1492" s="171"/>
      <c r="O1492" s="171"/>
      <c r="P1492" s="171"/>
      <c r="Q1492" s="171"/>
      <c r="R1492" s="171"/>
      <c r="S1492" s="171"/>
      <c r="T1492" s="172"/>
      <c r="AT1492" s="168" t="s">
        <v>132</v>
      </c>
      <c r="AU1492" s="168" t="s">
        <v>74</v>
      </c>
      <c r="AV1492" s="167" t="s">
        <v>72</v>
      </c>
      <c r="AW1492" s="167" t="s">
        <v>5</v>
      </c>
      <c r="AX1492" s="167" t="s">
        <v>66</v>
      </c>
      <c r="AY1492" s="168" t="s">
        <v>123</v>
      </c>
    </row>
    <row r="1493" spans="2:51" s="167" customFormat="1" ht="12">
      <c r="B1493" s="166"/>
      <c r="D1493" s="96" t="s">
        <v>132</v>
      </c>
      <c r="E1493" s="168" t="s">
        <v>1</v>
      </c>
      <c r="F1493" s="169" t="s">
        <v>662</v>
      </c>
      <c r="H1493" s="168" t="s">
        <v>1</v>
      </c>
      <c r="L1493" s="166"/>
      <c r="M1493" s="170"/>
      <c r="N1493" s="171"/>
      <c r="O1493" s="171"/>
      <c r="P1493" s="171"/>
      <c r="Q1493" s="171"/>
      <c r="R1493" s="171"/>
      <c r="S1493" s="171"/>
      <c r="T1493" s="172"/>
      <c r="AT1493" s="168" t="s">
        <v>132</v>
      </c>
      <c r="AU1493" s="168" t="s">
        <v>74</v>
      </c>
      <c r="AV1493" s="167" t="s">
        <v>72</v>
      </c>
      <c r="AW1493" s="167" t="s">
        <v>5</v>
      </c>
      <c r="AX1493" s="167" t="s">
        <v>66</v>
      </c>
      <c r="AY1493" s="168" t="s">
        <v>123</v>
      </c>
    </row>
    <row r="1494" spans="2:51" s="95" customFormat="1" ht="12">
      <c r="B1494" s="94"/>
      <c r="D1494" s="96" t="s">
        <v>132</v>
      </c>
      <c r="E1494" s="97" t="s">
        <v>1</v>
      </c>
      <c r="F1494" s="98" t="s">
        <v>663</v>
      </c>
      <c r="H1494" s="99">
        <v>53.3</v>
      </c>
      <c r="L1494" s="94"/>
      <c r="M1494" s="100"/>
      <c r="N1494" s="101"/>
      <c r="O1494" s="101"/>
      <c r="P1494" s="101"/>
      <c r="Q1494" s="101"/>
      <c r="R1494" s="101"/>
      <c r="S1494" s="101"/>
      <c r="T1494" s="102"/>
      <c r="AT1494" s="97" t="s">
        <v>132</v>
      </c>
      <c r="AU1494" s="97" t="s">
        <v>74</v>
      </c>
      <c r="AV1494" s="95" t="s">
        <v>74</v>
      </c>
      <c r="AW1494" s="95" t="s">
        <v>5</v>
      </c>
      <c r="AX1494" s="95" t="s">
        <v>66</v>
      </c>
      <c r="AY1494" s="97" t="s">
        <v>123</v>
      </c>
    </row>
    <row r="1495" spans="2:51" s="167" customFormat="1" ht="12">
      <c r="B1495" s="166"/>
      <c r="D1495" s="96" t="s">
        <v>132</v>
      </c>
      <c r="E1495" s="168" t="s">
        <v>1</v>
      </c>
      <c r="F1495" s="169" t="s">
        <v>664</v>
      </c>
      <c r="H1495" s="168" t="s">
        <v>1</v>
      </c>
      <c r="L1495" s="166"/>
      <c r="M1495" s="170"/>
      <c r="N1495" s="171"/>
      <c r="O1495" s="171"/>
      <c r="P1495" s="171"/>
      <c r="Q1495" s="171"/>
      <c r="R1495" s="171"/>
      <c r="S1495" s="171"/>
      <c r="T1495" s="172"/>
      <c r="AT1495" s="168" t="s">
        <v>132</v>
      </c>
      <c r="AU1495" s="168" t="s">
        <v>74</v>
      </c>
      <c r="AV1495" s="167" t="s">
        <v>72</v>
      </c>
      <c r="AW1495" s="167" t="s">
        <v>5</v>
      </c>
      <c r="AX1495" s="167" t="s">
        <v>66</v>
      </c>
      <c r="AY1495" s="168" t="s">
        <v>123</v>
      </c>
    </row>
    <row r="1496" spans="2:51" s="167" customFormat="1" ht="12">
      <c r="B1496" s="166"/>
      <c r="D1496" s="96" t="s">
        <v>132</v>
      </c>
      <c r="E1496" s="168" t="s">
        <v>1</v>
      </c>
      <c r="F1496" s="169" t="s">
        <v>665</v>
      </c>
      <c r="H1496" s="168" t="s">
        <v>1</v>
      </c>
      <c r="L1496" s="166"/>
      <c r="M1496" s="170"/>
      <c r="N1496" s="171"/>
      <c r="O1496" s="171"/>
      <c r="P1496" s="171"/>
      <c r="Q1496" s="171"/>
      <c r="R1496" s="171"/>
      <c r="S1496" s="171"/>
      <c r="T1496" s="172"/>
      <c r="AT1496" s="168" t="s">
        <v>132</v>
      </c>
      <c r="AU1496" s="168" t="s">
        <v>74</v>
      </c>
      <c r="AV1496" s="167" t="s">
        <v>72</v>
      </c>
      <c r="AW1496" s="167" t="s">
        <v>5</v>
      </c>
      <c r="AX1496" s="167" t="s">
        <v>66</v>
      </c>
      <c r="AY1496" s="168" t="s">
        <v>123</v>
      </c>
    </row>
    <row r="1497" spans="2:51" s="95" customFormat="1" ht="12">
      <c r="B1497" s="94"/>
      <c r="D1497" s="96" t="s">
        <v>132</v>
      </c>
      <c r="E1497" s="97" t="s">
        <v>1</v>
      </c>
      <c r="F1497" s="98" t="s">
        <v>666</v>
      </c>
      <c r="H1497" s="99">
        <v>1</v>
      </c>
      <c r="L1497" s="94"/>
      <c r="M1497" s="100"/>
      <c r="N1497" s="101"/>
      <c r="O1497" s="101"/>
      <c r="P1497" s="101"/>
      <c r="Q1497" s="101"/>
      <c r="R1497" s="101"/>
      <c r="S1497" s="101"/>
      <c r="T1497" s="102"/>
      <c r="AT1497" s="97" t="s">
        <v>132</v>
      </c>
      <c r="AU1497" s="97" t="s">
        <v>74</v>
      </c>
      <c r="AV1497" s="95" t="s">
        <v>74</v>
      </c>
      <c r="AW1497" s="95" t="s">
        <v>5</v>
      </c>
      <c r="AX1497" s="95" t="s">
        <v>66</v>
      </c>
      <c r="AY1497" s="97" t="s">
        <v>123</v>
      </c>
    </row>
    <row r="1498" spans="2:51" s="167" customFormat="1" ht="12">
      <c r="B1498" s="166"/>
      <c r="D1498" s="96" t="s">
        <v>132</v>
      </c>
      <c r="E1498" s="168" t="s">
        <v>1</v>
      </c>
      <c r="F1498" s="169" t="s">
        <v>413</v>
      </c>
      <c r="H1498" s="168" t="s">
        <v>1</v>
      </c>
      <c r="L1498" s="166"/>
      <c r="M1498" s="170"/>
      <c r="N1498" s="171"/>
      <c r="O1498" s="171"/>
      <c r="P1498" s="171"/>
      <c r="Q1498" s="171"/>
      <c r="R1498" s="171"/>
      <c r="S1498" s="171"/>
      <c r="T1498" s="172"/>
      <c r="AT1498" s="168" t="s">
        <v>132</v>
      </c>
      <c r="AU1498" s="168" t="s">
        <v>74</v>
      </c>
      <c r="AV1498" s="167" t="s">
        <v>72</v>
      </c>
      <c r="AW1498" s="167" t="s">
        <v>5</v>
      </c>
      <c r="AX1498" s="167" t="s">
        <v>66</v>
      </c>
      <c r="AY1498" s="168" t="s">
        <v>123</v>
      </c>
    </row>
    <row r="1499" spans="2:51" s="167" customFormat="1" ht="12">
      <c r="B1499" s="166"/>
      <c r="D1499" s="96" t="s">
        <v>132</v>
      </c>
      <c r="E1499" s="168" t="s">
        <v>1</v>
      </c>
      <c r="F1499" s="169" t="s">
        <v>665</v>
      </c>
      <c r="H1499" s="168" t="s">
        <v>1</v>
      </c>
      <c r="L1499" s="166"/>
      <c r="M1499" s="170"/>
      <c r="N1499" s="171"/>
      <c r="O1499" s="171"/>
      <c r="P1499" s="171"/>
      <c r="Q1499" s="171"/>
      <c r="R1499" s="171"/>
      <c r="S1499" s="171"/>
      <c r="T1499" s="172"/>
      <c r="AT1499" s="168" t="s">
        <v>132</v>
      </c>
      <c r="AU1499" s="168" t="s">
        <v>74</v>
      </c>
      <c r="AV1499" s="167" t="s">
        <v>72</v>
      </c>
      <c r="AW1499" s="167" t="s">
        <v>5</v>
      </c>
      <c r="AX1499" s="167" t="s">
        <v>66</v>
      </c>
      <c r="AY1499" s="168" t="s">
        <v>123</v>
      </c>
    </row>
    <row r="1500" spans="2:51" s="95" customFormat="1" ht="12">
      <c r="B1500" s="94"/>
      <c r="D1500" s="96" t="s">
        <v>132</v>
      </c>
      <c r="E1500" s="97" t="s">
        <v>1</v>
      </c>
      <c r="F1500" s="98" t="s">
        <v>666</v>
      </c>
      <c r="H1500" s="99">
        <v>1</v>
      </c>
      <c r="L1500" s="94"/>
      <c r="M1500" s="100"/>
      <c r="N1500" s="101"/>
      <c r="O1500" s="101"/>
      <c r="P1500" s="101"/>
      <c r="Q1500" s="101"/>
      <c r="R1500" s="101"/>
      <c r="S1500" s="101"/>
      <c r="T1500" s="102"/>
      <c r="AT1500" s="97" t="s">
        <v>132</v>
      </c>
      <c r="AU1500" s="97" t="s">
        <v>74</v>
      </c>
      <c r="AV1500" s="95" t="s">
        <v>74</v>
      </c>
      <c r="AW1500" s="95" t="s">
        <v>5</v>
      </c>
      <c r="AX1500" s="95" t="s">
        <v>66</v>
      </c>
      <c r="AY1500" s="97" t="s">
        <v>123</v>
      </c>
    </row>
    <row r="1501" spans="2:51" s="167" customFormat="1" ht="12">
      <c r="B1501" s="166"/>
      <c r="D1501" s="96" t="s">
        <v>132</v>
      </c>
      <c r="E1501" s="168" t="s">
        <v>1</v>
      </c>
      <c r="F1501" s="169" t="s">
        <v>418</v>
      </c>
      <c r="H1501" s="168" t="s">
        <v>1</v>
      </c>
      <c r="L1501" s="166"/>
      <c r="M1501" s="170"/>
      <c r="N1501" s="171"/>
      <c r="O1501" s="171"/>
      <c r="P1501" s="171"/>
      <c r="Q1501" s="171"/>
      <c r="R1501" s="171"/>
      <c r="S1501" s="171"/>
      <c r="T1501" s="172"/>
      <c r="AT1501" s="168" t="s">
        <v>132</v>
      </c>
      <c r="AU1501" s="168" t="s">
        <v>74</v>
      </c>
      <c r="AV1501" s="167" t="s">
        <v>72</v>
      </c>
      <c r="AW1501" s="167" t="s">
        <v>5</v>
      </c>
      <c r="AX1501" s="167" t="s">
        <v>66</v>
      </c>
      <c r="AY1501" s="168" t="s">
        <v>123</v>
      </c>
    </row>
    <row r="1502" spans="2:51" s="167" customFormat="1" ht="12">
      <c r="B1502" s="166"/>
      <c r="D1502" s="96" t="s">
        <v>132</v>
      </c>
      <c r="E1502" s="168" t="s">
        <v>1</v>
      </c>
      <c r="F1502" s="169" t="s">
        <v>667</v>
      </c>
      <c r="H1502" s="168" t="s">
        <v>1</v>
      </c>
      <c r="L1502" s="166"/>
      <c r="M1502" s="170"/>
      <c r="N1502" s="171"/>
      <c r="O1502" s="171"/>
      <c r="P1502" s="171"/>
      <c r="Q1502" s="171"/>
      <c r="R1502" s="171"/>
      <c r="S1502" s="171"/>
      <c r="T1502" s="172"/>
      <c r="AT1502" s="168" t="s">
        <v>132</v>
      </c>
      <c r="AU1502" s="168" t="s">
        <v>74</v>
      </c>
      <c r="AV1502" s="167" t="s">
        <v>72</v>
      </c>
      <c r="AW1502" s="167" t="s">
        <v>5</v>
      </c>
      <c r="AX1502" s="167" t="s">
        <v>66</v>
      </c>
      <c r="AY1502" s="168" t="s">
        <v>123</v>
      </c>
    </row>
    <row r="1503" spans="2:51" s="95" customFormat="1" ht="12">
      <c r="B1503" s="94"/>
      <c r="D1503" s="96" t="s">
        <v>132</v>
      </c>
      <c r="E1503" s="97" t="s">
        <v>1</v>
      </c>
      <c r="F1503" s="98" t="s">
        <v>668</v>
      </c>
      <c r="H1503" s="99">
        <v>0.5</v>
      </c>
      <c r="L1503" s="94"/>
      <c r="M1503" s="100"/>
      <c r="N1503" s="101"/>
      <c r="O1503" s="101"/>
      <c r="P1503" s="101"/>
      <c r="Q1503" s="101"/>
      <c r="R1503" s="101"/>
      <c r="S1503" s="101"/>
      <c r="T1503" s="102"/>
      <c r="AT1503" s="97" t="s">
        <v>132</v>
      </c>
      <c r="AU1503" s="97" t="s">
        <v>74</v>
      </c>
      <c r="AV1503" s="95" t="s">
        <v>74</v>
      </c>
      <c r="AW1503" s="95" t="s">
        <v>5</v>
      </c>
      <c r="AX1503" s="95" t="s">
        <v>66</v>
      </c>
      <c r="AY1503" s="97" t="s">
        <v>123</v>
      </c>
    </row>
    <row r="1504" spans="2:51" s="167" customFormat="1" ht="12">
      <c r="B1504" s="166"/>
      <c r="D1504" s="96" t="s">
        <v>132</v>
      </c>
      <c r="E1504" s="168" t="s">
        <v>1</v>
      </c>
      <c r="F1504" s="169" t="s">
        <v>423</v>
      </c>
      <c r="H1504" s="168" t="s">
        <v>1</v>
      </c>
      <c r="L1504" s="166"/>
      <c r="M1504" s="170"/>
      <c r="N1504" s="171"/>
      <c r="O1504" s="171"/>
      <c r="P1504" s="171"/>
      <c r="Q1504" s="171"/>
      <c r="R1504" s="171"/>
      <c r="S1504" s="171"/>
      <c r="T1504" s="172"/>
      <c r="AT1504" s="168" t="s">
        <v>132</v>
      </c>
      <c r="AU1504" s="168" t="s">
        <v>74</v>
      </c>
      <c r="AV1504" s="167" t="s">
        <v>72</v>
      </c>
      <c r="AW1504" s="167" t="s">
        <v>5</v>
      </c>
      <c r="AX1504" s="167" t="s">
        <v>66</v>
      </c>
      <c r="AY1504" s="168" t="s">
        <v>123</v>
      </c>
    </row>
    <row r="1505" spans="2:51" s="167" customFormat="1" ht="12">
      <c r="B1505" s="166"/>
      <c r="D1505" s="96" t="s">
        <v>132</v>
      </c>
      <c r="E1505" s="168" t="s">
        <v>1</v>
      </c>
      <c r="F1505" s="169" t="s">
        <v>665</v>
      </c>
      <c r="H1505" s="168" t="s">
        <v>1</v>
      </c>
      <c r="L1505" s="166"/>
      <c r="M1505" s="170"/>
      <c r="N1505" s="171"/>
      <c r="O1505" s="171"/>
      <c r="P1505" s="171"/>
      <c r="Q1505" s="171"/>
      <c r="R1505" s="171"/>
      <c r="S1505" s="171"/>
      <c r="T1505" s="172"/>
      <c r="AT1505" s="168" t="s">
        <v>132</v>
      </c>
      <c r="AU1505" s="168" t="s">
        <v>74</v>
      </c>
      <c r="AV1505" s="167" t="s">
        <v>72</v>
      </c>
      <c r="AW1505" s="167" t="s">
        <v>5</v>
      </c>
      <c r="AX1505" s="167" t="s">
        <v>66</v>
      </c>
      <c r="AY1505" s="168" t="s">
        <v>123</v>
      </c>
    </row>
    <row r="1506" spans="2:51" s="95" customFormat="1" ht="12">
      <c r="B1506" s="94"/>
      <c r="D1506" s="96" t="s">
        <v>132</v>
      </c>
      <c r="E1506" s="97" t="s">
        <v>1</v>
      </c>
      <c r="F1506" s="98" t="s">
        <v>666</v>
      </c>
      <c r="H1506" s="99">
        <v>1</v>
      </c>
      <c r="L1506" s="94"/>
      <c r="M1506" s="100"/>
      <c r="N1506" s="101"/>
      <c r="O1506" s="101"/>
      <c r="P1506" s="101"/>
      <c r="Q1506" s="101"/>
      <c r="R1506" s="101"/>
      <c r="S1506" s="101"/>
      <c r="T1506" s="102"/>
      <c r="AT1506" s="97" t="s">
        <v>132</v>
      </c>
      <c r="AU1506" s="97" t="s">
        <v>74</v>
      </c>
      <c r="AV1506" s="95" t="s">
        <v>74</v>
      </c>
      <c r="AW1506" s="95" t="s">
        <v>5</v>
      </c>
      <c r="AX1506" s="95" t="s">
        <v>66</v>
      </c>
      <c r="AY1506" s="97" t="s">
        <v>123</v>
      </c>
    </row>
    <row r="1507" spans="2:51" s="167" customFormat="1" ht="12">
      <c r="B1507" s="166"/>
      <c r="D1507" s="96" t="s">
        <v>132</v>
      </c>
      <c r="E1507" s="168" t="s">
        <v>1</v>
      </c>
      <c r="F1507" s="169" t="s">
        <v>428</v>
      </c>
      <c r="H1507" s="168" t="s">
        <v>1</v>
      </c>
      <c r="L1507" s="166"/>
      <c r="M1507" s="170"/>
      <c r="N1507" s="171"/>
      <c r="O1507" s="171"/>
      <c r="P1507" s="171"/>
      <c r="Q1507" s="171"/>
      <c r="R1507" s="171"/>
      <c r="S1507" s="171"/>
      <c r="T1507" s="172"/>
      <c r="AT1507" s="168" t="s">
        <v>132</v>
      </c>
      <c r="AU1507" s="168" t="s">
        <v>74</v>
      </c>
      <c r="AV1507" s="167" t="s">
        <v>72</v>
      </c>
      <c r="AW1507" s="167" t="s">
        <v>5</v>
      </c>
      <c r="AX1507" s="167" t="s">
        <v>66</v>
      </c>
      <c r="AY1507" s="168" t="s">
        <v>123</v>
      </c>
    </row>
    <row r="1508" spans="2:51" s="167" customFormat="1" ht="12">
      <c r="B1508" s="166"/>
      <c r="D1508" s="96" t="s">
        <v>132</v>
      </c>
      <c r="E1508" s="168" t="s">
        <v>1</v>
      </c>
      <c r="F1508" s="169" t="s">
        <v>669</v>
      </c>
      <c r="H1508" s="168" t="s">
        <v>1</v>
      </c>
      <c r="L1508" s="166"/>
      <c r="M1508" s="170"/>
      <c r="N1508" s="171"/>
      <c r="O1508" s="171"/>
      <c r="P1508" s="171"/>
      <c r="Q1508" s="171"/>
      <c r="R1508" s="171"/>
      <c r="S1508" s="171"/>
      <c r="T1508" s="172"/>
      <c r="AT1508" s="168" t="s">
        <v>132</v>
      </c>
      <c r="AU1508" s="168" t="s">
        <v>74</v>
      </c>
      <c r="AV1508" s="167" t="s">
        <v>72</v>
      </c>
      <c r="AW1508" s="167" t="s">
        <v>5</v>
      </c>
      <c r="AX1508" s="167" t="s">
        <v>66</v>
      </c>
      <c r="AY1508" s="168" t="s">
        <v>123</v>
      </c>
    </row>
    <row r="1509" spans="2:51" s="95" customFormat="1" ht="12">
      <c r="B1509" s="94"/>
      <c r="D1509" s="96" t="s">
        <v>132</v>
      </c>
      <c r="E1509" s="97" t="s">
        <v>1</v>
      </c>
      <c r="F1509" s="98" t="s">
        <v>670</v>
      </c>
      <c r="H1509" s="99">
        <v>1.5</v>
      </c>
      <c r="L1509" s="94"/>
      <c r="M1509" s="100"/>
      <c r="N1509" s="101"/>
      <c r="O1509" s="101"/>
      <c r="P1509" s="101"/>
      <c r="Q1509" s="101"/>
      <c r="R1509" s="101"/>
      <c r="S1509" s="101"/>
      <c r="T1509" s="102"/>
      <c r="AT1509" s="97" t="s">
        <v>132</v>
      </c>
      <c r="AU1509" s="97" t="s">
        <v>74</v>
      </c>
      <c r="AV1509" s="95" t="s">
        <v>74</v>
      </c>
      <c r="AW1509" s="95" t="s">
        <v>5</v>
      </c>
      <c r="AX1509" s="95" t="s">
        <v>66</v>
      </c>
      <c r="AY1509" s="97" t="s">
        <v>123</v>
      </c>
    </row>
    <row r="1510" spans="2:51" s="167" customFormat="1" ht="12">
      <c r="B1510" s="166"/>
      <c r="D1510" s="96" t="s">
        <v>132</v>
      </c>
      <c r="E1510" s="168" t="s">
        <v>1</v>
      </c>
      <c r="F1510" s="169" t="s">
        <v>433</v>
      </c>
      <c r="H1510" s="168" t="s">
        <v>1</v>
      </c>
      <c r="L1510" s="166"/>
      <c r="M1510" s="170"/>
      <c r="N1510" s="171"/>
      <c r="O1510" s="171"/>
      <c r="P1510" s="171"/>
      <c r="Q1510" s="171"/>
      <c r="R1510" s="171"/>
      <c r="S1510" s="171"/>
      <c r="T1510" s="172"/>
      <c r="AT1510" s="168" t="s">
        <v>132</v>
      </c>
      <c r="AU1510" s="168" t="s">
        <v>74</v>
      </c>
      <c r="AV1510" s="167" t="s">
        <v>72</v>
      </c>
      <c r="AW1510" s="167" t="s">
        <v>5</v>
      </c>
      <c r="AX1510" s="167" t="s">
        <v>66</v>
      </c>
      <c r="AY1510" s="168" t="s">
        <v>123</v>
      </c>
    </row>
    <row r="1511" spans="2:51" s="167" customFormat="1" ht="12">
      <c r="B1511" s="166"/>
      <c r="D1511" s="96" t="s">
        <v>132</v>
      </c>
      <c r="E1511" s="168" t="s">
        <v>1</v>
      </c>
      <c r="F1511" s="169" t="s">
        <v>669</v>
      </c>
      <c r="H1511" s="168" t="s">
        <v>1</v>
      </c>
      <c r="L1511" s="166"/>
      <c r="M1511" s="170"/>
      <c r="N1511" s="171"/>
      <c r="O1511" s="171"/>
      <c r="P1511" s="171"/>
      <c r="Q1511" s="171"/>
      <c r="R1511" s="171"/>
      <c r="S1511" s="171"/>
      <c r="T1511" s="172"/>
      <c r="AT1511" s="168" t="s">
        <v>132</v>
      </c>
      <c r="AU1511" s="168" t="s">
        <v>74</v>
      </c>
      <c r="AV1511" s="167" t="s">
        <v>72</v>
      </c>
      <c r="AW1511" s="167" t="s">
        <v>5</v>
      </c>
      <c r="AX1511" s="167" t="s">
        <v>66</v>
      </c>
      <c r="AY1511" s="168" t="s">
        <v>123</v>
      </c>
    </row>
    <row r="1512" spans="2:51" s="95" customFormat="1" ht="12">
      <c r="B1512" s="94"/>
      <c r="D1512" s="96" t="s">
        <v>132</v>
      </c>
      <c r="E1512" s="97" t="s">
        <v>1</v>
      </c>
      <c r="F1512" s="98" t="s">
        <v>670</v>
      </c>
      <c r="H1512" s="99">
        <v>1.5</v>
      </c>
      <c r="L1512" s="94"/>
      <c r="M1512" s="100"/>
      <c r="N1512" s="101"/>
      <c r="O1512" s="101"/>
      <c r="P1512" s="101"/>
      <c r="Q1512" s="101"/>
      <c r="R1512" s="101"/>
      <c r="S1512" s="101"/>
      <c r="T1512" s="102"/>
      <c r="AT1512" s="97" t="s">
        <v>132</v>
      </c>
      <c r="AU1512" s="97" t="s">
        <v>74</v>
      </c>
      <c r="AV1512" s="95" t="s">
        <v>74</v>
      </c>
      <c r="AW1512" s="95" t="s">
        <v>5</v>
      </c>
      <c r="AX1512" s="95" t="s">
        <v>66</v>
      </c>
      <c r="AY1512" s="97" t="s">
        <v>123</v>
      </c>
    </row>
    <row r="1513" spans="2:51" s="167" customFormat="1" ht="12">
      <c r="B1513" s="166"/>
      <c r="D1513" s="96" t="s">
        <v>132</v>
      </c>
      <c r="E1513" s="168" t="s">
        <v>1</v>
      </c>
      <c r="F1513" s="169" t="s">
        <v>418</v>
      </c>
      <c r="H1513" s="168" t="s">
        <v>1</v>
      </c>
      <c r="L1513" s="166"/>
      <c r="M1513" s="170"/>
      <c r="N1513" s="171"/>
      <c r="O1513" s="171"/>
      <c r="P1513" s="171"/>
      <c r="Q1513" s="171"/>
      <c r="R1513" s="171"/>
      <c r="S1513" s="171"/>
      <c r="T1513" s="172"/>
      <c r="AT1513" s="168" t="s">
        <v>132</v>
      </c>
      <c r="AU1513" s="168" t="s">
        <v>74</v>
      </c>
      <c r="AV1513" s="167" t="s">
        <v>72</v>
      </c>
      <c r="AW1513" s="167" t="s">
        <v>5</v>
      </c>
      <c r="AX1513" s="167" t="s">
        <v>66</v>
      </c>
      <c r="AY1513" s="168" t="s">
        <v>123</v>
      </c>
    </row>
    <row r="1514" spans="2:51" s="167" customFormat="1" ht="12">
      <c r="B1514" s="166"/>
      <c r="D1514" s="96" t="s">
        <v>132</v>
      </c>
      <c r="E1514" s="168" t="s">
        <v>1</v>
      </c>
      <c r="F1514" s="169" t="s">
        <v>671</v>
      </c>
      <c r="H1514" s="168" t="s">
        <v>1</v>
      </c>
      <c r="L1514" s="166"/>
      <c r="M1514" s="170"/>
      <c r="N1514" s="171"/>
      <c r="O1514" s="171"/>
      <c r="P1514" s="171"/>
      <c r="Q1514" s="171"/>
      <c r="R1514" s="171"/>
      <c r="S1514" s="171"/>
      <c r="T1514" s="172"/>
      <c r="AT1514" s="168" t="s">
        <v>132</v>
      </c>
      <c r="AU1514" s="168" t="s">
        <v>74</v>
      </c>
      <c r="AV1514" s="167" t="s">
        <v>72</v>
      </c>
      <c r="AW1514" s="167" t="s">
        <v>5</v>
      </c>
      <c r="AX1514" s="167" t="s">
        <v>66</v>
      </c>
      <c r="AY1514" s="168" t="s">
        <v>123</v>
      </c>
    </row>
    <row r="1515" spans="2:51" s="95" customFormat="1" ht="12">
      <c r="B1515" s="94"/>
      <c r="D1515" s="96" t="s">
        <v>132</v>
      </c>
      <c r="E1515" s="97" t="s">
        <v>1</v>
      </c>
      <c r="F1515" s="98" t="s">
        <v>672</v>
      </c>
      <c r="H1515" s="99">
        <v>0.2</v>
      </c>
      <c r="L1515" s="94"/>
      <c r="M1515" s="100"/>
      <c r="N1515" s="101"/>
      <c r="O1515" s="101"/>
      <c r="P1515" s="101"/>
      <c r="Q1515" s="101"/>
      <c r="R1515" s="101"/>
      <c r="S1515" s="101"/>
      <c r="T1515" s="102"/>
      <c r="AT1515" s="97" t="s">
        <v>132</v>
      </c>
      <c r="AU1515" s="97" t="s">
        <v>74</v>
      </c>
      <c r="AV1515" s="95" t="s">
        <v>74</v>
      </c>
      <c r="AW1515" s="95" t="s">
        <v>5</v>
      </c>
      <c r="AX1515" s="95" t="s">
        <v>66</v>
      </c>
      <c r="AY1515" s="97" t="s">
        <v>123</v>
      </c>
    </row>
    <row r="1516" spans="2:51" s="167" customFormat="1" ht="12">
      <c r="B1516" s="166"/>
      <c r="D1516" s="96" t="s">
        <v>132</v>
      </c>
      <c r="E1516" s="168" t="s">
        <v>1</v>
      </c>
      <c r="F1516" s="169" t="s">
        <v>673</v>
      </c>
      <c r="H1516" s="168" t="s">
        <v>1</v>
      </c>
      <c r="L1516" s="166"/>
      <c r="M1516" s="170"/>
      <c r="N1516" s="171"/>
      <c r="O1516" s="171"/>
      <c r="P1516" s="171"/>
      <c r="Q1516" s="171"/>
      <c r="R1516" s="171"/>
      <c r="S1516" s="171"/>
      <c r="T1516" s="172"/>
      <c r="AT1516" s="168" t="s">
        <v>132</v>
      </c>
      <c r="AU1516" s="168" t="s">
        <v>74</v>
      </c>
      <c r="AV1516" s="167" t="s">
        <v>72</v>
      </c>
      <c r="AW1516" s="167" t="s">
        <v>5</v>
      </c>
      <c r="AX1516" s="167" t="s">
        <v>66</v>
      </c>
      <c r="AY1516" s="168" t="s">
        <v>123</v>
      </c>
    </row>
    <row r="1517" spans="2:51" s="167" customFormat="1" ht="12">
      <c r="B1517" s="166"/>
      <c r="D1517" s="96" t="s">
        <v>132</v>
      </c>
      <c r="E1517" s="168" t="s">
        <v>1</v>
      </c>
      <c r="F1517" s="169" t="s">
        <v>674</v>
      </c>
      <c r="H1517" s="168" t="s">
        <v>1</v>
      </c>
      <c r="L1517" s="166"/>
      <c r="M1517" s="170"/>
      <c r="N1517" s="171"/>
      <c r="O1517" s="171"/>
      <c r="P1517" s="171"/>
      <c r="Q1517" s="171"/>
      <c r="R1517" s="171"/>
      <c r="S1517" s="171"/>
      <c r="T1517" s="172"/>
      <c r="AT1517" s="168" t="s">
        <v>132</v>
      </c>
      <c r="AU1517" s="168" t="s">
        <v>74</v>
      </c>
      <c r="AV1517" s="167" t="s">
        <v>72</v>
      </c>
      <c r="AW1517" s="167" t="s">
        <v>5</v>
      </c>
      <c r="AX1517" s="167" t="s">
        <v>66</v>
      </c>
      <c r="AY1517" s="168" t="s">
        <v>123</v>
      </c>
    </row>
    <row r="1518" spans="2:51" s="167" customFormat="1" ht="12">
      <c r="B1518" s="166"/>
      <c r="D1518" s="96" t="s">
        <v>132</v>
      </c>
      <c r="E1518" s="168" t="s">
        <v>1</v>
      </c>
      <c r="F1518" s="169" t="s">
        <v>675</v>
      </c>
      <c r="H1518" s="168" t="s">
        <v>1</v>
      </c>
      <c r="L1518" s="166"/>
      <c r="M1518" s="170"/>
      <c r="N1518" s="171"/>
      <c r="O1518" s="171"/>
      <c r="P1518" s="171"/>
      <c r="Q1518" s="171"/>
      <c r="R1518" s="171"/>
      <c r="S1518" s="171"/>
      <c r="T1518" s="172"/>
      <c r="AT1518" s="168" t="s">
        <v>132</v>
      </c>
      <c r="AU1518" s="168" t="s">
        <v>74</v>
      </c>
      <c r="AV1518" s="167" t="s">
        <v>72</v>
      </c>
      <c r="AW1518" s="167" t="s">
        <v>5</v>
      </c>
      <c r="AX1518" s="167" t="s">
        <v>66</v>
      </c>
      <c r="AY1518" s="168" t="s">
        <v>123</v>
      </c>
    </row>
    <row r="1519" spans="2:51" s="95" customFormat="1" ht="12">
      <c r="B1519" s="94"/>
      <c r="D1519" s="96" t="s">
        <v>132</v>
      </c>
      <c r="E1519" s="97" t="s">
        <v>1</v>
      </c>
      <c r="F1519" s="98" t="s">
        <v>676</v>
      </c>
      <c r="H1519" s="99">
        <v>6</v>
      </c>
      <c r="L1519" s="94"/>
      <c r="M1519" s="100"/>
      <c r="N1519" s="101"/>
      <c r="O1519" s="101"/>
      <c r="P1519" s="101"/>
      <c r="Q1519" s="101"/>
      <c r="R1519" s="101"/>
      <c r="S1519" s="101"/>
      <c r="T1519" s="102"/>
      <c r="AT1519" s="97" t="s">
        <v>132</v>
      </c>
      <c r="AU1519" s="97" t="s">
        <v>74</v>
      </c>
      <c r="AV1519" s="95" t="s">
        <v>74</v>
      </c>
      <c r="AW1519" s="95" t="s">
        <v>5</v>
      </c>
      <c r="AX1519" s="95" t="s">
        <v>66</v>
      </c>
      <c r="AY1519" s="97" t="s">
        <v>123</v>
      </c>
    </row>
    <row r="1520" spans="2:51" s="167" customFormat="1" ht="12">
      <c r="B1520" s="166"/>
      <c r="D1520" s="96" t="s">
        <v>132</v>
      </c>
      <c r="E1520" s="168" t="s">
        <v>1</v>
      </c>
      <c r="F1520" s="169" t="s">
        <v>677</v>
      </c>
      <c r="H1520" s="168" t="s">
        <v>1</v>
      </c>
      <c r="L1520" s="166"/>
      <c r="M1520" s="170"/>
      <c r="N1520" s="171"/>
      <c r="O1520" s="171"/>
      <c r="P1520" s="171"/>
      <c r="Q1520" s="171"/>
      <c r="R1520" s="171"/>
      <c r="S1520" s="171"/>
      <c r="T1520" s="172"/>
      <c r="AT1520" s="168" t="s">
        <v>132</v>
      </c>
      <c r="AU1520" s="168" t="s">
        <v>74</v>
      </c>
      <c r="AV1520" s="167" t="s">
        <v>72</v>
      </c>
      <c r="AW1520" s="167" t="s">
        <v>5</v>
      </c>
      <c r="AX1520" s="167" t="s">
        <v>66</v>
      </c>
      <c r="AY1520" s="168" t="s">
        <v>123</v>
      </c>
    </row>
    <row r="1521" spans="2:51" s="167" customFormat="1" ht="12">
      <c r="B1521" s="166"/>
      <c r="D1521" s="96" t="s">
        <v>132</v>
      </c>
      <c r="E1521" s="168" t="s">
        <v>1</v>
      </c>
      <c r="F1521" s="169" t="s">
        <v>674</v>
      </c>
      <c r="H1521" s="168" t="s">
        <v>1</v>
      </c>
      <c r="L1521" s="166"/>
      <c r="M1521" s="170"/>
      <c r="N1521" s="171"/>
      <c r="O1521" s="171"/>
      <c r="P1521" s="171"/>
      <c r="Q1521" s="171"/>
      <c r="R1521" s="171"/>
      <c r="S1521" s="171"/>
      <c r="T1521" s="172"/>
      <c r="AT1521" s="168" t="s">
        <v>132</v>
      </c>
      <c r="AU1521" s="168" t="s">
        <v>74</v>
      </c>
      <c r="AV1521" s="167" t="s">
        <v>72</v>
      </c>
      <c r="AW1521" s="167" t="s">
        <v>5</v>
      </c>
      <c r="AX1521" s="167" t="s">
        <v>66</v>
      </c>
      <c r="AY1521" s="168" t="s">
        <v>123</v>
      </c>
    </row>
    <row r="1522" spans="2:51" s="167" customFormat="1" ht="12">
      <c r="B1522" s="166"/>
      <c r="D1522" s="96" t="s">
        <v>132</v>
      </c>
      <c r="E1522" s="168" t="s">
        <v>1</v>
      </c>
      <c r="F1522" s="169" t="s">
        <v>678</v>
      </c>
      <c r="H1522" s="168" t="s">
        <v>1</v>
      </c>
      <c r="L1522" s="166"/>
      <c r="M1522" s="170"/>
      <c r="N1522" s="171"/>
      <c r="O1522" s="171"/>
      <c r="P1522" s="171"/>
      <c r="Q1522" s="171"/>
      <c r="R1522" s="171"/>
      <c r="S1522" s="171"/>
      <c r="T1522" s="172"/>
      <c r="AT1522" s="168" t="s">
        <v>132</v>
      </c>
      <c r="AU1522" s="168" t="s">
        <v>74</v>
      </c>
      <c r="AV1522" s="167" t="s">
        <v>72</v>
      </c>
      <c r="AW1522" s="167" t="s">
        <v>5</v>
      </c>
      <c r="AX1522" s="167" t="s">
        <v>66</v>
      </c>
      <c r="AY1522" s="168" t="s">
        <v>123</v>
      </c>
    </row>
    <row r="1523" spans="2:51" s="95" customFormat="1" ht="12">
      <c r="B1523" s="94"/>
      <c r="D1523" s="96" t="s">
        <v>132</v>
      </c>
      <c r="E1523" s="97" t="s">
        <v>1</v>
      </c>
      <c r="F1523" s="98" t="s">
        <v>679</v>
      </c>
      <c r="H1523" s="99">
        <v>5.5</v>
      </c>
      <c r="L1523" s="94"/>
      <c r="M1523" s="100"/>
      <c r="N1523" s="101"/>
      <c r="O1523" s="101"/>
      <c r="P1523" s="101"/>
      <c r="Q1523" s="101"/>
      <c r="R1523" s="101"/>
      <c r="S1523" s="101"/>
      <c r="T1523" s="102"/>
      <c r="AT1523" s="97" t="s">
        <v>132</v>
      </c>
      <c r="AU1523" s="97" t="s">
        <v>74</v>
      </c>
      <c r="AV1523" s="95" t="s">
        <v>74</v>
      </c>
      <c r="AW1523" s="95" t="s">
        <v>5</v>
      </c>
      <c r="AX1523" s="95" t="s">
        <v>66</v>
      </c>
      <c r="AY1523" s="97" t="s">
        <v>123</v>
      </c>
    </row>
    <row r="1524" spans="2:51" s="167" customFormat="1" ht="12">
      <c r="B1524" s="166"/>
      <c r="D1524" s="96" t="s">
        <v>132</v>
      </c>
      <c r="E1524" s="168" t="s">
        <v>1</v>
      </c>
      <c r="F1524" s="169" t="s">
        <v>450</v>
      </c>
      <c r="H1524" s="168" t="s">
        <v>1</v>
      </c>
      <c r="L1524" s="166"/>
      <c r="M1524" s="170"/>
      <c r="N1524" s="171"/>
      <c r="O1524" s="171"/>
      <c r="P1524" s="171"/>
      <c r="Q1524" s="171"/>
      <c r="R1524" s="171"/>
      <c r="S1524" s="171"/>
      <c r="T1524" s="172"/>
      <c r="AT1524" s="168" t="s">
        <v>132</v>
      </c>
      <c r="AU1524" s="168" t="s">
        <v>74</v>
      </c>
      <c r="AV1524" s="167" t="s">
        <v>72</v>
      </c>
      <c r="AW1524" s="167" t="s">
        <v>5</v>
      </c>
      <c r="AX1524" s="167" t="s">
        <v>66</v>
      </c>
      <c r="AY1524" s="168" t="s">
        <v>123</v>
      </c>
    </row>
    <row r="1525" spans="2:51" s="167" customFormat="1" ht="12">
      <c r="B1525" s="166"/>
      <c r="D1525" s="96" t="s">
        <v>132</v>
      </c>
      <c r="E1525" s="168" t="s">
        <v>1</v>
      </c>
      <c r="F1525" s="169" t="s">
        <v>674</v>
      </c>
      <c r="H1525" s="168" t="s">
        <v>1</v>
      </c>
      <c r="L1525" s="166"/>
      <c r="M1525" s="170"/>
      <c r="N1525" s="171"/>
      <c r="O1525" s="171"/>
      <c r="P1525" s="171"/>
      <c r="Q1525" s="171"/>
      <c r="R1525" s="171"/>
      <c r="S1525" s="171"/>
      <c r="T1525" s="172"/>
      <c r="AT1525" s="168" t="s">
        <v>132</v>
      </c>
      <c r="AU1525" s="168" t="s">
        <v>74</v>
      </c>
      <c r="AV1525" s="167" t="s">
        <v>72</v>
      </c>
      <c r="AW1525" s="167" t="s">
        <v>5</v>
      </c>
      <c r="AX1525" s="167" t="s">
        <v>66</v>
      </c>
      <c r="AY1525" s="168" t="s">
        <v>123</v>
      </c>
    </row>
    <row r="1526" spans="2:51" s="167" customFormat="1" ht="12">
      <c r="B1526" s="166"/>
      <c r="D1526" s="96" t="s">
        <v>132</v>
      </c>
      <c r="E1526" s="168" t="s">
        <v>1</v>
      </c>
      <c r="F1526" s="169" t="s">
        <v>678</v>
      </c>
      <c r="H1526" s="168" t="s">
        <v>1</v>
      </c>
      <c r="L1526" s="166"/>
      <c r="M1526" s="170"/>
      <c r="N1526" s="171"/>
      <c r="O1526" s="171"/>
      <c r="P1526" s="171"/>
      <c r="Q1526" s="171"/>
      <c r="R1526" s="171"/>
      <c r="S1526" s="171"/>
      <c r="T1526" s="172"/>
      <c r="AT1526" s="168" t="s">
        <v>132</v>
      </c>
      <c r="AU1526" s="168" t="s">
        <v>74</v>
      </c>
      <c r="AV1526" s="167" t="s">
        <v>72</v>
      </c>
      <c r="AW1526" s="167" t="s">
        <v>5</v>
      </c>
      <c r="AX1526" s="167" t="s">
        <v>66</v>
      </c>
      <c r="AY1526" s="168" t="s">
        <v>123</v>
      </c>
    </row>
    <row r="1527" spans="2:51" s="95" customFormat="1" ht="12">
      <c r="B1527" s="94"/>
      <c r="D1527" s="96" t="s">
        <v>132</v>
      </c>
      <c r="E1527" s="97" t="s">
        <v>1</v>
      </c>
      <c r="F1527" s="98" t="s">
        <v>679</v>
      </c>
      <c r="H1527" s="99">
        <v>5.5</v>
      </c>
      <c r="L1527" s="94"/>
      <c r="M1527" s="100"/>
      <c r="N1527" s="101"/>
      <c r="O1527" s="101"/>
      <c r="P1527" s="101"/>
      <c r="Q1527" s="101"/>
      <c r="R1527" s="101"/>
      <c r="S1527" s="101"/>
      <c r="T1527" s="102"/>
      <c r="AT1527" s="97" t="s">
        <v>132</v>
      </c>
      <c r="AU1527" s="97" t="s">
        <v>74</v>
      </c>
      <c r="AV1527" s="95" t="s">
        <v>74</v>
      </c>
      <c r="AW1527" s="95" t="s">
        <v>5</v>
      </c>
      <c r="AX1527" s="95" t="s">
        <v>66</v>
      </c>
      <c r="AY1527" s="97" t="s">
        <v>123</v>
      </c>
    </row>
    <row r="1528" spans="2:51" s="167" customFormat="1" ht="12">
      <c r="B1528" s="166"/>
      <c r="D1528" s="96" t="s">
        <v>132</v>
      </c>
      <c r="E1528" s="168" t="s">
        <v>1</v>
      </c>
      <c r="F1528" s="169" t="s">
        <v>680</v>
      </c>
      <c r="H1528" s="168" t="s">
        <v>1</v>
      </c>
      <c r="L1528" s="166"/>
      <c r="M1528" s="170"/>
      <c r="N1528" s="171"/>
      <c r="O1528" s="171"/>
      <c r="P1528" s="171"/>
      <c r="Q1528" s="171"/>
      <c r="R1528" s="171"/>
      <c r="S1528" s="171"/>
      <c r="T1528" s="172"/>
      <c r="AT1528" s="168" t="s">
        <v>132</v>
      </c>
      <c r="AU1528" s="168" t="s">
        <v>74</v>
      </c>
      <c r="AV1528" s="167" t="s">
        <v>72</v>
      </c>
      <c r="AW1528" s="167" t="s">
        <v>5</v>
      </c>
      <c r="AX1528" s="167" t="s">
        <v>66</v>
      </c>
      <c r="AY1528" s="168" t="s">
        <v>123</v>
      </c>
    </row>
    <row r="1529" spans="2:51" s="167" customFormat="1" ht="12">
      <c r="B1529" s="166"/>
      <c r="D1529" s="96" t="s">
        <v>132</v>
      </c>
      <c r="E1529" s="168" t="s">
        <v>1</v>
      </c>
      <c r="F1529" s="169" t="s">
        <v>674</v>
      </c>
      <c r="H1529" s="168" t="s">
        <v>1</v>
      </c>
      <c r="L1529" s="166"/>
      <c r="M1529" s="170"/>
      <c r="N1529" s="171"/>
      <c r="O1529" s="171"/>
      <c r="P1529" s="171"/>
      <c r="Q1529" s="171"/>
      <c r="R1529" s="171"/>
      <c r="S1529" s="171"/>
      <c r="T1529" s="172"/>
      <c r="AT1529" s="168" t="s">
        <v>132</v>
      </c>
      <c r="AU1529" s="168" t="s">
        <v>74</v>
      </c>
      <c r="AV1529" s="167" t="s">
        <v>72</v>
      </c>
      <c r="AW1529" s="167" t="s">
        <v>5</v>
      </c>
      <c r="AX1529" s="167" t="s">
        <v>66</v>
      </c>
      <c r="AY1529" s="168" t="s">
        <v>123</v>
      </c>
    </row>
    <row r="1530" spans="2:51" s="167" customFormat="1" ht="12">
      <c r="B1530" s="166"/>
      <c r="D1530" s="96" t="s">
        <v>132</v>
      </c>
      <c r="E1530" s="168" t="s">
        <v>1</v>
      </c>
      <c r="F1530" s="169" t="s">
        <v>678</v>
      </c>
      <c r="H1530" s="168" t="s">
        <v>1</v>
      </c>
      <c r="L1530" s="166"/>
      <c r="M1530" s="170"/>
      <c r="N1530" s="171"/>
      <c r="O1530" s="171"/>
      <c r="P1530" s="171"/>
      <c r="Q1530" s="171"/>
      <c r="R1530" s="171"/>
      <c r="S1530" s="171"/>
      <c r="T1530" s="172"/>
      <c r="AT1530" s="168" t="s">
        <v>132</v>
      </c>
      <c r="AU1530" s="168" t="s">
        <v>74</v>
      </c>
      <c r="AV1530" s="167" t="s">
        <v>72</v>
      </c>
      <c r="AW1530" s="167" t="s">
        <v>5</v>
      </c>
      <c r="AX1530" s="167" t="s">
        <v>66</v>
      </c>
      <c r="AY1530" s="168" t="s">
        <v>123</v>
      </c>
    </row>
    <row r="1531" spans="2:51" s="95" customFormat="1" ht="12">
      <c r="B1531" s="94"/>
      <c r="D1531" s="96" t="s">
        <v>132</v>
      </c>
      <c r="E1531" s="97" t="s">
        <v>1</v>
      </c>
      <c r="F1531" s="98" t="s">
        <v>679</v>
      </c>
      <c r="H1531" s="99">
        <v>5.5</v>
      </c>
      <c r="L1531" s="94"/>
      <c r="M1531" s="100"/>
      <c r="N1531" s="101"/>
      <c r="O1531" s="101"/>
      <c r="P1531" s="101"/>
      <c r="Q1531" s="101"/>
      <c r="R1531" s="101"/>
      <c r="S1531" s="101"/>
      <c r="T1531" s="102"/>
      <c r="AT1531" s="97" t="s">
        <v>132</v>
      </c>
      <c r="AU1531" s="97" t="s">
        <v>74</v>
      </c>
      <c r="AV1531" s="95" t="s">
        <v>74</v>
      </c>
      <c r="AW1531" s="95" t="s">
        <v>5</v>
      </c>
      <c r="AX1531" s="95" t="s">
        <v>66</v>
      </c>
      <c r="AY1531" s="97" t="s">
        <v>123</v>
      </c>
    </row>
    <row r="1532" spans="2:51" s="167" customFormat="1" ht="12">
      <c r="B1532" s="166"/>
      <c r="D1532" s="96" t="s">
        <v>132</v>
      </c>
      <c r="E1532" s="168" t="s">
        <v>1</v>
      </c>
      <c r="F1532" s="169" t="s">
        <v>681</v>
      </c>
      <c r="H1532" s="168" t="s">
        <v>1</v>
      </c>
      <c r="L1532" s="166"/>
      <c r="M1532" s="170"/>
      <c r="N1532" s="171"/>
      <c r="O1532" s="171"/>
      <c r="P1532" s="171"/>
      <c r="Q1532" s="171"/>
      <c r="R1532" s="171"/>
      <c r="S1532" s="171"/>
      <c r="T1532" s="172"/>
      <c r="AT1532" s="168" t="s">
        <v>132</v>
      </c>
      <c r="AU1532" s="168" t="s">
        <v>74</v>
      </c>
      <c r="AV1532" s="167" t="s">
        <v>72</v>
      </c>
      <c r="AW1532" s="167" t="s">
        <v>5</v>
      </c>
      <c r="AX1532" s="167" t="s">
        <v>66</v>
      </c>
      <c r="AY1532" s="168" t="s">
        <v>123</v>
      </c>
    </row>
    <row r="1533" spans="2:51" s="167" customFormat="1" ht="12">
      <c r="B1533" s="166"/>
      <c r="D1533" s="96" t="s">
        <v>132</v>
      </c>
      <c r="E1533" s="168" t="s">
        <v>1</v>
      </c>
      <c r="F1533" s="169" t="s">
        <v>674</v>
      </c>
      <c r="H1533" s="168" t="s">
        <v>1</v>
      </c>
      <c r="L1533" s="166"/>
      <c r="M1533" s="170"/>
      <c r="N1533" s="171"/>
      <c r="O1533" s="171"/>
      <c r="P1533" s="171"/>
      <c r="Q1533" s="171"/>
      <c r="R1533" s="171"/>
      <c r="S1533" s="171"/>
      <c r="T1533" s="172"/>
      <c r="AT1533" s="168" t="s">
        <v>132</v>
      </c>
      <c r="AU1533" s="168" t="s">
        <v>74</v>
      </c>
      <c r="AV1533" s="167" t="s">
        <v>72</v>
      </c>
      <c r="AW1533" s="167" t="s">
        <v>5</v>
      </c>
      <c r="AX1533" s="167" t="s">
        <v>66</v>
      </c>
      <c r="AY1533" s="168" t="s">
        <v>123</v>
      </c>
    </row>
    <row r="1534" spans="2:51" s="167" customFormat="1" ht="12">
      <c r="B1534" s="166"/>
      <c r="D1534" s="96" t="s">
        <v>132</v>
      </c>
      <c r="E1534" s="168" t="s">
        <v>1</v>
      </c>
      <c r="F1534" s="169" t="s">
        <v>678</v>
      </c>
      <c r="H1534" s="168" t="s">
        <v>1</v>
      </c>
      <c r="L1534" s="166"/>
      <c r="M1534" s="170"/>
      <c r="N1534" s="171"/>
      <c r="O1534" s="171"/>
      <c r="P1534" s="171"/>
      <c r="Q1534" s="171"/>
      <c r="R1534" s="171"/>
      <c r="S1534" s="171"/>
      <c r="T1534" s="172"/>
      <c r="AT1534" s="168" t="s">
        <v>132</v>
      </c>
      <c r="AU1534" s="168" t="s">
        <v>74</v>
      </c>
      <c r="AV1534" s="167" t="s">
        <v>72</v>
      </c>
      <c r="AW1534" s="167" t="s">
        <v>5</v>
      </c>
      <c r="AX1534" s="167" t="s">
        <v>66</v>
      </c>
      <c r="AY1534" s="168" t="s">
        <v>123</v>
      </c>
    </row>
    <row r="1535" spans="2:51" s="95" customFormat="1" ht="12">
      <c r="B1535" s="94"/>
      <c r="D1535" s="96" t="s">
        <v>132</v>
      </c>
      <c r="E1535" s="97" t="s">
        <v>1</v>
      </c>
      <c r="F1535" s="98" t="s">
        <v>679</v>
      </c>
      <c r="H1535" s="99">
        <v>5.5</v>
      </c>
      <c r="L1535" s="94"/>
      <c r="M1535" s="100"/>
      <c r="N1535" s="101"/>
      <c r="O1535" s="101"/>
      <c r="P1535" s="101"/>
      <c r="Q1535" s="101"/>
      <c r="R1535" s="101"/>
      <c r="S1535" s="101"/>
      <c r="T1535" s="102"/>
      <c r="AT1535" s="97" t="s">
        <v>132</v>
      </c>
      <c r="AU1535" s="97" t="s">
        <v>74</v>
      </c>
      <c r="AV1535" s="95" t="s">
        <v>74</v>
      </c>
      <c r="AW1535" s="95" t="s">
        <v>5</v>
      </c>
      <c r="AX1535" s="95" t="s">
        <v>66</v>
      </c>
      <c r="AY1535" s="97" t="s">
        <v>123</v>
      </c>
    </row>
    <row r="1536" spans="2:51" s="167" customFormat="1" ht="12">
      <c r="B1536" s="166"/>
      <c r="D1536" s="96" t="s">
        <v>132</v>
      </c>
      <c r="E1536" s="168" t="s">
        <v>1</v>
      </c>
      <c r="F1536" s="169" t="s">
        <v>465</v>
      </c>
      <c r="H1536" s="168" t="s">
        <v>1</v>
      </c>
      <c r="L1536" s="166"/>
      <c r="M1536" s="170"/>
      <c r="N1536" s="171"/>
      <c r="O1536" s="171"/>
      <c r="P1536" s="171"/>
      <c r="Q1536" s="171"/>
      <c r="R1536" s="171"/>
      <c r="S1536" s="171"/>
      <c r="T1536" s="172"/>
      <c r="AT1536" s="168" t="s">
        <v>132</v>
      </c>
      <c r="AU1536" s="168" t="s">
        <v>74</v>
      </c>
      <c r="AV1536" s="167" t="s">
        <v>72</v>
      </c>
      <c r="AW1536" s="167" t="s">
        <v>5</v>
      </c>
      <c r="AX1536" s="167" t="s">
        <v>66</v>
      </c>
      <c r="AY1536" s="168" t="s">
        <v>123</v>
      </c>
    </row>
    <row r="1537" spans="2:51" s="167" customFormat="1" ht="12">
      <c r="B1537" s="166"/>
      <c r="D1537" s="96" t="s">
        <v>132</v>
      </c>
      <c r="E1537" s="168" t="s">
        <v>1</v>
      </c>
      <c r="F1537" s="169" t="s">
        <v>674</v>
      </c>
      <c r="H1537" s="168" t="s">
        <v>1</v>
      </c>
      <c r="L1537" s="166"/>
      <c r="M1537" s="170"/>
      <c r="N1537" s="171"/>
      <c r="O1537" s="171"/>
      <c r="P1537" s="171"/>
      <c r="Q1537" s="171"/>
      <c r="R1537" s="171"/>
      <c r="S1537" s="171"/>
      <c r="T1537" s="172"/>
      <c r="AT1537" s="168" t="s">
        <v>132</v>
      </c>
      <c r="AU1537" s="168" t="s">
        <v>74</v>
      </c>
      <c r="AV1537" s="167" t="s">
        <v>72</v>
      </c>
      <c r="AW1537" s="167" t="s">
        <v>5</v>
      </c>
      <c r="AX1537" s="167" t="s">
        <v>66</v>
      </c>
      <c r="AY1537" s="168" t="s">
        <v>123</v>
      </c>
    </row>
    <row r="1538" spans="2:51" s="167" customFormat="1" ht="12">
      <c r="B1538" s="166"/>
      <c r="D1538" s="96" t="s">
        <v>132</v>
      </c>
      <c r="E1538" s="168" t="s">
        <v>1</v>
      </c>
      <c r="F1538" s="169" t="s">
        <v>682</v>
      </c>
      <c r="H1538" s="168" t="s">
        <v>1</v>
      </c>
      <c r="L1538" s="166"/>
      <c r="M1538" s="170"/>
      <c r="N1538" s="171"/>
      <c r="O1538" s="171"/>
      <c r="P1538" s="171"/>
      <c r="Q1538" s="171"/>
      <c r="R1538" s="171"/>
      <c r="S1538" s="171"/>
      <c r="T1538" s="172"/>
      <c r="AT1538" s="168" t="s">
        <v>132</v>
      </c>
      <c r="AU1538" s="168" t="s">
        <v>74</v>
      </c>
      <c r="AV1538" s="167" t="s">
        <v>72</v>
      </c>
      <c r="AW1538" s="167" t="s">
        <v>5</v>
      </c>
      <c r="AX1538" s="167" t="s">
        <v>66</v>
      </c>
      <c r="AY1538" s="168" t="s">
        <v>123</v>
      </c>
    </row>
    <row r="1539" spans="2:51" s="95" customFormat="1" ht="12">
      <c r="B1539" s="94"/>
      <c r="D1539" s="96" t="s">
        <v>132</v>
      </c>
      <c r="E1539" s="97" t="s">
        <v>1</v>
      </c>
      <c r="F1539" s="98" t="s">
        <v>683</v>
      </c>
      <c r="H1539" s="99">
        <v>4</v>
      </c>
      <c r="L1539" s="94"/>
      <c r="M1539" s="100"/>
      <c r="N1539" s="101"/>
      <c r="O1539" s="101"/>
      <c r="P1539" s="101"/>
      <c r="Q1539" s="101"/>
      <c r="R1539" s="101"/>
      <c r="S1539" s="101"/>
      <c r="T1539" s="102"/>
      <c r="AT1539" s="97" t="s">
        <v>132</v>
      </c>
      <c r="AU1539" s="97" t="s">
        <v>74</v>
      </c>
      <c r="AV1539" s="95" t="s">
        <v>74</v>
      </c>
      <c r="AW1539" s="95" t="s">
        <v>5</v>
      </c>
      <c r="AX1539" s="95" t="s">
        <v>66</v>
      </c>
      <c r="AY1539" s="97" t="s">
        <v>123</v>
      </c>
    </row>
    <row r="1540" spans="2:51" s="167" customFormat="1" ht="12">
      <c r="B1540" s="166"/>
      <c r="D1540" s="96" t="s">
        <v>132</v>
      </c>
      <c r="E1540" s="168" t="s">
        <v>1</v>
      </c>
      <c r="F1540" s="169" t="s">
        <v>438</v>
      </c>
      <c r="H1540" s="168" t="s">
        <v>1</v>
      </c>
      <c r="L1540" s="166"/>
      <c r="M1540" s="170"/>
      <c r="N1540" s="171"/>
      <c r="O1540" s="171"/>
      <c r="P1540" s="171"/>
      <c r="Q1540" s="171"/>
      <c r="R1540" s="171"/>
      <c r="S1540" s="171"/>
      <c r="T1540" s="172"/>
      <c r="AT1540" s="168" t="s">
        <v>132</v>
      </c>
      <c r="AU1540" s="168" t="s">
        <v>74</v>
      </c>
      <c r="AV1540" s="167" t="s">
        <v>72</v>
      </c>
      <c r="AW1540" s="167" t="s">
        <v>5</v>
      </c>
      <c r="AX1540" s="167" t="s">
        <v>66</v>
      </c>
      <c r="AY1540" s="168" t="s">
        <v>123</v>
      </c>
    </row>
    <row r="1541" spans="2:51" s="167" customFormat="1" ht="12">
      <c r="B1541" s="166"/>
      <c r="D1541" s="96" t="s">
        <v>132</v>
      </c>
      <c r="E1541" s="168" t="s">
        <v>1</v>
      </c>
      <c r="F1541" s="169" t="s">
        <v>684</v>
      </c>
      <c r="H1541" s="168" t="s">
        <v>1</v>
      </c>
      <c r="L1541" s="166"/>
      <c r="M1541" s="170"/>
      <c r="N1541" s="171"/>
      <c r="O1541" s="171"/>
      <c r="P1541" s="171"/>
      <c r="Q1541" s="171"/>
      <c r="R1541" s="171"/>
      <c r="S1541" s="171"/>
      <c r="T1541" s="172"/>
      <c r="AT1541" s="168" t="s">
        <v>132</v>
      </c>
      <c r="AU1541" s="168" t="s">
        <v>74</v>
      </c>
      <c r="AV1541" s="167" t="s">
        <v>72</v>
      </c>
      <c r="AW1541" s="167" t="s">
        <v>5</v>
      </c>
      <c r="AX1541" s="167" t="s">
        <v>66</v>
      </c>
      <c r="AY1541" s="168" t="s">
        <v>123</v>
      </c>
    </row>
    <row r="1542" spans="2:51" s="95" customFormat="1" ht="12">
      <c r="B1542" s="94"/>
      <c r="D1542" s="96" t="s">
        <v>132</v>
      </c>
      <c r="E1542" s="97" t="s">
        <v>1</v>
      </c>
      <c r="F1542" s="98" t="s">
        <v>685</v>
      </c>
      <c r="H1542" s="99">
        <v>3</v>
      </c>
      <c r="L1542" s="94"/>
      <c r="M1542" s="100"/>
      <c r="N1542" s="101"/>
      <c r="O1542" s="101"/>
      <c r="P1542" s="101"/>
      <c r="Q1542" s="101"/>
      <c r="R1542" s="101"/>
      <c r="S1542" s="101"/>
      <c r="T1542" s="102"/>
      <c r="AT1542" s="97" t="s">
        <v>132</v>
      </c>
      <c r="AU1542" s="97" t="s">
        <v>74</v>
      </c>
      <c r="AV1542" s="95" t="s">
        <v>74</v>
      </c>
      <c r="AW1542" s="95" t="s">
        <v>5</v>
      </c>
      <c r="AX1542" s="95" t="s">
        <v>66</v>
      </c>
      <c r="AY1542" s="97" t="s">
        <v>123</v>
      </c>
    </row>
    <row r="1543" spans="2:51" s="167" customFormat="1" ht="12">
      <c r="B1543" s="166"/>
      <c r="D1543" s="96" t="s">
        <v>132</v>
      </c>
      <c r="E1543" s="168" t="s">
        <v>1</v>
      </c>
      <c r="F1543" s="169" t="s">
        <v>445</v>
      </c>
      <c r="H1543" s="168" t="s">
        <v>1</v>
      </c>
      <c r="L1543" s="166"/>
      <c r="M1543" s="170"/>
      <c r="N1543" s="171"/>
      <c r="O1543" s="171"/>
      <c r="P1543" s="171"/>
      <c r="Q1543" s="171"/>
      <c r="R1543" s="171"/>
      <c r="S1543" s="171"/>
      <c r="T1543" s="172"/>
      <c r="AT1543" s="168" t="s">
        <v>132</v>
      </c>
      <c r="AU1543" s="168" t="s">
        <v>74</v>
      </c>
      <c r="AV1543" s="167" t="s">
        <v>72</v>
      </c>
      <c r="AW1543" s="167" t="s">
        <v>5</v>
      </c>
      <c r="AX1543" s="167" t="s">
        <v>66</v>
      </c>
      <c r="AY1543" s="168" t="s">
        <v>123</v>
      </c>
    </row>
    <row r="1544" spans="2:51" s="167" customFormat="1" ht="12">
      <c r="B1544" s="166"/>
      <c r="D1544" s="96" t="s">
        <v>132</v>
      </c>
      <c r="E1544" s="168" t="s">
        <v>1</v>
      </c>
      <c r="F1544" s="169" t="s">
        <v>686</v>
      </c>
      <c r="H1544" s="168" t="s">
        <v>1</v>
      </c>
      <c r="L1544" s="166"/>
      <c r="M1544" s="170"/>
      <c r="N1544" s="171"/>
      <c r="O1544" s="171"/>
      <c r="P1544" s="171"/>
      <c r="Q1544" s="171"/>
      <c r="R1544" s="171"/>
      <c r="S1544" s="171"/>
      <c r="T1544" s="172"/>
      <c r="AT1544" s="168" t="s">
        <v>132</v>
      </c>
      <c r="AU1544" s="168" t="s">
        <v>74</v>
      </c>
      <c r="AV1544" s="167" t="s">
        <v>72</v>
      </c>
      <c r="AW1544" s="167" t="s">
        <v>5</v>
      </c>
      <c r="AX1544" s="167" t="s">
        <v>66</v>
      </c>
      <c r="AY1544" s="168" t="s">
        <v>123</v>
      </c>
    </row>
    <row r="1545" spans="2:51" s="95" customFormat="1" ht="12">
      <c r="B1545" s="94"/>
      <c r="D1545" s="96" t="s">
        <v>132</v>
      </c>
      <c r="E1545" s="97" t="s">
        <v>1</v>
      </c>
      <c r="F1545" s="98" t="s">
        <v>687</v>
      </c>
      <c r="H1545" s="99">
        <v>2.5</v>
      </c>
      <c r="L1545" s="94"/>
      <c r="M1545" s="100"/>
      <c r="N1545" s="101"/>
      <c r="O1545" s="101"/>
      <c r="P1545" s="101"/>
      <c r="Q1545" s="101"/>
      <c r="R1545" s="101"/>
      <c r="S1545" s="101"/>
      <c r="T1545" s="102"/>
      <c r="AT1545" s="97" t="s">
        <v>132</v>
      </c>
      <c r="AU1545" s="97" t="s">
        <v>74</v>
      </c>
      <c r="AV1545" s="95" t="s">
        <v>74</v>
      </c>
      <c r="AW1545" s="95" t="s">
        <v>5</v>
      </c>
      <c r="AX1545" s="95" t="s">
        <v>66</v>
      </c>
      <c r="AY1545" s="97" t="s">
        <v>123</v>
      </c>
    </row>
    <row r="1546" spans="2:51" s="167" customFormat="1" ht="12">
      <c r="B1546" s="166"/>
      <c r="D1546" s="96" t="s">
        <v>132</v>
      </c>
      <c r="E1546" s="168" t="s">
        <v>1</v>
      </c>
      <c r="F1546" s="169" t="s">
        <v>450</v>
      </c>
      <c r="H1546" s="168" t="s">
        <v>1</v>
      </c>
      <c r="L1546" s="166"/>
      <c r="M1546" s="170"/>
      <c r="N1546" s="171"/>
      <c r="O1546" s="171"/>
      <c r="P1546" s="171"/>
      <c r="Q1546" s="171"/>
      <c r="R1546" s="171"/>
      <c r="S1546" s="171"/>
      <c r="T1546" s="172"/>
      <c r="AT1546" s="168" t="s">
        <v>132</v>
      </c>
      <c r="AU1546" s="168" t="s">
        <v>74</v>
      </c>
      <c r="AV1546" s="167" t="s">
        <v>72</v>
      </c>
      <c r="AW1546" s="167" t="s">
        <v>5</v>
      </c>
      <c r="AX1546" s="167" t="s">
        <v>66</v>
      </c>
      <c r="AY1546" s="168" t="s">
        <v>123</v>
      </c>
    </row>
    <row r="1547" spans="2:51" s="167" customFormat="1" ht="12">
      <c r="B1547" s="166"/>
      <c r="D1547" s="96" t="s">
        <v>132</v>
      </c>
      <c r="E1547" s="168" t="s">
        <v>1</v>
      </c>
      <c r="F1547" s="169" t="s">
        <v>688</v>
      </c>
      <c r="H1547" s="168" t="s">
        <v>1</v>
      </c>
      <c r="L1547" s="166"/>
      <c r="M1547" s="170"/>
      <c r="N1547" s="171"/>
      <c r="O1547" s="171"/>
      <c r="P1547" s="171"/>
      <c r="Q1547" s="171"/>
      <c r="R1547" s="171"/>
      <c r="S1547" s="171"/>
      <c r="T1547" s="172"/>
      <c r="AT1547" s="168" t="s">
        <v>132</v>
      </c>
      <c r="AU1547" s="168" t="s">
        <v>74</v>
      </c>
      <c r="AV1547" s="167" t="s">
        <v>72</v>
      </c>
      <c r="AW1547" s="167" t="s">
        <v>5</v>
      </c>
      <c r="AX1547" s="167" t="s">
        <v>66</v>
      </c>
      <c r="AY1547" s="168" t="s">
        <v>123</v>
      </c>
    </row>
    <row r="1548" spans="2:51" s="95" customFormat="1" ht="12">
      <c r="B1548" s="94"/>
      <c r="D1548" s="96" t="s">
        <v>132</v>
      </c>
      <c r="E1548" s="97" t="s">
        <v>1</v>
      </c>
      <c r="F1548" s="98" t="s">
        <v>689</v>
      </c>
      <c r="H1548" s="99">
        <v>0.5</v>
      </c>
      <c r="L1548" s="94"/>
      <c r="M1548" s="100"/>
      <c r="N1548" s="101"/>
      <c r="O1548" s="101"/>
      <c r="P1548" s="101"/>
      <c r="Q1548" s="101"/>
      <c r="R1548" s="101"/>
      <c r="S1548" s="101"/>
      <c r="T1548" s="102"/>
      <c r="AT1548" s="97" t="s">
        <v>132</v>
      </c>
      <c r="AU1548" s="97" t="s">
        <v>74</v>
      </c>
      <c r="AV1548" s="95" t="s">
        <v>74</v>
      </c>
      <c r="AW1548" s="95" t="s">
        <v>5</v>
      </c>
      <c r="AX1548" s="95" t="s">
        <v>66</v>
      </c>
      <c r="AY1548" s="97" t="s">
        <v>123</v>
      </c>
    </row>
    <row r="1549" spans="2:51" s="167" customFormat="1" ht="12">
      <c r="B1549" s="166"/>
      <c r="D1549" s="96" t="s">
        <v>132</v>
      </c>
      <c r="E1549" s="168" t="s">
        <v>1</v>
      </c>
      <c r="F1549" s="169" t="s">
        <v>455</v>
      </c>
      <c r="H1549" s="168" t="s">
        <v>1</v>
      </c>
      <c r="L1549" s="166"/>
      <c r="M1549" s="170"/>
      <c r="N1549" s="171"/>
      <c r="O1549" s="171"/>
      <c r="P1549" s="171"/>
      <c r="Q1549" s="171"/>
      <c r="R1549" s="171"/>
      <c r="S1549" s="171"/>
      <c r="T1549" s="172"/>
      <c r="AT1549" s="168" t="s">
        <v>132</v>
      </c>
      <c r="AU1549" s="168" t="s">
        <v>74</v>
      </c>
      <c r="AV1549" s="167" t="s">
        <v>72</v>
      </c>
      <c r="AW1549" s="167" t="s">
        <v>5</v>
      </c>
      <c r="AX1549" s="167" t="s">
        <v>66</v>
      </c>
      <c r="AY1549" s="168" t="s">
        <v>123</v>
      </c>
    </row>
    <row r="1550" spans="2:51" s="167" customFormat="1" ht="12">
      <c r="B1550" s="166"/>
      <c r="D1550" s="96" t="s">
        <v>132</v>
      </c>
      <c r="E1550" s="168" t="s">
        <v>1</v>
      </c>
      <c r="F1550" s="169" t="s">
        <v>690</v>
      </c>
      <c r="H1550" s="168" t="s">
        <v>1</v>
      </c>
      <c r="L1550" s="166"/>
      <c r="M1550" s="170"/>
      <c r="N1550" s="171"/>
      <c r="O1550" s="171"/>
      <c r="P1550" s="171"/>
      <c r="Q1550" s="171"/>
      <c r="R1550" s="171"/>
      <c r="S1550" s="171"/>
      <c r="T1550" s="172"/>
      <c r="AT1550" s="168" t="s">
        <v>132</v>
      </c>
      <c r="AU1550" s="168" t="s">
        <v>74</v>
      </c>
      <c r="AV1550" s="167" t="s">
        <v>72</v>
      </c>
      <c r="AW1550" s="167" t="s">
        <v>5</v>
      </c>
      <c r="AX1550" s="167" t="s">
        <v>66</v>
      </c>
      <c r="AY1550" s="168" t="s">
        <v>123</v>
      </c>
    </row>
    <row r="1551" spans="2:51" s="95" customFormat="1" ht="12">
      <c r="B1551" s="94"/>
      <c r="D1551" s="96" t="s">
        <v>132</v>
      </c>
      <c r="E1551" s="97" t="s">
        <v>1</v>
      </c>
      <c r="F1551" s="98" t="s">
        <v>691</v>
      </c>
      <c r="H1551" s="99">
        <v>2</v>
      </c>
      <c r="L1551" s="94"/>
      <c r="M1551" s="100"/>
      <c r="N1551" s="101"/>
      <c r="O1551" s="101"/>
      <c r="P1551" s="101"/>
      <c r="Q1551" s="101"/>
      <c r="R1551" s="101"/>
      <c r="S1551" s="101"/>
      <c r="T1551" s="102"/>
      <c r="AT1551" s="97" t="s">
        <v>132</v>
      </c>
      <c r="AU1551" s="97" t="s">
        <v>74</v>
      </c>
      <c r="AV1551" s="95" t="s">
        <v>74</v>
      </c>
      <c r="AW1551" s="95" t="s">
        <v>5</v>
      </c>
      <c r="AX1551" s="95" t="s">
        <v>66</v>
      </c>
      <c r="AY1551" s="97" t="s">
        <v>123</v>
      </c>
    </row>
    <row r="1552" spans="2:51" s="167" customFormat="1" ht="12">
      <c r="B1552" s="166"/>
      <c r="D1552" s="96" t="s">
        <v>132</v>
      </c>
      <c r="E1552" s="168" t="s">
        <v>1</v>
      </c>
      <c r="F1552" s="169" t="s">
        <v>460</v>
      </c>
      <c r="H1552" s="168" t="s">
        <v>1</v>
      </c>
      <c r="L1552" s="166"/>
      <c r="M1552" s="170"/>
      <c r="N1552" s="171"/>
      <c r="O1552" s="171"/>
      <c r="P1552" s="171"/>
      <c r="Q1552" s="171"/>
      <c r="R1552" s="171"/>
      <c r="S1552" s="171"/>
      <c r="T1552" s="172"/>
      <c r="AT1552" s="168" t="s">
        <v>132</v>
      </c>
      <c r="AU1552" s="168" t="s">
        <v>74</v>
      </c>
      <c r="AV1552" s="167" t="s">
        <v>72</v>
      </c>
      <c r="AW1552" s="167" t="s">
        <v>5</v>
      </c>
      <c r="AX1552" s="167" t="s">
        <v>66</v>
      </c>
      <c r="AY1552" s="168" t="s">
        <v>123</v>
      </c>
    </row>
    <row r="1553" spans="2:51" s="167" customFormat="1" ht="12">
      <c r="B1553" s="166"/>
      <c r="D1553" s="96" t="s">
        <v>132</v>
      </c>
      <c r="E1553" s="168" t="s">
        <v>1</v>
      </c>
      <c r="F1553" s="169" t="s">
        <v>692</v>
      </c>
      <c r="H1553" s="168" t="s">
        <v>1</v>
      </c>
      <c r="L1553" s="166"/>
      <c r="M1553" s="170"/>
      <c r="N1553" s="171"/>
      <c r="O1553" s="171"/>
      <c r="P1553" s="171"/>
      <c r="Q1553" s="171"/>
      <c r="R1553" s="171"/>
      <c r="S1553" s="171"/>
      <c r="T1553" s="172"/>
      <c r="AT1553" s="168" t="s">
        <v>132</v>
      </c>
      <c r="AU1553" s="168" t="s">
        <v>74</v>
      </c>
      <c r="AV1553" s="167" t="s">
        <v>72</v>
      </c>
      <c r="AW1553" s="167" t="s">
        <v>5</v>
      </c>
      <c r="AX1553" s="167" t="s">
        <v>66</v>
      </c>
      <c r="AY1553" s="168" t="s">
        <v>123</v>
      </c>
    </row>
    <row r="1554" spans="2:51" s="95" customFormat="1" ht="12">
      <c r="B1554" s="94"/>
      <c r="D1554" s="96" t="s">
        <v>132</v>
      </c>
      <c r="E1554" s="97" t="s">
        <v>1</v>
      </c>
      <c r="F1554" s="98" t="s">
        <v>693</v>
      </c>
      <c r="H1554" s="99">
        <v>3.5</v>
      </c>
      <c r="L1554" s="94"/>
      <c r="M1554" s="100"/>
      <c r="N1554" s="101"/>
      <c r="O1554" s="101"/>
      <c r="P1554" s="101"/>
      <c r="Q1554" s="101"/>
      <c r="R1554" s="101"/>
      <c r="S1554" s="101"/>
      <c r="T1554" s="102"/>
      <c r="AT1554" s="97" t="s">
        <v>132</v>
      </c>
      <c r="AU1554" s="97" t="s">
        <v>74</v>
      </c>
      <c r="AV1554" s="95" t="s">
        <v>74</v>
      </c>
      <c r="AW1554" s="95" t="s">
        <v>5</v>
      </c>
      <c r="AX1554" s="95" t="s">
        <v>66</v>
      </c>
      <c r="AY1554" s="97" t="s">
        <v>123</v>
      </c>
    </row>
    <row r="1555" spans="2:51" s="167" customFormat="1" ht="12">
      <c r="B1555" s="166"/>
      <c r="D1555" s="96" t="s">
        <v>132</v>
      </c>
      <c r="E1555" s="168" t="s">
        <v>1</v>
      </c>
      <c r="F1555" s="169" t="s">
        <v>465</v>
      </c>
      <c r="H1555" s="168" t="s">
        <v>1</v>
      </c>
      <c r="L1555" s="166"/>
      <c r="M1555" s="170"/>
      <c r="N1555" s="171"/>
      <c r="O1555" s="171"/>
      <c r="P1555" s="171"/>
      <c r="Q1555" s="171"/>
      <c r="R1555" s="171"/>
      <c r="S1555" s="171"/>
      <c r="T1555" s="172"/>
      <c r="AT1555" s="168" t="s">
        <v>132</v>
      </c>
      <c r="AU1555" s="168" t="s">
        <v>74</v>
      </c>
      <c r="AV1555" s="167" t="s">
        <v>72</v>
      </c>
      <c r="AW1555" s="167" t="s">
        <v>5</v>
      </c>
      <c r="AX1555" s="167" t="s">
        <v>66</v>
      </c>
      <c r="AY1555" s="168" t="s">
        <v>123</v>
      </c>
    </row>
    <row r="1556" spans="2:51" s="167" customFormat="1" ht="12">
      <c r="B1556" s="166"/>
      <c r="D1556" s="96" t="s">
        <v>132</v>
      </c>
      <c r="E1556" s="168" t="s">
        <v>1</v>
      </c>
      <c r="F1556" s="169" t="s">
        <v>690</v>
      </c>
      <c r="H1556" s="168" t="s">
        <v>1</v>
      </c>
      <c r="L1556" s="166"/>
      <c r="M1556" s="170"/>
      <c r="N1556" s="171"/>
      <c r="O1556" s="171"/>
      <c r="P1556" s="171"/>
      <c r="Q1556" s="171"/>
      <c r="R1556" s="171"/>
      <c r="S1556" s="171"/>
      <c r="T1556" s="172"/>
      <c r="AT1556" s="168" t="s">
        <v>132</v>
      </c>
      <c r="AU1556" s="168" t="s">
        <v>74</v>
      </c>
      <c r="AV1556" s="167" t="s">
        <v>72</v>
      </c>
      <c r="AW1556" s="167" t="s">
        <v>5</v>
      </c>
      <c r="AX1556" s="167" t="s">
        <v>66</v>
      </c>
      <c r="AY1556" s="168" t="s">
        <v>123</v>
      </c>
    </row>
    <row r="1557" spans="2:51" s="95" customFormat="1" ht="12">
      <c r="B1557" s="94"/>
      <c r="D1557" s="96" t="s">
        <v>132</v>
      </c>
      <c r="E1557" s="97" t="s">
        <v>1</v>
      </c>
      <c r="F1557" s="98" t="s">
        <v>694</v>
      </c>
      <c r="H1557" s="99">
        <v>2</v>
      </c>
      <c r="L1557" s="94"/>
      <c r="M1557" s="100"/>
      <c r="N1557" s="101"/>
      <c r="O1557" s="101"/>
      <c r="P1557" s="101"/>
      <c r="Q1557" s="101"/>
      <c r="R1557" s="101"/>
      <c r="S1557" s="101"/>
      <c r="T1557" s="102"/>
      <c r="AT1557" s="97" t="s">
        <v>132</v>
      </c>
      <c r="AU1557" s="97" t="s">
        <v>74</v>
      </c>
      <c r="AV1557" s="95" t="s">
        <v>74</v>
      </c>
      <c r="AW1557" s="95" t="s">
        <v>5</v>
      </c>
      <c r="AX1557" s="95" t="s">
        <v>66</v>
      </c>
      <c r="AY1557" s="97" t="s">
        <v>123</v>
      </c>
    </row>
    <row r="1558" spans="2:51" s="182" customFormat="1" ht="12">
      <c r="B1558" s="181"/>
      <c r="D1558" s="96" t="s">
        <v>132</v>
      </c>
      <c r="E1558" s="183" t="s">
        <v>1</v>
      </c>
      <c r="F1558" s="184" t="s">
        <v>470</v>
      </c>
      <c r="H1558" s="185">
        <v>284</v>
      </c>
      <c r="L1558" s="181"/>
      <c r="M1558" s="186"/>
      <c r="N1558" s="187"/>
      <c r="O1558" s="187"/>
      <c r="P1558" s="187"/>
      <c r="Q1558" s="187"/>
      <c r="R1558" s="187"/>
      <c r="S1558" s="187"/>
      <c r="T1558" s="188"/>
      <c r="AT1558" s="183" t="s">
        <v>132</v>
      </c>
      <c r="AU1558" s="183" t="s">
        <v>74</v>
      </c>
      <c r="AV1558" s="182" t="s">
        <v>130</v>
      </c>
      <c r="AW1558" s="182" t="s">
        <v>5</v>
      </c>
      <c r="AX1558" s="182" t="s">
        <v>72</v>
      </c>
      <c r="AY1558" s="183" t="s">
        <v>123</v>
      </c>
    </row>
    <row r="1559" spans="2:65" s="117" customFormat="1" ht="16.5" customHeight="1">
      <c r="B1559" s="8"/>
      <c r="C1559" s="84" t="s">
        <v>198</v>
      </c>
      <c r="D1559" s="84" t="s">
        <v>125</v>
      </c>
      <c r="E1559" s="85" t="s">
        <v>695</v>
      </c>
      <c r="F1559" s="86" t="s">
        <v>696</v>
      </c>
      <c r="G1559" s="87" t="s">
        <v>140</v>
      </c>
      <c r="H1559" s="88">
        <v>284</v>
      </c>
      <c r="I1559" s="142"/>
      <c r="J1559" s="89">
        <f>ROUND(I1559*H1559,2)</f>
        <v>0</v>
      </c>
      <c r="K1559" s="86" t="s">
        <v>397</v>
      </c>
      <c r="L1559" s="8"/>
      <c r="M1559" s="115" t="s">
        <v>1</v>
      </c>
      <c r="N1559" s="90" t="s">
        <v>35</v>
      </c>
      <c r="O1559" s="92">
        <v>0.085</v>
      </c>
      <c r="P1559" s="92">
        <f>O1559*H1559</f>
        <v>24.14</v>
      </c>
      <c r="Q1559" s="92">
        <v>0</v>
      </c>
      <c r="R1559" s="92">
        <f>Q1559*H1559</f>
        <v>0</v>
      </c>
      <c r="S1559" s="92">
        <v>0</v>
      </c>
      <c r="T1559" s="164">
        <f>S1559*H1559</f>
        <v>0</v>
      </c>
      <c r="AR1559" s="120" t="s">
        <v>130</v>
      </c>
      <c r="AT1559" s="120" t="s">
        <v>125</v>
      </c>
      <c r="AU1559" s="120" t="s">
        <v>74</v>
      </c>
      <c r="AY1559" s="120" t="s">
        <v>123</v>
      </c>
      <c r="BE1559" s="156">
        <f>IF(N1559="základní",J1559,0)</f>
        <v>0</v>
      </c>
      <c r="BF1559" s="156">
        <f>IF(N1559="snížená",J1559,0)</f>
        <v>0</v>
      </c>
      <c r="BG1559" s="156">
        <f>IF(N1559="zákl. přenesená",J1559,0)</f>
        <v>0</v>
      </c>
      <c r="BH1559" s="156">
        <f>IF(N1559="sníž. přenesená",J1559,0)</f>
        <v>0</v>
      </c>
      <c r="BI1559" s="156">
        <f>IF(N1559="nulová",J1559,0)</f>
        <v>0</v>
      </c>
      <c r="BJ1559" s="120" t="s">
        <v>72</v>
      </c>
      <c r="BK1559" s="156">
        <f>ROUND(I1559*H1559,2)</f>
        <v>0</v>
      </c>
      <c r="BL1559" s="120" t="s">
        <v>130</v>
      </c>
      <c r="BM1559" s="120" t="s">
        <v>697</v>
      </c>
    </row>
    <row r="1560" spans="2:47" s="117" customFormat="1" ht="12">
      <c r="B1560" s="8"/>
      <c r="D1560" s="96" t="s">
        <v>399</v>
      </c>
      <c r="F1560" s="165" t="s">
        <v>698</v>
      </c>
      <c r="L1560" s="8"/>
      <c r="M1560" s="114"/>
      <c r="N1560" s="21"/>
      <c r="O1560" s="21"/>
      <c r="P1560" s="21"/>
      <c r="Q1560" s="21"/>
      <c r="R1560" s="21"/>
      <c r="S1560" s="21"/>
      <c r="T1560" s="22"/>
      <c r="AT1560" s="120" t="s">
        <v>399</v>
      </c>
      <c r="AU1560" s="120" t="s">
        <v>74</v>
      </c>
    </row>
    <row r="1561" spans="2:51" s="167" customFormat="1" ht="12">
      <c r="B1561" s="166"/>
      <c r="D1561" s="96" t="s">
        <v>132</v>
      </c>
      <c r="E1561" s="168" t="s">
        <v>1</v>
      </c>
      <c r="F1561" s="169" t="s">
        <v>401</v>
      </c>
      <c r="H1561" s="168" t="s">
        <v>1</v>
      </c>
      <c r="L1561" s="166"/>
      <c r="M1561" s="170"/>
      <c r="N1561" s="171"/>
      <c r="O1561" s="171"/>
      <c r="P1561" s="171"/>
      <c r="Q1561" s="171"/>
      <c r="R1561" s="171"/>
      <c r="S1561" s="171"/>
      <c r="T1561" s="172"/>
      <c r="AT1561" s="168" t="s">
        <v>132</v>
      </c>
      <c r="AU1561" s="168" t="s">
        <v>74</v>
      </c>
      <c r="AV1561" s="167" t="s">
        <v>72</v>
      </c>
      <c r="AW1561" s="167" t="s">
        <v>5</v>
      </c>
      <c r="AX1561" s="167" t="s">
        <v>66</v>
      </c>
      <c r="AY1561" s="168" t="s">
        <v>123</v>
      </c>
    </row>
    <row r="1562" spans="2:51" s="167" customFormat="1" ht="12">
      <c r="B1562" s="166"/>
      <c r="D1562" s="96" t="s">
        <v>132</v>
      </c>
      <c r="E1562" s="168" t="s">
        <v>1</v>
      </c>
      <c r="F1562" s="169" t="s">
        <v>402</v>
      </c>
      <c r="H1562" s="168" t="s">
        <v>1</v>
      </c>
      <c r="L1562" s="166"/>
      <c r="M1562" s="170"/>
      <c r="N1562" s="171"/>
      <c r="O1562" s="171"/>
      <c r="P1562" s="171"/>
      <c r="Q1562" s="171"/>
      <c r="R1562" s="171"/>
      <c r="S1562" s="171"/>
      <c r="T1562" s="172"/>
      <c r="AT1562" s="168" t="s">
        <v>132</v>
      </c>
      <c r="AU1562" s="168" t="s">
        <v>74</v>
      </c>
      <c r="AV1562" s="167" t="s">
        <v>72</v>
      </c>
      <c r="AW1562" s="167" t="s">
        <v>5</v>
      </c>
      <c r="AX1562" s="167" t="s">
        <v>66</v>
      </c>
      <c r="AY1562" s="168" t="s">
        <v>123</v>
      </c>
    </row>
    <row r="1563" spans="2:51" s="167" customFormat="1" ht="12">
      <c r="B1563" s="166"/>
      <c r="D1563" s="96" t="s">
        <v>132</v>
      </c>
      <c r="E1563" s="168" t="s">
        <v>1</v>
      </c>
      <c r="F1563" s="169" t="s">
        <v>403</v>
      </c>
      <c r="H1563" s="168" t="s">
        <v>1</v>
      </c>
      <c r="L1563" s="166"/>
      <c r="M1563" s="170"/>
      <c r="N1563" s="171"/>
      <c r="O1563" s="171"/>
      <c r="P1563" s="171"/>
      <c r="Q1563" s="171"/>
      <c r="R1563" s="171"/>
      <c r="S1563" s="171"/>
      <c r="T1563" s="172"/>
      <c r="AT1563" s="168" t="s">
        <v>132</v>
      </c>
      <c r="AU1563" s="168" t="s">
        <v>74</v>
      </c>
      <c r="AV1563" s="167" t="s">
        <v>72</v>
      </c>
      <c r="AW1563" s="167" t="s">
        <v>5</v>
      </c>
      <c r="AX1563" s="167" t="s">
        <v>66</v>
      </c>
      <c r="AY1563" s="168" t="s">
        <v>123</v>
      </c>
    </row>
    <row r="1564" spans="2:51" s="167" customFormat="1" ht="12">
      <c r="B1564" s="166"/>
      <c r="D1564" s="96" t="s">
        <v>132</v>
      </c>
      <c r="E1564" s="168" t="s">
        <v>1</v>
      </c>
      <c r="F1564" s="169" t="s">
        <v>405</v>
      </c>
      <c r="H1564" s="168" t="s">
        <v>1</v>
      </c>
      <c r="L1564" s="166"/>
      <c r="M1564" s="170"/>
      <c r="N1564" s="171"/>
      <c r="O1564" s="171"/>
      <c r="P1564" s="171"/>
      <c r="Q1564" s="171"/>
      <c r="R1564" s="171"/>
      <c r="S1564" s="171"/>
      <c r="T1564" s="172"/>
      <c r="AT1564" s="168" t="s">
        <v>132</v>
      </c>
      <c r="AU1564" s="168" t="s">
        <v>74</v>
      </c>
      <c r="AV1564" s="167" t="s">
        <v>72</v>
      </c>
      <c r="AW1564" s="167" t="s">
        <v>5</v>
      </c>
      <c r="AX1564" s="167" t="s">
        <v>66</v>
      </c>
      <c r="AY1564" s="168" t="s">
        <v>123</v>
      </c>
    </row>
    <row r="1565" spans="2:51" s="167" customFormat="1" ht="12">
      <c r="B1565" s="166"/>
      <c r="D1565" s="96" t="s">
        <v>132</v>
      </c>
      <c r="E1565" s="168" t="s">
        <v>1</v>
      </c>
      <c r="F1565" s="169" t="s">
        <v>649</v>
      </c>
      <c r="H1565" s="168" t="s">
        <v>1</v>
      </c>
      <c r="L1565" s="166"/>
      <c r="M1565" s="170"/>
      <c r="N1565" s="171"/>
      <c r="O1565" s="171"/>
      <c r="P1565" s="171"/>
      <c r="Q1565" s="171"/>
      <c r="R1565" s="171"/>
      <c r="S1565" s="171"/>
      <c r="T1565" s="172"/>
      <c r="AT1565" s="168" t="s">
        <v>132</v>
      </c>
      <c r="AU1565" s="168" t="s">
        <v>74</v>
      </c>
      <c r="AV1565" s="167" t="s">
        <v>72</v>
      </c>
      <c r="AW1565" s="167" t="s">
        <v>5</v>
      </c>
      <c r="AX1565" s="167" t="s">
        <v>66</v>
      </c>
      <c r="AY1565" s="168" t="s">
        <v>123</v>
      </c>
    </row>
    <row r="1566" spans="2:51" s="167" customFormat="1" ht="12">
      <c r="B1566" s="166"/>
      <c r="D1566" s="96" t="s">
        <v>132</v>
      </c>
      <c r="E1566" s="168" t="s">
        <v>1</v>
      </c>
      <c r="F1566" s="169" t="s">
        <v>650</v>
      </c>
      <c r="H1566" s="168" t="s">
        <v>1</v>
      </c>
      <c r="L1566" s="166"/>
      <c r="M1566" s="170"/>
      <c r="N1566" s="171"/>
      <c r="O1566" s="171"/>
      <c r="P1566" s="171"/>
      <c r="Q1566" s="171"/>
      <c r="R1566" s="171"/>
      <c r="S1566" s="171"/>
      <c r="T1566" s="172"/>
      <c r="AT1566" s="168" t="s">
        <v>132</v>
      </c>
      <c r="AU1566" s="168" t="s">
        <v>74</v>
      </c>
      <c r="AV1566" s="167" t="s">
        <v>72</v>
      </c>
      <c r="AW1566" s="167" t="s">
        <v>5</v>
      </c>
      <c r="AX1566" s="167" t="s">
        <v>66</v>
      </c>
      <c r="AY1566" s="168" t="s">
        <v>123</v>
      </c>
    </row>
    <row r="1567" spans="2:51" s="95" customFormat="1" ht="12">
      <c r="B1567" s="94"/>
      <c r="D1567" s="96" t="s">
        <v>132</v>
      </c>
      <c r="E1567" s="97" t="s">
        <v>1</v>
      </c>
      <c r="F1567" s="98" t="s">
        <v>651</v>
      </c>
      <c r="H1567" s="99">
        <v>40</v>
      </c>
      <c r="L1567" s="94"/>
      <c r="M1567" s="100"/>
      <c r="N1567" s="101"/>
      <c r="O1567" s="101"/>
      <c r="P1567" s="101"/>
      <c r="Q1567" s="101"/>
      <c r="R1567" s="101"/>
      <c r="S1567" s="101"/>
      <c r="T1567" s="102"/>
      <c r="AT1567" s="97" t="s">
        <v>132</v>
      </c>
      <c r="AU1567" s="97" t="s">
        <v>74</v>
      </c>
      <c r="AV1567" s="95" t="s">
        <v>74</v>
      </c>
      <c r="AW1567" s="95" t="s">
        <v>5</v>
      </c>
      <c r="AX1567" s="95" t="s">
        <v>66</v>
      </c>
      <c r="AY1567" s="97" t="s">
        <v>123</v>
      </c>
    </row>
    <row r="1568" spans="2:51" s="167" customFormat="1" ht="12">
      <c r="B1568" s="166"/>
      <c r="D1568" s="96" t="s">
        <v>132</v>
      </c>
      <c r="E1568" s="168" t="s">
        <v>1</v>
      </c>
      <c r="F1568" s="169" t="s">
        <v>413</v>
      </c>
      <c r="H1568" s="168" t="s">
        <v>1</v>
      </c>
      <c r="L1568" s="166"/>
      <c r="M1568" s="170"/>
      <c r="N1568" s="171"/>
      <c r="O1568" s="171"/>
      <c r="P1568" s="171"/>
      <c r="Q1568" s="171"/>
      <c r="R1568" s="171"/>
      <c r="S1568" s="171"/>
      <c r="T1568" s="172"/>
      <c r="AT1568" s="168" t="s">
        <v>132</v>
      </c>
      <c r="AU1568" s="168" t="s">
        <v>74</v>
      </c>
      <c r="AV1568" s="167" t="s">
        <v>72</v>
      </c>
      <c r="AW1568" s="167" t="s">
        <v>5</v>
      </c>
      <c r="AX1568" s="167" t="s">
        <v>66</v>
      </c>
      <c r="AY1568" s="168" t="s">
        <v>123</v>
      </c>
    </row>
    <row r="1569" spans="2:51" s="167" customFormat="1" ht="12">
      <c r="B1569" s="166"/>
      <c r="D1569" s="96" t="s">
        <v>132</v>
      </c>
      <c r="E1569" s="168" t="s">
        <v>1</v>
      </c>
      <c r="F1569" s="169" t="s">
        <v>649</v>
      </c>
      <c r="H1569" s="168" t="s">
        <v>1</v>
      </c>
      <c r="L1569" s="166"/>
      <c r="M1569" s="170"/>
      <c r="N1569" s="171"/>
      <c r="O1569" s="171"/>
      <c r="P1569" s="171"/>
      <c r="Q1569" s="171"/>
      <c r="R1569" s="171"/>
      <c r="S1569" s="171"/>
      <c r="T1569" s="172"/>
      <c r="AT1569" s="168" t="s">
        <v>132</v>
      </c>
      <c r="AU1569" s="168" t="s">
        <v>74</v>
      </c>
      <c r="AV1569" s="167" t="s">
        <v>72</v>
      </c>
      <c r="AW1569" s="167" t="s">
        <v>5</v>
      </c>
      <c r="AX1569" s="167" t="s">
        <v>66</v>
      </c>
      <c r="AY1569" s="168" t="s">
        <v>123</v>
      </c>
    </row>
    <row r="1570" spans="2:51" s="167" customFormat="1" ht="12">
      <c r="B1570" s="166"/>
      <c r="D1570" s="96" t="s">
        <v>132</v>
      </c>
      <c r="E1570" s="168" t="s">
        <v>1</v>
      </c>
      <c r="F1570" s="169" t="s">
        <v>652</v>
      </c>
      <c r="H1570" s="168" t="s">
        <v>1</v>
      </c>
      <c r="L1570" s="166"/>
      <c r="M1570" s="170"/>
      <c r="N1570" s="171"/>
      <c r="O1570" s="171"/>
      <c r="P1570" s="171"/>
      <c r="Q1570" s="171"/>
      <c r="R1570" s="171"/>
      <c r="S1570" s="171"/>
      <c r="T1570" s="172"/>
      <c r="AT1570" s="168" t="s">
        <v>132</v>
      </c>
      <c r="AU1570" s="168" t="s">
        <v>74</v>
      </c>
      <c r="AV1570" s="167" t="s">
        <v>72</v>
      </c>
      <c r="AW1570" s="167" t="s">
        <v>5</v>
      </c>
      <c r="AX1570" s="167" t="s">
        <v>66</v>
      </c>
      <c r="AY1570" s="168" t="s">
        <v>123</v>
      </c>
    </row>
    <row r="1571" spans="2:51" s="95" customFormat="1" ht="12">
      <c r="B1571" s="94"/>
      <c r="D1571" s="96" t="s">
        <v>132</v>
      </c>
      <c r="E1571" s="97" t="s">
        <v>1</v>
      </c>
      <c r="F1571" s="98" t="s">
        <v>653</v>
      </c>
      <c r="H1571" s="99">
        <v>45.5</v>
      </c>
      <c r="L1571" s="94"/>
      <c r="M1571" s="100"/>
      <c r="N1571" s="101"/>
      <c r="O1571" s="101"/>
      <c r="P1571" s="101"/>
      <c r="Q1571" s="101"/>
      <c r="R1571" s="101"/>
      <c r="S1571" s="101"/>
      <c r="T1571" s="102"/>
      <c r="AT1571" s="97" t="s">
        <v>132</v>
      </c>
      <c r="AU1571" s="97" t="s">
        <v>74</v>
      </c>
      <c r="AV1571" s="95" t="s">
        <v>74</v>
      </c>
      <c r="AW1571" s="95" t="s">
        <v>5</v>
      </c>
      <c r="AX1571" s="95" t="s">
        <v>66</v>
      </c>
      <c r="AY1571" s="97" t="s">
        <v>123</v>
      </c>
    </row>
    <row r="1572" spans="2:51" s="167" customFormat="1" ht="12">
      <c r="B1572" s="166"/>
      <c r="D1572" s="96" t="s">
        <v>132</v>
      </c>
      <c r="E1572" s="168" t="s">
        <v>1</v>
      </c>
      <c r="F1572" s="169" t="s">
        <v>418</v>
      </c>
      <c r="H1572" s="168" t="s">
        <v>1</v>
      </c>
      <c r="L1572" s="166"/>
      <c r="M1572" s="170"/>
      <c r="N1572" s="171"/>
      <c r="O1572" s="171"/>
      <c r="P1572" s="171"/>
      <c r="Q1572" s="171"/>
      <c r="R1572" s="171"/>
      <c r="S1572" s="171"/>
      <c r="T1572" s="172"/>
      <c r="AT1572" s="168" t="s">
        <v>132</v>
      </c>
      <c r="AU1572" s="168" t="s">
        <v>74</v>
      </c>
      <c r="AV1572" s="167" t="s">
        <v>72</v>
      </c>
      <c r="AW1572" s="167" t="s">
        <v>5</v>
      </c>
      <c r="AX1572" s="167" t="s">
        <v>66</v>
      </c>
      <c r="AY1572" s="168" t="s">
        <v>123</v>
      </c>
    </row>
    <row r="1573" spans="2:51" s="167" customFormat="1" ht="12">
      <c r="B1573" s="166"/>
      <c r="D1573" s="96" t="s">
        <v>132</v>
      </c>
      <c r="E1573" s="168" t="s">
        <v>1</v>
      </c>
      <c r="F1573" s="169" t="s">
        <v>649</v>
      </c>
      <c r="H1573" s="168" t="s">
        <v>1</v>
      </c>
      <c r="L1573" s="166"/>
      <c r="M1573" s="170"/>
      <c r="N1573" s="171"/>
      <c r="O1573" s="171"/>
      <c r="P1573" s="171"/>
      <c r="Q1573" s="171"/>
      <c r="R1573" s="171"/>
      <c r="S1573" s="171"/>
      <c r="T1573" s="172"/>
      <c r="AT1573" s="168" t="s">
        <v>132</v>
      </c>
      <c r="AU1573" s="168" t="s">
        <v>74</v>
      </c>
      <c r="AV1573" s="167" t="s">
        <v>72</v>
      </c>
      <c r="AW1573" s="167" t="s">
        <v>5</v>
      </c>
      <c r="AX1573" s="167" t="s">
        <v>66</v>
      </c>
      <c r="AY1573" s="168" t="s">
        <v>123</v>
      </c>
    </row>
    <row r="1574" spans="2:51" s="167" customFormat="1" ht="12">
      <c r="B1574" s="166"/>
      <c r="D1574" s="96" t="s">
        <v>132</v>
      </c>
      <c r="E1574" s="168" t="s">
        <v>1</v>
      </c>
      <c r="F1574" s="169" t="s">
        <v>654</v>
      </c>
      <c r="H1574" s="168" t="s">
        <v>1</v>
      </c>
      <c r="L1574" s="166"/>
      <c r="M1574" s="170"/>
      <c r="N1574" s="171"/>
      <c r="O1574" s="171"/>
      <c r="P1574" s="171"/>
      <c r="Q1574" s="171"/>
      <c r="R1574" s="171"/>
      <c r="S1574" s="171"/>
      <c r="T1574" s="172"/>
      <c r="AT1574" s="168" t="s">
        <v>132</v>
      </c>
      <c r="AU1574" s="168" t="s">
        <v>74</v>
      </c>
      <c r="AV1574" s="167" t="s">
        <v>72</v>
      </c>
      <c r="AW1574" s="167" t="s">
        <v>5</v>
      </c>
      <c r="AX1574" s="167" t="s">
        <v>66</v>
      </c>
      <c r="AY1574" s="168" t="s">
        <v>123</v>
      </c>
    </row>
    <row r="1575" spans="2:51" s="95" customFormat="1" ht="12">
      <c r="B1575" s="94"/>
      <c r="D1575" s="96" t="s">
        <v>132</v>
      </c>
      <c r="E1575" s="97" t="s">
        <v>1</v>
      </c>
      <c r="F1575" s="98" t="s">
        <v>655</v>
      </c>
      <c r="H1575" s="99">
        <v>13</v>
      </c>
      <c r="L1575" s="94"/>
      <c r="M1575" s="100"/>
      <c r="N1575" s="101"/>
      <c r="O1575" s="101"/>
      <c r="P1575" s="101"/>
      <c r="Q1575" s="101"/>
      <c r="R1575" s="101"/>
      <c r="S1575" s="101"/>
      <c r="T1575" s="102"/>
      <c r="AT1575" s="97" t="s">
        <v>132</v>
      </c>
      <c r="AU1575" s="97" t="s">
        <v>74</v>
      </c>
      <c r="AV1575" s="95" t="s">
        <v>74</v>
      </c>
      <c r="AW1575" s="95" t="s">
        <v>5</v>
      </c>
      <c r="AX1575" s="95" t="s">
        <v>66</v>
      </c>
      <c r="AY1575" s="97" t="s">
        <v>123</v>
      </c>
    </row>
    <row r="1576" spans="2:51" s="167" customFormat="1" ht="12">
      <c r="B1576" s="166"/>
      <c r="D1576" s="96" t="s">
        <v>132</v>
      </c>
      <c r="E1576" s="168" t="s">
        <v>1</v>
      </c>
      <c r="F1576" s="169" t="s">
        <v>423</v>
      </c>
      <c r="H1576" s="168" t="s">
        <v>1</v>
      </c>
      <c r="L1576" s="166"/>
      <c r="M1576" s="170"/>
      <c r="N1576" s="171"/>
      <c r="O1576" s="171"/>
      <c r="P1576" s="171"/>
      <c r="Q1576" s="171"/>
      <c r="R1576" s="171"/>
      <c r="S1576" s="171"/>
      <c r="T1576" s="172"/>
      <c r="AT1576" s="168" t="s">
        <v>132</v>
      </c>
      <c r="AU1576" s="168" t="s">
        <v>74</v>
      </c>
      <c r="AV1576" s="167" t="s">
        <v>72</v>
      </c>
      <c r="AW1576" s="167" t="s">
        <v>5</v>
      </c>
      <c r="AX1576" s="167" t="s">
        <v>66</v>
      </c>
      <c r="AY1576" s="168" t="s">
        <v>123</v>
      </c>
    </row>
    <row r="1577" spans="2:51" s="167" customFormat="1" ht="12">
      <c r="B1577" s="166"/>
      <c r="D1577" s="96" t="s">
        <v>132</v>
      </c>
      <c r="E1577" s="168" t="s">
        <v>1</v>
      </c>
      <c r="F1577" s="169" t="s">
        <v>656</v>
      </c>
      <c r="H1577" s="168" t="s">
        <v>1</v>
      </c>
      <c r="L1577" s="166"/>
      <c r="M1577" s="170"/>
      <c r="N1577" s="171"/>
      <c r="O1577" s="171"/>
      <c r="P1577" s="171"/>
      <c r="Q1577" s="171"/>
      <c r="R1577" s="171"/>
      <c r="S1577" s="171"/>
      <c r="T1577" s="172"/>
      <c r="AT1577" s="168" t="s">
        <v>132</v>
      </c>
      <c r="AU1577" s="168" t="s">
        <v>74</v>
      </c>
      <c r="AV1577" s="167" t="s">
        <v>72</v>
      </c>
      <c r="AW1577" s="167" t="s">
        <v>5</v>
      </c>
      <c r="AX1577" s="167" t="s">
        <v>66</v>
      </c>
      <c r="AY1577" s="168" t="s">
        <v>123</v>
      </c>
    </row>
    <row r="1578" spans="2:51" s="167" customFormat="1" ht="12">
      <c r="B1578" s="166"/>
      <c r="D1578" s="96" t="s">
        <v>132</v>
      </c>
      <c r="E1578" s="168" t="s">
        <v>1</v>
      </c>
      <c r="F1578" s="169" t="s">
        <v>657</v>
      </c>
      <c r="H1578" s="168" t="s">
        <v>1</v>
      </c>
      <c r="L1578" s="166"/>
      <c r="M1578" s="170"/>
      <c r="N1578" s="171"/>
      <c r="O1578" s="171"/>
      <c r="P1578" s="171"/>
      <c r="Q1578" s="171"/>
      <c r="R1578" s="171"/>
      <c r="S1578" s="171"/>
      <c r="T1578" s="172"/>
      <c r="AT1578" s="168" t="s">
        <v>132</v>
      </c>
      <c r="AU1578" s="168" t="s">
        <v>74</v>
      </c>
      <c r="AV1578" s="167" t="s">
        <v>72</v>
      </c>
      <c r="AW1578" s="167" t="s">
        <v>5</v>
      </c>
      <c r="AX1578" s="167" t="s">
        <v>66</v>
      </c>
      <c r="AY1578" s="168" t="s">
        <v>123</v>
      </c>
    </row>
    <row r="1579" spans="2:51" s="95" customFormat="1" ht="12">
      <c r="B1579" s="94"/>
      <c r="D1579" s="96" t="s">
        <v>132</v>
      </c>
      <c r="E1579" s="97" t="s">
        <v>1</v>
      </c>
      <c r="F1579" s="98" t="s">
        <v>658</v>
      </c>
      <c r="H1579" s="99">
        <v>31.5</v>
      </c>
      <c r="L1579" s="94"/>
      <c r="M1579" s="100"/>
      <c r="N1579" s="101"/>
      <c r="O1579" s="101"/>
      <c r="P1579" s="101"/>
      <c r="Q1579" s="101"/>
      <c r="R1579" s="101"/>
      <c r="S1579" s="101"/>
      <c r="T1579" s="102"/>
      <c r="AT1579" s="97" t="s">
        <v>132</v>
      </c>
      <c r="AU1579" s="97" t="s">
        <v>74</v>
      </c>
      <c r="AV1579" s="95" t="s">
        <v>74</v>
      </c>
      <c r="AW1579" s="95" t="s">
        <v>5</v>
      </c>
      <c r="AX1579" s="95" t="s">
        <v>66</v>
      </c>
      <c r="AY1579" s="97" t="s">
        <v>123</v>
      </c>
    </row>
    <row r="1580" spans="2:51" s="167" customFormat="1" ht="12">
      <c r="B1580" s="166"/>
      <c r="D1580" s="96" t="s">
        <v>132</v>
      </c>
      <c r="E1580" s="168" t="s">
        <v>1</v>
      </c>
      <c r="F1580" s="169" t="s">
        <v>428</v>
      </c>
      <c r="H1580" s="168" t="s">
        <v>1</v>
      </c>
      <c r="L1580" s="166"/>
      <c r="M1580" s="170"/>
      <c r="N1580" s="171"/>
      <c r="O1580" s="171"/>
      <c r="P1580" s="171"/>
      <c r="Q1580" s="171"/>
      <c r="R1580" s="171"/>
      <c r="S1580" s="171"/>
      <c r="T1580" s="172"/>
      <c r="AT1580" s="168" t="s">
        <v>132</v>
      </c>
      <c r="AU1580" s="168" t="s">
        <v>74</v>
      </c>
      <c r="AV1580" s="167" t="s">
        <v>72</v>
      </c>
      <c r="AW1580" s="167" t="s">
        <v>5</v>
      </c>
      <c r="AX1580" s="167" t="s">
        <v>66</v>
      </c>
      <c r="AY1580" s="168" t="s">
        <v>123</v>
      </c>
    </row>
    <row r="1581" spans="2:51" s="167" customFormat="1" ht="12">
      <c r="B1581" s="166"/>
      <c r="D1581" s="96" t="s">
        <v>132</v>
      </c>
      <c r="E1581" s="168" t="s">
        <v>1</v>
      </c>
      <c r="F1581" s="169" t="s">
        <v>649</v>
      </c>
      <c r="H1581" s="168" t="s">
        <v>1</v>
      </c>
      <c r="L1581" s="166"/>
      <c r="M1581" s="170"/>
      <c r="N1581" s="171"/>
      <c r="O1581" s="171"/>
      <c r="P1581" s="171"/>
      <c r="Q1581" s="171"/>
      <c r="R1581" s="171"/>
      <c r="S1581" s="171"/>
      <c r="T1581" s="172"/>
      <c r="AT1581" s="168" t="s">
        <v>132</v>
      </c>
      <c r="AU1581" s="168" t="s">
        <v>74</v>
      </c>
      <c r="AV1581" s="167" t="s">
        <v>72</v>
      </c>
      <c r="AW1581" s="167" t="s">
        <v>5</v>
      </c>
      <c r="AX1581" s="167" t="s">
        <v>66</v>
      </c>
      <c r="AY1581" s="168" t="s">
        <v>123</v>
      </c>
    </row>
    <row r="1582" spans="2:51" s="167" customFormat="1" ht="12">
      <c r="B1582" s="166"/>
      <c r="D1582" s="96" t="s">
        <v>132</v>
      </c>
      <c r="E1582" s="168" t="s">
        <v>1</v>
      </c>
      <c r="F1582" s="169" t="s">
        <v>659</v>
      </c>
      <c r="H1582" s="168" t="s">
        <v>1</v>
      </c>
      <c r="L1582" s="166"/>
      <c r="M1582" s="170"/>
      <c r="N1582" s="171"/>
      <c r="O1582" s="171"/>
      <c r="P1582" s="171"/>
      <c r="Q1582" s="171"/>
      <c r="R1582" s="171"/>
      <c r="S1582" s="171"/>
      <c r="T1582" s="172"/>
      <c r="AT1582" s="168" t="s">
        <v>132</v>
      </c>
      <c r="AU1582" s="168" t="s">
        <v>74</v>
      </c>
      <c r="AV1582" s="167" t="s">
        <v>72</v>
      </c>
      <c r="AW1582" s="167" t="s">
        <v>5</v>
      </c>
      <c r="AX1582" s="167" t="s">
        <v>66</v>
      </c>
      <c r="AY1582" s="168" t="s">
        <v>123</v>
      </c>
    </row>
    <row r="1583" spans="2:51" s="95" customFormat="1" ht="12">
      <c r="B1583" s="94"/>
      <c r="D1583" s="96" t="s">
        <v>132</v>
      </c>
      <c r="E1583" s="97" t="s">
        <v>1</v>
      </c>
      <c r="F1583" s="98" t="s">
        <v>660</v>
      </c>
      <c r="H1583" s="99">
        <v>48.5</v>
      </c>
      <c r="L1583" s="94"/>
      <c r="M1583" s="100"/>
      <c r="N1583" s="101"/>
      <c r="O1583" s="101"/>
      <c r="P1583" s="101"/>
      <c r="Q1583" s="101"/>
      <c r="R1583" s="101"/>
      <c r="S1583" s="101"/>
      <c r="T1583" s="102"/>
      <c r="AT1583" s="97" t="s">
        <v>132</v>
      </c>
      <c r="AU1583" s="97" t="s">
        <v>74</v>
      </c>
      <c r="AV1583" s="95" t="s">
        <v>74</v>
      </c>
      <c r="AW1583" s="95" t="s">
        <v>5</v>
      </c>
      <c r="AX1583" s="95" t="s">
        <v>66</v>
      </c>
      <c r="AY1583" s="97" t="s">
        <v>123</v>
      </c>
    </row>
    <row r="1584" spans="2:51" s="167" customFormat="1" ht="12">
      <c r="B1584" s="166"/>
      <c r="D1584" s="96" t="s">
        <v>132</v>
      </c>
      <c r="E1584" s="168" t="s">
        <v>1</v>
      </c>
      <c r="F1584" s="169" t="s">
        <v>433</v>
      </c>
      <c r="H1584" s="168" t="s">
        <v>1</v>
      </c>
      <c r="L1584" s="166"/>
      <c r="M1584" s="170"/>
      <c r="N1584" s="171"/>
      <c r="O1584" s="171"/>
      <c r="P1584" s="171"/>
      <c r="Q1584" s="171"/>
      <c r="R1584" s="171"/>
      <c r="S1584" s="171"/>
      <c r="T1584" s="172"/>
      <c r="AT1584" s="168" t="s">
        <v>132</v>
      </c>
      <c r="AU1584" s="168" t="s">
        <v>74</v>
      </c>
      <c r="AV1584" s="167" t="s">
        <v>72</v>
      </c>
      <c r="AW1584" s="167" t="s">
        <v>5</v>
      </c>
      <c r="AX1584" s="167" t="s">
        <v>66</v>
      </c>
      <c r="AY1584" s="168" t="s">
        <v>123</v>
      </c>
    </row>
    <row r="1585" spans="2:51" s="167" customFormat="1" ht="12">
      <c r="B1585" s="166"/>
      <c r="D1585" s="96" t="s">
        <v>132</v>
      </c>
      <c r="E1585" s="168" t="s">
        <v>1</v>
      </c>
      <c r="F1585" s="169" t="s">
        <v>661</v>
      </c>
      <c r="H1585" s="168" t="s">
        <v>1</v>
      </c>
      <c r="L1585" s="166"/>
      <c r="M1585" s="170"/>
      <c r="N1585" s="171"/>
      <c r="O1585" s="171"/>
      <c r="P1585" s="171"/>
      <c r="Q1585" s="171"/>
      <c r="R1585" s="171"/>
      <c r="S1585" s="171"/>
      <c r="T1585" s="172"/>
      <c r="AT1585" s="168" t="s">
        <v>132</v>
      </c>
      <c r="AU1585" s="168" t="s">
        <v>74</v>
      </c>
      <c r="AV1585" s="167" t="s">
        <v>72</v>
      </c>
      <c r="AW1585" s="167" t="s">
        <v>5</v>
      </c>
      <c r="AX1585" s="167" t="s">
        <v>66</v>
      </c>
      <c r="AY1585" s="168" t="s">
        <v>123</v>
      </c>
    </row>
    <row r="1586" spans="2:51" s="167" customFormat="1" ht="12">
      <c r="B1586" s="166"/>
      <c r="D1586" s="96" t="s">
        <v>132</v>
      </c>
      <c r="E1586" s="168" t="s">
        <v>1</v>
      </c>
      <c r="F1586" s="169" t="s">
        <v>662</v>
      </c>
      <c r="H1586" s="168" t="s">
        <v>1</v>
      </c>
      <c r="L1586" s="166"/>
      <c r="M1586" s="170"/>
      <c r="N1586" s="171"/>
      <c r="O1586" s="171"/>
      <c r="P1586" s="171"/>
      <c r="Q1586" s="171"/>
      <c r="R1586" s="171"/>
      <c r="S1586" s="171"/>
      <c r="T1586" s="172"/>
      <c r="AT1586" s="168" t="s">
        <v>132</v>
      </c>
      <c r="AU1586" s="168" t="s">
        <v>74</v>
      </c>
      <c r="AV1586" s="167" t="s">
        <v>72</v>
      </c>
      <c r="AW1586" s="167" t="s">
        <v>5</v>
      </c>
      <c r="AX1586" s="167" t="s">
        <v>66</v>
      </c>
      <c r="AY1586" s="168" t="s">
        <v>123</v>
      </c>
    </row>
    <row r="1587" spans="2:51" s="95" customFormat="1" ht="12">
      <c r="B1587" s="94"/>
      <c r="D1587" s="96" t="s">
        <v>132</v>
      </c>
      <c r="E1587" s="97" t="s">
        <v>1</v>
      </c>
      <c r="F1587" s="98" t="s">
        <v>663</v>
      </c>
      <c r="H1587" s="99">
        <v>53.3</v>
      </c>
      <c r="L1587" s="94"/>
      <c r="M1587" s="100"/>
      <c r="N1587" s="101"/>
      <c r="O1587" s="101"/>
      <c r="P1587" s="101"/>
      <c r="Q1587" s="101"/>
      <c r="R1587" s="101"/>
      <c r="S1587" s="101"/>
      <c r="T1587" s="102"/>
      <c r="AT1587" s="97" t="s">
        <v>132</v>
      </c>
      <c r="AU1587" s="97" t="s">
        <v>74</v>
      </c>
      <c r="AV1587" s="95" t="s">
        <v>74</v>
      </c>
      <c r="AW1587" s="95" t="s">
        <v>5</v>
      </c>
      <c r="AX1587" s="95" t="s">
        <v>66</v>
      </c>
      <c r="AY1587" s="97" t="s">
        <v>123</v>
      </c>
    </row>
    <row r="1588" spans="2:51" s="167" customFormat="1" ht="12">
      <c r="B1588" s="166"/>
      <c r="D1588" s="96" t="s">
        <v>132</v>
      </c>
      <c r="E1588" s="168" t="s">
        <v>1</v>
      </c>
      <c r="F1588" s="169" t="s">
        <v>664</v>
      </c>
      <c r="H1588" s="168" t="s">
        <v>1</v>
      </c>
      <c r="L1588" s="166"/>
      <c r="M1588" s="170"/>
      <c r="N1588" s="171"/>
      <c r="O1588" s="171"/>
      <c r="P1588" s="171"/>
      <c r="Q1588" s="171"/>
      <c r="R1588" s="171"/>
      <c r="S1588" s="171"/>
      <c r="T1588" s="172"/>
      <c r="AT1588" s="168" t="s">
        <v>132</v>
      </c>
      <c r="AU1588" s="168" t="s">
        <v>74</v>
      </c>
      <c r="AV1588" s="167" t="s">
        <v>72</v>
      </c>
      <c r="AW1588" s="167" t="s">
        <v>5</v>
      </c>
      <c r="AX1588" s="167" t="s">
        <v>66</v>
      </c>
      <c r="AY1588" s="168" t="s">
        <v>123</v>
      </c>
    </row>
    <row r="1589" spans="2:51" s="167" customFormat="1" ht="12">
      <c r="B1589" s="166"/>
      <c r="D1589" s="96" t="s">
        <v>132</v>
      </c>
      <c r="E1589" s="168" t="s">
        <v>1</v>
      </c>
      <c r="F1589" s="169" t="s">
        <v>665</v>
      </c>
      <c r="H1589" s="168" t="s">
        <v>1</v>
      </c>
      <c r="L1589" s="166"/>
      <c r="M1589" s="170"/>
      <c r="N1589" s="171"/>
      <c r="O1589" s="171"/>
      <c r="P1589" s="171"/>
      <c r="Q1589" s="171"/>
      <c r="R1589" s="171"/>
      <c r="S1589" s="171"/>
      <c r="T1589" s="172"/>
      <c r="AT1589" s="168" t="s">
        <v>132</v>
      </c>
      <c r="AU1589" s="168" t="s">
        <v>74</v>
      </c>
      <c r="AV1589" s="167" t="s">
        <v>72</v>
      </c>
      <c r="AW1589" s="167" t="s">
        <v>5</v>
      </c>
      <c r="AX1589" s="167" t="s">
        <v>66</v>
      </c>
      <c r="AY1589" s="168" t="s">
        <v>123</v>
      </c>
    </row>
    <row r="1590" spans="2:51" s="95" customFormat="1" ht="12">
      <c r="B1590" s="94"/>
      <c r="D1590" s="96" t="s">
        <v>132</v>
      </c>
      <c r="E1590" s="97" t="s">
        <v>1</v>
      </c>
      <c r="F1590" s="98" t="s">
        <v>666</v>
      </c>
      <c r="H1590" s="99">
        <v>1</v>
      </c>
      <c r="L1590" s="94"/>
      <c r="M1590" s="100"/>
      <c r="N1590" s="101"/>
      <c r="O1590" s="101"/>
      <c r="P1590" s="101"/>
      <c r="Q1590" s="101"/>
      <c r="R1590" s="101"/>
      <c r="S1590" s="101"/>
      <c r="T1590" s="102"/>
      <c r="AT1590" s="97" t="s">
        <v>132</v>
      </c>
      <c r="AU1590" s="97" t="s">
        <v>74</v>
      </c>
      <c r="AV1590" s="95" t="s">
        <v>74</v>
      </c>
      <c r="AW1590" s="95" t="s">
        <v>5</v>
      </c>
      <c r="AX1590" s="95" t="s">
        <v>66</v>
      </c>
      <c r="AY1590" s="97" t="s">
        <v>123</v>
      </c>
    </row>
    <row r="1591" spans="2:51" s="167" customFormat="1" ht="12">
      <c r="B1591" s="166"/>
      <c r="D1591" s="96" t="s">
        <v>132</v>
      </c>
      <c r="E1591" s="168" t="s">
        <v>1</v>
      </c>
      <c r="F1591" s="169" t="s">
        <v>413</v>
      </c>
      <c r="H1591" s="168" t="s">
        <v>1</v>
      </c>
      <c r="L1591" s="166"/>
      <c r="M1591" s="170"/>
      <c r="N1591" s="171"/>
      <c r="O1591" s="171"/>
      <c r="P1591" s="171"/>
      <c r="Q1591" s="171"/>
      <c r="R1591" s="171"/>
      <c r="S1591" s="171"/>
      <c r="T1591" s="172"/>
      <c r="AT1591" s="168" t="s">
        <v>132</v>
      </c>
      <c r="AU1591" s="168" t="s">
        <v>74</v>
      </c>
      <c r="AV1591" s="167" t="s">
        <v>72</v>
      </c>
      <c r="AW1591" s="167" t="s">
        <v>5</v>
      </c>
      <c r="AX1591" s="167" t="s">
        <v>66</v>
      </c>
      <c r="AY1591" s="168" t="s">
        <v>123</v>
      </c>
    </row>
    <row r="1592" spans="2:51" s="167" customFormat="1" ht="12">
      <c r="B1592" s="166"/>
      <c r="D1592" s="96" t="s">
        <v>132</v>
      </c>
      <c r="E1592" s="168" t="s">
        <v>1</v>
      </c>
      <c r="F1592" s="169" t="s">
        <v>665</v>
      </c>
      <c r="H1592" s="168" t="s">
        <v>1</v>
      </c>
      <c r="L1592" s="166"/>
      <c r="M1592" s="170"/>
      <c r="N1592" s="171"/>
      <c r="O1592" s="171"/>
      <c r="P1592" s="171"/>
      <c r="Q1592" s="171"/>
      <c r="R1592" s="171"/>
      <c r="S1592" s="171"/>
      <c r="T1592" s="172"/>
      <c r="AT1592" s="168" t="s">
        <v>132</v>
      </c>
      <c r="AU1592" s="168" t="s">
        <v>74</v>
      </c>
      <c r="AV1592" s="167" t="s">
        <v>72</v>
      </c>
      <c r="AW1592" s="167" t="s">
        <v>5</v>
      </c>
      <c r="AX1592" s="167" t="s">
        <v>66</v>
      </c>
      <c r="AY1592" s="168" t="s">
        <v>123</v>
      </c>
    </row>
    <row r="1593" spans="2:51" s="95" customFormat="1" ht="12">
      <c r="B1593" s="94"/>
      <c r="D1593" s="96" t="s">
        <v>132</v>
      </c>
      <c r="E1593" s="97" t="s">
        <v>1</v>
      </c>
      <c r="F1593" s="98" t="s">
        <v>666</v>
      </c>
      <c r="H1593" s="99">
        <v>1</v>
      </c>
      <c r="L1593" s="94"/>
      <c r="M1593" s="100"/>
      <c r="N1593" s="101"/>
      <c r="O1593" s="101"/>
      <c r="P1593" s="101"/>
      <c r="Q1593" s="101"/>
      <c r="R1593" s="101"/>
      <c r="S1593" s="101"/>
      <c r="T1593" s="102"/>
      <c r="AT1593" s="97" t="s">
        <v>132</v>
      </c>
      <c r="AU1593" s="97" t="s">
        <v>74</v>
      </c>
      <c r="AV1593" s="95" t="s">
        <v>74</v>
      </c>
      <c r="AW1593" s="95" t="s">
        <v>5</v>
      </c>
      <c r="AX1593" s="95" t="s">
        <v>66</v>
      </c>
      <c r="AY1593" s="97" t="s">
        <v>123</v>
      </c>
    </row>
    <row r="1594" spans="2:51" s="167" customFormat="1" ht="12">
      <c r="B1594" s="166"/>
      <c r="D1594" s="96" t="s">
        <v>132</v>
      </c>
      <c r="E1594" s="168" t="s">
        <v>1</v>
      </c>
      <c r="F1594" s="169" t="s">
        <v>418</v>
      </c>
      <c r="H1594" s="168" t="s">
        <v>1</v>
      </c>
      <c r="L1594" s="166"/>
      <c r="M1594" s="170"/>
      <c r="N1594" s="171"/>
      <c r="O1594" s="171"/>
      <c r="P1594" s="171"/>
      <c r="Q1594" s="171"/>
      <c r="R1594" s="171"/>
      <c r="S1594" s="171"/>
      <c r="T1594" s="172"/>
      <c r="AT1594" s="168" t="s">
        <v>132</v>
      </c>
      <c r="AU1594" s="168" t="s">
        <v>74</v>
      </c>
      <c r="AV1594" s="167" t="s">
        <v>72</v>
      </c>
      <c r="AW1594" s="167" t="s">
        <v>5</v>
      </c>
      <c r="AX1594" s="167" t="s">
        <v>66</v>
      </c>
      <c r="AY1594" s="168" t="s">
        <v>123</v>
      </c>
    </row>
    <row r="1595" spans="2:51" s="167" customFormat="1" ht="12">
      <c r="B1595" s="166"/>
      <c r="D1595" s="96" t="s">
        <v>132</v>
      </c>
      <c r="E1595" s="168" t="s">
        <v>1</v>
      </c>
      <c r="F1595" s="169" t="s">
        <v>667</v>
      </c>
      <c r="H1595" s="168" t="s">
        <v>1</v>
      </c>
      <c r="L1595" s="166"/>
      <c r="M1595" s="170"/>
      <c r="N1595" s="171"/>
      <c r="O1595" s="171"/>
      <c r="P1595" s="171"/>
      <c r="Q1595" s="171"/>
      <c r="R1595" s="171"/>
      <c r="S1595" s="171"/>
      <c r="T1595" s="172"/>
      <c r="AT1595" s="168" t="s">
        <v>132</v>
      </c>
      <c r="AU1595" s="168" t="s">
        <v>74</v>
      </c>
      <c r="AV1595" s="167" t="s">
        <v>72</v>
      </c>
      <c r="AW1595" s="167" t="s">
        <v>5</v>
      </c>
      <c r="AX1595" s="167" t="s">
        <v>66</v>
      </c>
      <c r="AY1595" s="168" t="s">
        <v>123</v>
      </c>
    </row>
    <row r="1596" spans="2:51" s="95" customFormat="1" ht="12">
      <c r="B1596" s="94"/>
      <c r="D1596" s="96" t="s">
        <v>132</v>
      </c>
      <c r="E1596" s="97" t="s">
        <v>1</v>
      </c>
      <c r="F1596" s="98" t="s">
        <v>668</v>
      </c>
      <c r="H1596" s="99">
        <v>0.5</v>
      </c>
      <c r="L1596" s="94"/>
      <c r="M1596" s="100"/>
      <c r="N1596" s="101"/>
      <c r="O1596" s="101"/>
      <c r="P1596" s="101"/>
      <c r="Q1596" s="101"/>
      <c r="R1596" s="101"/>
      <c r="S1596" s="101"/>
      <c r="T1596" s="102"/>
      <c r="AT1596" s="97" t="s">
        <v>132</v>
      </c>
      <c r="AU1596" s="97" t="s">
        <v>74</v>
      </c>
      <c r="AV1596" s="95" t="s">
        <v>74</v>
      </c>
      <c r="AW1596" s="95" t="s">
        <v>5</v>
      </c>
      <c r="AX1596" s="95" t="s">
        <v>66</v>
      </c>
      <c r="AY1596" s="97" t="s">
        <v>123</v>
      </c>
    </row>
    <row r="1597" spans="2:51" s="167" customFormat="1" ht="12">
      <c r="B1597" s="166"/>
      <c r="D1597" s="96" t="s">
        <v>132</v>
      </c>
      <c r="E1597" s="168" t="s">
        <v>1</v>
      </c>
      <c r="F1597" s="169" t="s">
        <v>423</v>
      </c>
      <c r="H1597" s="168" t="s">
        <v>1</v>
      </c>
      <c r="L1597" s="166"/>
      <c r="M1597" s="170"/>
      <c r="N1597" s="171"/>
      <c r="O1597" s="171"/>
      <c r="P1597" s="171"/>
      <c r="Q1597" s="171"/>
      <c r="R1597" s="171"/>
      <c r="S1597" s="171"/>
      <c r="T1597" s="172"/>
      <c r="AT1597" s="168" t="s">
        <v>132</v>
      </c>
      <c r="AU1597" s="168" t="s">
        <v>74</v>
      </c>
      <c r="AV1597" s="167" t="s">
        <v>72</v>
      </c>
      <c r="AW1597" s="167" t="s">
        <v>5</v>
      </c>
      <c r="AX1597" s="167" t="s">
        <v>66</v>
      </c>
      <c r="AY1597" s="168" t="s">
        <v>123</v>
      </c>
    </row>
    <row r="1598" spans="2:51" s="167" customFormat="1" ht="12">
      <c r="B1598" s="166"/>
      <c r="D1598" s="96" t="s">
        <v>132</v>
      </c>
      <c r="E1598" s="168" t="s">
        <v>1</v>
      </c>
      <c r="F1598" s="169" t="s">
        <v>665</v>
      </c>
      <c r="H1598" s="168" t="s">
        <v>1</v>
      </c>
      <c r="L1598" s="166"/>
      <c r="M1598" s="170"/>
      <c r="N1598" s="171"/>
      <c r="O1598" s="171"/>
      <c r="P1598" s="171"/>
      <c r="Q1598" s="171"/>
      <c r="R1598" s="171"/>
      <c r="S1598" s="171"/>
      <c r="T1598" s="172"/>
      <c r="AT1598" s="168" t="s">
        <v>132</v>
      </c>
      <c r="AU1598" s="168" t="s">
        <v>74</v>
      </c>
      <c r="AV1598" s="167" t="s">
        <v>72</v>
      </c>
      <c r="AW1598" s="167" t="s">
        <v>5</v>
      </c>
      <c r="AX1598" s="167" t="s">
        <v>66</v>
      </c>
      <c r="AY1598" s="168" t="s">
        <v>123</v>
      </c>
    </row>
    <row r="1599" spans="2:51" s="95" customFormat="1" ht="12">
      <c r="B1599" s="94"/>
      <c r="D1599" s="96" t="s">
        <v>132</v>
      </c>
      <c r="E1599" s="97" t="s">
        <v>1</v>
      </c>
      <c r="F1599" s="98" t="s">
        <v>666</v>
      </c>
      <c r="H1599" s="99">
        <v>1</v>
      </c>
      <c r="L1599" s="94"/>
      <c r="M1599" s="100"/>
      <c r="N1599" s="101"/>
      <c r="O1599" s="101"/>
      <c r="P1599" s="101"/>
      <c r="Q1599" s="101"/>
      <c r="R1599" s="101"/>
      <c r="S1599" s="101"/>
      <c r="T1599" s="102"/>
      <c r="AT1599" s="97" t="s">
        <v>132</v>
      </c>
      <c r="AU1599" s="97" t="s">
        <v>74</v>
      </c>
      <c r="AV1599" s="95" t="s">
        <v>74</v>
      </c>
      <c r="AW1599" s="95" t="s">
        <v>5</v>
      </c>
      <c r="AX1599" s="95" t="s">
        <v>66</v>
      </c>
      <c r="AY1599" s="97" t="s">
        <v>123</v>
      </c>
    </row>
    <row r="1600" spans="2:51" s="167" customFormat="1" ht="12">
      <c r="B1600" s="166"/>
      <c r="D1600" s="96" t="s">
        <v>132</v>
      </c>
      <c r="E1600" s="168" t="s">
        <v>1</v>
      </c>
      <c r="F1600" s="169" t="s">
        <v>428</v>
      </c>
      <c r="H1600" s="168" t="s">
        <v>1</v>
      </c>
      <c r="L1600" s="166"/>
      <c r="M1600" s="170"/>
      <c r="N1600" s="171"/>
      <c r="O1600" s="171"/>
      <c r="P1600" s="171"/>
      <c r="Q1600" s="171"/>
      <c r="R1600" s="171"/>
      <c r="S1600" s="171"/>
      <c r="T1600" s="172"/>
      <c r="AT1600" s="168" t="s">
        <v>132</v>
      </c>
      <c r="AU1600" s="168" t="s">
        <v>74</v>
      </c>
      <c r="AV1600" s="167" t="s">
        <v>72</v>
      </c>
      <c r="AW1600" s="167" t="s">
        <v>5</v>
      </c>
      <c r="AX1600" s="167" t="s">
        <v>66</v>
      </c>
      <c r="AY1600" s="168" t="s">
        <v>123</v>
      </c>
    </row>
    <row r="1601" spans="2:51" s="167" customFormat="1" ht="12">
      <c r="B1601" s="166"/>
      <c r="D1601" s="96" t="s">
        <v>132</v>
      </c>
      <c r="E1601" s="168" t="s">
        <v>1</v>
      </c>
      <c r="F1601" s="169" t="s">
        <v>669</v>
      </c>
      <c r="H1601" s="168" t="s">
        <v>1</v>
      </c>
      <c r="L1601" s="166"/>
      <c r="M1601" s="170"/>
      <c r="N1601" s="171"/>
      <c r="O1601" s="171"/>
      <c r="P1601" s="171"/>
      <c r="Q1601" s="171"/>
      <c r="R1601" s="171"/>
      <c r="S1601" s="171"/>
      <c r="T1601" s="172"/>
      <c r="AT1601" s="168" t="s">
        <v>132</v>
      </c>
      <c r="AU1601" s="168" t="s">
        <v>74</v>
      </c>
      <c r="AV1601" s="167" t="s">
        <v>72</v>
      </c>
      <c r="AW1601" s="167" t="s">
        <v>5</v>
      </c>
      <c r="AX1601" s="167" t="s">
        <v>66</v>
      </c>
      <c r="AY1601" s="168" t="s">
        <v>123</v>
      </c>
    </row>
    <row r="1602" spans="2:51" s="95" customFormat="1" ht="12">
      <c r="B1602" s="94"/>
      <c r="D1602" s="96" t="s">
        <v>132</v>
      </c>
      <c r="E1602" s="97" t="s">
        <v>1</v>
      </c>
      <c r="F1602" s="98" t="s">
        <v>670</v>
      </c>
      <c r="H1602" s="99">
        <v>1.5</v>
      </c>
      <c r="L1602" s="94"/>
      <c r="M1602" s="100"/>
      <c r="N1602" s="101"/>
      <c r="O1602" s="101"/>
      <c r="P1602" s="101"/>
      <c r="Q1602" s="101"/>
      <c r="R1602" s="101"/>
      <c r="S1602" s="101"/>
      <c r="T1602" s="102"/>
      <c r="AT1602" s="97" t="s">
        <v>132</v>
      </c>
      <c r="AU1602" s="97" t="s">
        <v>74</v>
      </c>
      <c r="AV1602" s="95" t="s">
        <v>74</v>
      </c>
      <c r="AW1602" s="95" t="s">
        <v>5</v>
      </c>
      <c r="AX1602" s="95" t="s">
        <v>66</v>
      </c>
      <c r="AY1602" s="97" t="s">
        <v>123</v>
      </c>
    </row>
    <row r="1603" spans="2:51" s="167" customFormat="1" ht="12">
      <c r="B1603" s="166"/>
      <c r="D1603" s="96" t="s">
        <v>132</v>
      </c>
      <c r="E1603" s="168" t="s">
        <v>1</v>
      </c>
      <c r="F1603" s="169" t="s">
        <v>433</v>
      </c>
      <c r="H1603" s="168" t="s">
        <v>1</v>
      </c>
      <c r="L1603" s="166"/>
      <c r="M1603" s="170"/>
      <c r="N1603" s="171"/>
      <c r="O1603" s="171"/>
      <c r="P1603" s="171"/>
      <c r="Q1603" s="171"/>
      <c r="R1603" s="171"/>
      <c r="S1603" s="171"/>
      <c r="T1603" s="172"/>
      <c r="AT1603" s="168" t="s">
        <v>132</v>
      </c>
      <c r="AU1603" s="168" t="s">
        <v>74</v>
      </c>
      <c r="AV1603" s="167" t="s">
        <v>72</v>
      </c>
      <c r="AW1603" s="167" t="s">
        <v>5</v>
      </c>
      <c r="AX1603" s="167" t="s">
        <v>66</v>
      </c>
      <c r="AY1603" s="168" t="s">
        <v>123</v>
      </c>
    </row>
    <row r="1604" spans="2:51" s="167" customFormat="1" ht="12">
      <c r="B1604" s="166"/>
      <c r="D1604" s="96" t="s">
        <v>132</v>
      </c>
      <c r="E1604" s="168" t="s">
        <v>1</v>
      </c>
      <c r="F1604" s="169" t="s">
        <v>669</v>
      </c>
      <c r="H1604" s="168" t="s">
        <v>1</v>
      </c>
      <c r="L1604" s="166"/>
      <c r="M1604" s="170"/>
      <c r="N1604" s="171"/>
      <c r="O1604" s="171"/>
      <c r="P1604" s="171"/>
      <c r="Q1604" s="171"/>
      <c r="R1604" s="171"/>
      <c r="S1604" s="171"/>
      <c r="T1604" s="172"/>
      <c r="AT1604" s="168" t="s">
        <v>132</v>
      </c>
      <c r="AU1604" s="168" t="s">
        <v>74</v>
      </c>
      <c r="AV1604" s="167" t="s">
        <v>72</v>
      </c>
      <c r="AW1604" s="167" t="s">
        <v>5</v>
      </c>
      <c r="AX1604" s="167" t="s">
        <v>66</v>
      </c>
      <c r="AY1604" s="168" t="s">
        <v>123</v>
      </c>
    </row>
    <row r="1605" spans="2:51" s="95" customFormat="1" ht="12">
      <c r="B1605" s="94"/>
      <c r="D1605" s="96" t="s">
        <v>132</v>
      </c>
      <c r="E1605" s="97" t="s">
        <v>1</v>
      </c>
      <c r="F1605" s="98" t="s">
        <v>670</v>
      </c>
      <c r="H1605" s="99">
        <v>1.5</v>
      </c>
      <c r="L1605" s="94"/>
      <c r="M1605" s="100"/>
      <c r="N1605" s="101"/>
      <c r="O1605" s="101"/>
      <c r="P1605" s="101"/>
      <c r="Q1605" s="101"/>
      <c r="R1605" s="101"/>
      <c r="S1605" s="101"/>
      <c r="T1605" s="102"/>
      <c r="AT1605" s="97" t="s">
        <v>132</v>
      </c>
      <c r="AU1605" s="97" t="s">
        <v>74</v>
      </c>
      <c r="AV1605" s="95" t="s">
        <v>74</v>
      </c>
      <c r="AW1605" s="95" t="s">
        <v>5</v>
      </c>
      <c r="AX1605" s="95" t="s">
        <v>66</v>
      </c>
      <c r="AY1605" s="97" t="s">
        <v>123</v>
      </c>
    </row>
    <row r="1606" spans="2:51" s="167" customFormat="1" ht="12">
      <c r="B1606" s="166"/>
      <c r="D1606" s="96" t="s">
        <v>132</v>
      </c>
      <c r="E1606" s="168" t="s">
        <v>1</v>
      </c>
      <c r="F1606" s="169" t="s">
        <v>418</v>
      </c>
      <c r="H1606" s="168" t="s">
        <v>1</v>
      </c>
      <c r="L1606" s="166"/>
      <c r="M1606" s="170"/>
      <c r="N1606" s="171"/>
      <c r="O1606" s="171"/>
      <c r="P1606" s="171"/>
      <c r="Q1606" s="171"/>
      <c r="R1606" s="171"/>
      <c r="S1606" s="171"/>
      <c r="T1606" s="172"/>
      <c r="AT1606" s="168" t="s">
        <v>132</v>
      </c>
      <c r="AU1606" s="168" t="s">
        <v>74</v>
      </c>
      <c r="AV1606" s="167" t="s">
        <v>72</v>
      </c>
      <c r="AW1606" s="167" t="s">
        <v>5</v>
      </c>
      <c r="AX1606" s="167" t="s">
        <v>66</v>
      </c>
      <c r="AY1606" s="168" t="s">
        <v>123</v>
      </c>
    </row>
    <row r="1607" spans="2:51" s="167" customFormat="1" ht="12">
      <c r="B1607" s="166"/>
      <c r="D1607" s="96" t="s">
        <v>132</v>
      </c>
      <c r="E1607" s="168" t="s">
        <v>1</v>
      </c>
      <c r="F1607" s="169" t="s">
        <v>671</v>
      </c>
      <c r="H1607" s="168" t="s">
        <v>1</v>
      </c>
      <c r="L1607" s="166"/>
      <c r="M1607" s="170"/>
      <c r="N1607" s="171"/>
      <c r="O1607" s="171"/>
      <c r="P1607" s="171"/>
      <c r="Q1607" s="171"/>
      <c r="R1607" s="171"/>
      <c r="S1607" s="171"/>
      <c r="T1607" s="172"/>
      <c r="AT1607" s="168" t="s">
        <v>132</v>
      </c>
      <c r="AU1607" s="168" t="s">
        <v>74</v>
      </c>
      <c r="AV1607" s="167" t="s">
        <v>72</v>
      </c>
      <c r="AW1607" s="167" t="s">
        <v>5</v>
      </c>
      <c r="AX1607" s="167" t="s">
        <v>66</v>
      </c>
      <c r="AY1607" s="168" t="s">
        <v>123</v>
      </c>
    </row>
    <row r="1608" spans="2:51" s="95" customFormat="1" ht="12">
      <c r="B1608" s="94"/>
      <c r="D1608" s="96" t="s">
        <v>132</v>
      </c>
      <c r="E1608" s="97" t="s">
        <v>1</v>
      </c>
      <c r="F1608" s="98" t="s">
        <v>672</v>
      </c>
      <c r="H1608" s="99">
        <v>0.2</v>
      </c>
      <c r="L1608" s="94"/>
      <c r="M1608" s="100"/>
      <c r="N1608" s="101"/>
      <c r="O1608" s="101"/>
      <c r="P1608" s="101"/>
      <c r="Q1608" s="101"/>
      <c r="R1608" s="101"/>
      <c r="S1608" s="101"/>
      <c r="T1608" s="102"/>
      <c r="AT1608" s="97" t="s">
        <v>132</v>
      </c>
      <c r="AU1608" s="97" t="s">
        <v>74</v>
      </c>
      <c r="AV1608" s="95" t="s">
        <v>74</v>
      </c>
      <c r="AW1608" s="95" t="s">
        <v>5</v>
      </c>
      <c r="AX1608" s="95" t="s">
        <v>66</v>
      </c>
      <c r="AY1608" s="97" t="s">
        <v>123</v>
      </c>
    </row>
    <row r="1609" spans="2:51" s="167" customFormat="1" ht="12">
      <c r="B1609" s="166"/>
      <c r="D1609" s="96" t="s">
        <v>132</v>
      </c>
      <c r="E1609" s="168" t="s">
        <v>1</v>
      </c>
      <c r="F1609" s="169" t="s">
        <v>673</v>
      </c>
      <c r="H1609" s="168" t="s">
        <v>1</v>
      </c>
      <c r="L1609" s="166"/>
      <c r="M1609" s="170"/>
      <c r="N1609" s="171"/>
      <c r="O1609" s="171"/>
      <c r="P1609" s="171"/>
      <c r="Q1609" s="171"/>
      <c r="R1609" s="171"/>
      <c r="S1609" s="171"/>
      <c r="T1609" s="172"/>
      <c r="AT1609" s="168" t="s">
        <v>132</v>
      </c>
      <c r="AU1609" s="168" t="s">
        <v>74</v>
      </c>
      <c r="AV1609" s="167" t="s">
        <v>72</v>
      </c>
      <c r="AW1609" s="167" t="s">
        <v>5</v>
      </c>
      <c r="AX1609" s="167" t="s">
        <v>66</v>
      </c>
      <c r="AY1609" s="168" t="s">
        <v>123</v>
      </c>
    </row>
    <row r="1610" spans="2:51" s="167" customFormat="1" ht="12">
      <c r="B1610" s="166"/>
      <c r="D1610" s="96" t="s">
        <v>132</v>
      </c>
      <c r="E1610" s="168" t="s">
        <v>1</v>
      </c>
      <c r="F1610" s="169" t="s">
        <v>674</v>
      </c>
      <c r="H1610" s="168" t="s">
        <v>1</v>
      </c>
      <c r="L1610" s="166"/>
      <c r="M1610" s="170"/>
      <c r="N1610" s="171"/>
      <c r="O1610" s="171"/>
      <c r="P1610" s="171"/>
      <c r="Q1610" s="171"/>
      <c r="R1610" s="171"/>
      <c r="S1610" s="171"/>
      <c r="T1610" s="172"/>
      <c r="AT1610" s="168" t="s">
        <v>132</v>
      </c>
      <c r="AU1610" s="168" t="s">
        <v>74</v>
      </c>
      <c r="AV1610" s="167" t="s">
        <v>72</v>
      </c>
      <c r="AW1610" s="167" t="s">
        <v>5</v>
      </c>
      <c r="AX1610" s="167" t="s">
        <v>66</v>
      </c>
      <c r="AY1610" s="168" t="s">
        <v>123</v>
      </c>
    </row>
    <row r="1611" spans="2:51" s="167" customFormat="1" ht="12">
      <c r="B1611" s="166"/>
      <c r="D1611" s="96" t="s">
        <v>132</v>
      </c>
      <c r="E1611" s="168" t="s">
        <v>1</v>
      </c>
      <c r="F1611" s="169" t="s">
        <v>675</v>
      </c>
      <c r="H1611" s="168" t="s">
        <v>1</v>
      </c>
      <c r="L1611" s="166"/>
      <c r="M1611" s="170"/>
      <c r="N1611" s="171"/>
      <c r="O1611" s="171"/>
      <c r="P1611" s="171"/>
      <c r="Q1611" s="171"/>
      <c r="R1611" s="171"/>
      <c r="S1611" s="171"/>
      <c r="T1611" s="172"/>
      <c r="AT1611" s="168" t="s">
        <v>132</v>
      </c>
      <c r="AU1611" s="168" t="s">
        <v>74</v>
      </c>
      <c r="AV1611" s="167" t="s">
        <v>72</v>
      </c>
      <c r="AW1611" s="167" t="s">
        <v>5</v>
      </c>
      <c r="AX1611" s="167" t="s">
        <v>66</v>
      </c>
      <c r="AY1611" s="168" t="s">
        <v>123</v>
      </c>
    </row>
    <row r="1612" spans="2:51" s="95" customFormat="1" ht="12">
      <c r="B1612" s="94"/>
      <c r="D1612" s="96" t="s">
        <v>132</v>
      </c>
      <c r="E1612" s="97" t="s">
        <v>1</v>
      </c>
      <c r="F1612" s="98" t="s">
        <v>676</v>
      </c>
      <c r="H1612" s="99">
        <v>6</v>
      </c>
      <c r="L1612" s="94"/>
      <c r="M1612" s="100"/>
      <c r="N1612" s="101"/>
      <c r="O1612" s="101"/>
      <c r="P1612" s="101"/>
      <c r="Q1612" s="101"/>
      <c r="R1612" s="101"/>
      <c r="S1612" s="101"/>
      <c r="T1612" s="102"/>
      <c r="AT1612" s="97" t="s">
        <v>132</v>
      </c>
      <c r="AU1612" s="97" t="s">
        <v>74</v>
      </c>
      <c r="AV1612" s="95" t="s">
        <v>74</v>
      </c>
      <c r="AW1612" s="95" t="s">
        <v>5</v>
      </c>
      <c r="AX1612" s="95" t="s">
        <v>66</v>
      </c>
      <c r="AY1612" s="97" t="s">
        <v>123</v>
      </c>
    </row>
    <row r="1613" spans="2:51" s="167" customFormat="1" ht="12">
      <c r="B1613" s="166"/>
      <c r="D1613" s="96" t="s">
        <v>132</v>
      </c>
      <c r="E1613" s="168" t="s">
        <v>1</v>
      </c>
      <c r="F1613" s="169" t="s">
        <v>677</v>
      </c>
      <c r="H1613" s="168" t="s">
        <v>1</v>
      </c>
      <c r="L1613" s="166"/>
      <c r="M1613" s="170"/>
      <c r="N1613" s="171"/>
      <c r="O1613" s="171"/>
      <c r="P1613" s="171"/>
      <c r="Q1613" s="171"/>
      <c r="R1613" s="171"/>
      <c r="S1613" s="171"/>
      <c r="T1613" s="172"/>
      <c r="AT1613" s="168" t="s">
        <v>132</v>
      </c>
      <c r="AU1613" s="168" t="s">
        <v>74</v>
      </c>
      <c r="AV1613" s="167" t="s">
        <v>72</v>
      </c>
      <c r="AW1613" s="167" t="s">
        <v>5</v>
      </c>
      <c r="AX1613" s="167" t="s">
        <v>66</v>
      </c>
      <c r="AY1613" s="168" t="s">
        <v>123</v>
      </c>
    </row>
    <row r="1614" spans="2:51" s="167" customFormat="1" ht="12">
      <c r="B1614" s="166"/>
      <c r="D1614" s="96" t="s">
        <v>132</v>
      </c>
      <c r="E1614" s="168" t="s">
        <v>1</v>
      </c>
      <c r="F1614" s="169" t="s">
        <v>674</v>
      </c>
      <c r="H1614" s="168" t="s">
        <v>1</v>
      </c>
      <c r="L1614" s="166"/>
      <c r="M1614" s="170"/>
      <c r="N1614" s="171"/>
      <c r="O1614" s="171"/>
      <c r="P1614" s="171"/>
      <c r="Q1614" s="171"/>
      <c r="R1614" s="171"/>
      <c r="S1614" s="171"/>
      <c r="T1614" s="172"/>
      <c r="AT1614" s="168" t="s">
        <v>132</v>
      </c>
      <c r="AU1614" s="168" t="s">
        <v>74</v>
      </c>
      <c r="AV1614" s="167" t="s">
        <v>72</v>
      </c>
      <c r="AW1614" s="167" t="s">
        <v>5</v>
      </c>
      <c r="AX1614" s="167" t="s">
        <v>66</v>
      </c>
      <c r="AY1614" s="168" t="s">
        <v>123</v>
      </c>
    </row>
    <row r="1615" spans="2:51" s="167" customFormat="1" ht="12">
      <c r="B1615" s="166"/>
      <c r="D1615" s="96" t="s">
        <v>132</v>
      </c>
      <c r="E1615" s="168" t="s">
        <v>1</v>
      </c>
      <c r="F1615" s="169" t="s">
        <v>678</v>
      </c>
      <c r="H1615" s="168" t="s">
        <v>1</v>
      </c>
      <c r="L1615" s="166"/>
      <c r="M1615" s="170"/>
      <c r="N1615" s="171"/>
      <c r="O1615" s="171"/>
      <c r="P1615" s="171"/>
      <c r="Q1615" s="171"/>
      <c r="R1615" s="171"/>
      <c r="S1615" s="171"/>
      <c r="T1615" s="172"/>
      <c r="AT1615" s="168" t="s">
        <v>132</v>
      </c>
      <c r="AU1615" s="168" t="s">
        <v>74</v>
      </c>
      <c r="AV1615" s="167" t="s">
        <v>72</v>
      </c>
      <c r="AW1615" s="167" t="s">
        <v>5</v>
      </c>
      <c r="AX1615" s="167" t="s">
        <v>66</v>
      </c>
      <c r="AY1615" s="168" t="s">
        <v>123</v>
      </c>
    </row>
    <row r="1616" spans="2:51" s="95" customFormat="1" ht="12">
      <c r="B1616" s="94"/>
      <c r="D1616" s="96" t="s">
        <v>132</v>
      </c>
      <c r="E1616" s="97" t="s">
        <v>1</v>
      </c>
      <c r="F1616" s="98" t="s">
        <v>679</v>
      </c>
      <c r="H1616" s="99">
        <v>5.5</v>
      </c>
      <c r="L1616" s="94"/>
      <c r="M1616" s="100"/>
      <c r="N1616" s="101"/>
      <c r="O1616" s="101"/>
      <c r="P1616" s="101"/>
      <c r="Q1616" s="101"/>
      <c r="R1616" s="101"/>
      <c r="S1616" s="101"/>
      <c r="T1616" s="102"/>
      <c r="AT1616" s="97" t="s">
        <v>132</v>
      </c>
      <c r="AU1616" s="97" t="s">
        <v>74</v>
      </c>
      <c r="AV1616" s="95" t="s">
        <v>74</v>
      </c>
      <c r="AW1616" s="95" t="s">
        <v>5</v>
      </c>
      <c r="AX1616" s="95" t="s">
        <v>66</v>
      </c>
      <c r="AY1616" s="97" t="s">
        <v>123</v>
      </c>
    </row>
    <row r="1617" spans="2:51" s="167" customFormat="1" ht="12">
      <c r="B1617" s="166"/>
      <c r="D1617" s="96" t="s">
        <v>132</v>
      </c>
      <c r="E1617" s="168" t="s">
        <v>1</v>
      </c>
      <c r="F1617" s="169" t="s">
        <v>450</v>
      </c>
      <c r="H1617" s="168" t="s">
        <v>1</v>
      </c>
      <c r="L1617" s="166"/>
      <c r="M1617" s="170"/>
      <c r="N1617" s="171"/>
      <c r="O1617" s="171"/>
      <c r="P1617" s="171"/>
      <c r="Q1617" s="171"/>
      <c r="R1617" s="171"/>
      <c r="S1617" s="171"/>
      <c r="T1617" s="172"/>
      <c r="AT1617" s="168" t="s">
        <v>132</v>
      </c>
      <c r="AU1617" s="168" t="s">
        <v>74</v>
      </c>
      <c r="AV1617" s="167" t="s">
        <v>72</v>
      </c>
      <c r="AW1617" s="167" t="s">
        <v>5</v>
      </c>
      <c r="AX1617" s="167" t="s">
        <v>66</v>
      </c>
      <c r="AY1617" s="168" t="s">
        <v>123</v>
      </c>
    </row>
    <row r="1618" spans="2:51" s="167" customFormat="1" ht="12">
      <c r="B1618" s="166"/>
      <c r="D1618" s="96" t="s">
        <v>132</v>
      </c>
      <c r="E1618" s="168" t="s">
        <v>1</v>
      </c>
      <c r="F1618" s="169" t="s">
        <v>674</v>
      </c>
      <c r="H1618" s="168" t="s">
        <v>1</v>
      </c>
      <c r="L1618" s="166"/>
      <c r="M1618" s="170"/>
      <c r="N1618" s="171"/>
      <c r="O1618" s="171"/>
      <c r="P1618" s="171"/>
      <c r="Q1618" s="171"/>
      <c r="R1618" s="171"/>
      <c r="S1618" s="171"/>
      <c r="T1618" s="172"/>
      <c r="AT1618" s="168" t="s">
        <v>132</v>
      </c>
      <c r="AU1618" s="168" t="s">
        <v>74</v>
      </c>
      <c r="AV1618" s="167" t="s">
        <v>72</v>
      </c>
      <c r="AW1618" s="167" t="s">
        <v>5</v>
      </c>
      <c r="AX1618" s="167" t="s">
        <v>66</v>
      </c>
      <c r="AY1618" s="168" t="s">
        <v>123</v>
      </c>
    </row>
    <row r="1619" spans="2:51" s="167" customFormat="1" ht="12">
      <c r="B1619" s="166"/>
      <c r="D1619" s="96" t="s">
        <v>132</v>
      </c>
      <c r="E1619" s="168" t="s">
        <v>1</v>
      </c>
      <c r="F1619" s="169" t="s">
        <v>678</v>
      </c>
      <c r="H1619" s="168" t="s">
        <v>1</v>
      </c>
      <c r="L1619" s="166"/>
      <c r="M1619" s="170"/>
      <c r="N1619" s="171"/>
      <c r="O1619" s="171"/>
      <c r="P1619" s="171"/>
      <c r="Q1619" s="171"/>
      <c r="R1619" s="171"/>
      <c r="S1619" s="171"/>
      <c r="T1619" s="172"/>
      <c r="AT1619" s="168" t="s">
        <v>132</v>
      </c>
      <c r="AU1619" s="168" t="s">
        <v>74</v>
      </c>
      <c r="AV1619" s="167" t="s">
        <v>72</v>
      </c>
      <c r="AW1619" s="167" t="s">
        <v>5</v>
      </c>
      <c r="AX1619" s="167" t="s">
        <v>66</v>
      </c>
      <c r="AY1619" s="168" t="s">
        <v>123</v>
      </c>
    </row>
    <row r="1620" spans="2:51" s="95" customFormat="1" ht="12">
      <c r="B1620" s="94"/>
      <c r="D1620" s="96" t="s">
        <v>132</v>
      </c>
      <c r="E1620" s="97" t="s">
        <v>1</v>
      </c>
      <c r="F1620" s="98" t="s">
        <v>679</v>
      </c>
      <c r="H1620" s="99">
        <v>5.5</v>
      </c>
      <c r="L1620" s="94"/>
      <c r="M1620" s="100"/>
      <c r="N1620" s="101"/>
      <c r="O1620" s="101"/>
      <c r="P1620" s="101"/>
      <c r="Q1620" s="101"/>
      <c r="R1620" s="101"/>
      <c r="S1620" s="101"/>
      <c r="T1620" s="102"/>
      <c r="AT1620" s="97" t="s">
        <v>132</v>
      </c>
      <c r="AU1620" s="97" t="s">
        <v>74</v>
      </c>
      <c r="AV1620" s="95" t="s">
        <v>74</v>
      </c>
      <c r="AW1620" s="95" t="s">
        <v>5</v>
      </c>
      <c r="AX1620" s="95" t="s">
        <v>66</v>
      </c>
      <c r="AY1620" s="97" t="s">
        <v>123</v>
      </c>
    </row>
    <row r="1621" spans="2:51" s="167" customFormat="1" ht="12">
      <c r="B1621" s="166"/>
      <c r="D1621" s="96" t="s">
        <v>132</v>
      </c>
      <c r="E1621" s="168" t="s">
        <v>1</v>
      </c>
      <c r="F1621" s="169" t="s">
        <v>680</v>
      </c>
      <c r="H1621" s="168" t="s">
        <v>1</v>
      </c>
      <c r="L1621" s="166"/>
      <c r="M1621" s="170"/>
      <c r="N1621" s="171"/>
      <c r="O1621" s="171"/>
      <c r="P1621" s="171"/>
      <c r="Q1621" s="171"/>
      <c r="R1621" s="171"/>
      <c r="S1621" s="171"/>
      <c r="T1621" s="172"/>
      <c r="AT1621" s="168" t="s">
        <v>132</v>
      </c>
      <c r="AU1621" s="168" t="s">
        <v>74</v>
      </c>
      <c r="AV1621" s="167" t="s">
        <v>72</v>
      </c>
      <c r="AW1621" s="167" t="s">
        <v>5</v>
      </c>
      <c r="AX1621" s="167" t="s">
        <v>66</v>
      </c>
      <c r="AY1621" s="168" t="s">
        <v>123</v>
      </c>
    </row>
    <row r="1622" spans="2:51" s="167" customFormat="1" ht="12">
      <c r="B1622" s="166"/>
      <c r="D1622" s="96" t="s">
        <v>132</v>
      </c>
      <c r="E1622" s="168" t="s">
        <v>1</v>
      </c>
      <c r="F1622" s="169" t="s">
        <v>674</v>
      </c>
      <c r="H1622" s="168" t="s">
        <v>1</v>
      </c>
      <c r="L1622" s="166"/>
      <c r="M1622" s="170"/>
      <c r="N1622" s="171"/>
      <c r="O1622" s="171"/>
      <c r="P1622" s="171"/>
      <c r="Q1622" s="171"/>
      <c r="R1622" s="171"/>
      <c r="S1622" s="171"/>
      <c r="T1622" s="172"/>
      <c r="AT1622" s="168" t="s">
        <v>132</v>
      </c>
      <c r="AU1622" s="168" t="s">
        <v>74</v>
      </c>
      <c r="AV1622" s="167" t="s">
        <v>72</v>
      </c>
      <c r="AW1622" s="167" t="s">
        <v>5</v>
      </c>
      <c r="AX1622" s="167" t="s">
        <v>66</v>
      </c>
      <c r="AY1622" s="168" t="s">
        <v>123</v>
      </c>
    </row>
    <row r="1623" spans="2:51" s="167" customFormat="1" ht="12">
      <c r="B1623" s="166"/>
      <c r="D1623" s="96" t="s">
        <v>132</v>
      </c>
      <c r="E1623" s="168" t="s">
        <v>1</v>
      </c>
      <c r="F1623" s="169" t="s">
        <v>678</v>
      </c>
      <c r="H1623" s="168" t="s">
        <v>1</v>
      </c>
      <c r="L1623" s="166"/>
      <c r="M1623" s="170"/>
      <c r="N1623" s="171"/>
      <c r="O1623" s="171"/>
      <c r="P1623" s="171"/>
      <c r="Q1623" s="171"/>
      <c r="R1623" s="171"/>
      <c r="S1623" s="171"/>
      <c r="T1623" s="172"/>
      <c r="AT1623" s="168" t="s">
        <v>132</v>
      </c>
      <c r="AU1623" s="168" t="s">
        <v>74</v>
      </c>
      <c r="AV1623" s="167" t="s">
        <v>72</v>
      </c>
      <c r="AW1623" s="167" t="s">
        <v>5</v>
      </c>
      <c r="AX1623" s="167" t="s">
        <v>66</v>
      </c>
      <c r="AY1623" s="168" t="s">
        <v>123</v>
      </c>
    </row>
    <row r="1624" spans="2:51" s="95" customFormat="1" ht="12">
      <c r="B1624" s="94"/>
      <c r="D1624" s="96" t="s">
        <v>132</v>
      </c>
      <c r="E1624" s="97" t="s">
        <v>1</v>
      </c>
      <c r="F1624" s="98" t="s">
        <v>679</v>
      </c>
      <c r="H1624" s="99">
        <v>5.5</v>
      </c>
      <c r="L1624" s="94"/>
      <c r="M1624" s="100"/>
      <c r="N1624" s="101"/>
      <c r="O1624" s="101"/>
      <c r="P1624" s="101"/>
      <c r="Q1624" s="101"/>
      <c r="R1624" s="101"/>
      <c r="S1624" s="101"/>
      <c r="T1624" s="102"/>
      <c r="AT1624" s="97" t="s">
        <v>132</v>
      </c>
      <c r="AU1624" s="97" t="s">
        <v>74</v>
      </c>
      <c r="AV1624" s="95" t="s">
        <v>74</v>
      </c>
      <c r="AW1624" s="95" t="s">
        <v>5</v>
      </c>
      <c r="AX1624" s="95" t="s">
        <v>66</v>
      </c>
      <c r="AY1624" s="97" t="s">
        <v>123</v>
      </c>
    </row>
    <row r="1625" spans="2:51" s="167" customFormat="1" ht="12">
      <c r="B1625" s="166"/>
      <c r="D1625" s="96" t="s">
        <v>132</v>
      </c>
      <c r="E1625" s="168" t="s">
        <v>1</v>
      </c>
      <c r="F1625" s="169" t="s">
        <v>681</v>
      </c>
      <c r="H1625" s="168" t="s">
        <v>1</v>
      </c>
      <c r="L1625" s="166"/>
      <c r="M1625" s="170"/>
      <c r="N1625" s="171"/>
      <c r="O1625" s="171"/>
      <c r="P1625" s="171"/>
      <c r="Q1625" s="171"/>
      <c r="R1625" s="171"/>
      <c r="S1625" s="171"/>
      <c r="T1625" s="172"/>
      <c r="AT1625" s="168" t="s">
        <v>132</v>
      </c>
      <c r="AU1625" s="168" t="s">
        <v>74</v>
      </c>
      <c r="AV1625" s="167" t="s">
        <v>72</v>
      </c>
      <c r="AW1625" s="167" t="s">
        <v>5</v>
      </c>
      <c r="AX1625" s="167" t="s">
        <v>66</v>
      </c>
      <c r="AY1625" s="168" t="s">
        <v>123</v>
      </c>
    </row>
    <row r="1626" spans="2:51" s="167" customFormat="1" ht="12">
      <c r="B1626" s="166"/>
      <c r="D1626" s="96" t="s">
        <v>132</v>
      </c>
      <c r="E1626" s="168" t="s">
        <v>1</v>
      </c>
      <c r="F1626" s="169" t="s">
        <v>674</v>
      </c>
      <c r="H1626" s="168" t="s">
        <v>1</v>
      </c>
      <c r="L1626" s="166"/>
      <c r="M1626" s="170"/>
      <c r="N1626" s="171"/>
      <c r="O1626" s="171"/>
      <c r="P1626" s="171"/>
      <c r="Q1626" s="171"/>
      <c r="R1626" s="171"/>
      <c r="S1626" s="171"/>
      <c r="T1626" s="172"/>
      <c r="AT1626" s="168" t="s">
        <v>132</v>
      </c>
      <c r="AU1626" s="168" t="s">
        <v>74</v>
      </c>
      <c r="AV1626" s="167" t="s">
        <v>72</v>
      </c>
      <c r="AW1626" s="167" t="s">
        <v>5</v>
      </c>
      <c r="AX1626" s="167" t="s">
        <v>66</v>
      </c>
      <c r="AY1626" s="168" t="s">
        <v>123</v>
      </c>
    </row>
    <row r="1627" spans="2:51" s="167" customFormat="1" ht="12">
      <c r="B1627" s="166"/>
      <c r="D1627" s="96" t="s">
        <v>132</v>
      </c>
      <c r="E1627" s="168" t="s">
        <v>1</v>
      </c>
      <c r="F1627" s="169" t="s">
        <v>678</v>
      </c>
      <c r="H1627" s="168" t="s">
        <v>1</v>
      </c>
      <c r="L1627" s="166"/>
      <c r="M1627" s="170"/>
      <c r="N1627" s="171"/>
      <c r="O1627" s="171"/>
      <c r="P1627" s="171"/>
      <c r="Q1627" s="171"/>
      <c r="R1627" s="171"/>
      <c r="S1627" s="171"/>
      <c r="T1627" s="172"/>
      <c r="AT1627" s="168" t="s">
        <v>132</v>
      </c>
      <c r="AU1627" s="168" t="s">
        <v>74</v>
      </c>
      <c r="AV1627" s="167" t="s">
        <v>72</v>
      </c>
      <c r="AW1627" s="167" t="s">
        <v>5</v>
      </c>
      <c r="AX1627" s="167" t="s">
        <v>66</v>
      </c>
      <c r="AY1627" s="168" t="s">
        <v>123</v>
      </c>
    </row>
    <row r="1628" spans="2:51" s="95" customFormat="1" ht="12">
      <c r="B1628" s="94"/>
      <c r="D1628" s="96" t="s">
        <v>132</v>
      </c>
      <c r="E1628" s="97" t="s">
        <v>1</v>
      </c>
      <c r="F1628" s="98" t="s">
        <v>679</v>
      </c>
      <c r="H1628" s="99">
        <v>5.5</v>
      </c>
      <c r="L1628" s="94"/>
      <c r="M1628" s="100"/>
      <c r="N1628" s="101"/>
      <c r="O1628" s="101"/>
      <c r="P1628" s="101"/>
      <c r="Q1628" s="101"/>
      <c r="R1628" s="101"/>
      <c r="S1628" s="101"/>
      <c r="T1628" s="102"/>
      <c r="AT1628" s="97" t="s">
        <v>132</v>
      </c>
      <c r="AU1628" s="97" t="s">
        <v>74</v>
      </c>
      <c r="AV1628" s="95" t="s">
        <v>74</v>
      </c>
      <c r="AW1628" s="95" t="s">
        <v>5</v>
      </c>
      <c r="AX1628" s="95" t="s">
        <v>66</v>
      </c>
      <c r="AY1628" s="97" t="s">
        <v>123</v>
      </c>
    </row>
    <row r="1629" spans="2:51" s="167" customFormat="1" ht="12">
      <c r="B1629" s="166"/>
      <c r="D1629" s="96" t="s">
        <v>132</v>
      </c>
      <c r="E1629" s="168" t="s">
        <v>1</v>
      </c>
      <c r="F1629" s="169" t="s">
        <v>465</v>
      </c>
      <c r="H1629" s="168" t="s">
        <v>1</v>
      </c>
      <c r="L1629" s="166"/>
      <c r="M1629" s="170"/>
      <c r="N1629" s="171"/>
      <c r="O1629" s="171"/>
      <c r="P1629" s="171"/>
      <c r="Q1629" s="171"/>
      <c r="R1629" s="171"/>
      <c r="S1629" s="171"/>
      <c r="T1629" s="172"/>
      <c r="AT1629" s="168" t="s">
        <v>132</v>
      </c>
      <c r="AU1629" s="168" t="s">
        <v>74</v>
      </c>
      <c r="AV1629" s="167" t="s">
        <v>72</v>
      </c>
      <c r="AW1629" s="167" t="s">
        <v>5</v>
      </c>
      <c r="AX1629" s="167" t="s">
        <v>66</v>
      </c>
      <c r="AY1629" s="168" t="s">
        <v>123</v>
      </c>
    </row>
    <row r="1630" spans="2:51" s="167" customFormat="1" ht="12">
      <c r="B1630" s="166"/>
      <c r="D1630" s="96" t="s">
        <v>132</v>
      </c>
      <c r="E1630" s="168" t="s">
        <v>1</v>
      </c>
      <c r="F1630" s="169" t="s">
        <v>674</v>
      </c>
      <c r="H1630" s="168" t="s">
        <v>1</v>
      </c>
      <c r="L1630" s="166"/>
      <c r="M1630" s="170"/>
      <c r="N1630" s="171"/>
      <c r="O1630" s="171"/>
      <c r="P1630" s="171"/>
      <c r="Q1630" s="171"/>
      <c r="R1630" s="171"/>
      <c r="S1630" s="171"/>
      <c r="T1630" s="172"/>
      <c r="AT1630" s="168" t="s">
        <v>132</v>
      </c>
      <c r="AU1630" s="168" t="s">
        <v>74</v>
      </c>
      <c r="AV1630" s="167" t="s">
        <v>72</v>
      </c>
      <c r="AW1630" s="167" t="s">
        <v>5</v>
      </c>
      <c r="AX1630" s="167" t="s">
        <v>66</v>
      </c>
      <c r="AY1630" s="168" t="s">
        <v>123</v>
      </c>
    </row>
    <row r="1631" spans="2:51" s="167" customFormat="1" ht="12">
      <c r="B1631" s="166"/>
      <c r="D1631" s="96" t="s">
        <v>132</v>
      </c>
      <c r="E1631" s="168" t="s">
        <v>1</v>
      </c>
      <c r="F1631" s="169" t="s">
        <v>682</v>
      </c>
      <c r="H1631" s="168" t="s">
        <v>1</v>
      </c>
      <c r="L1631" s="166"/>
      <c r="M1631" s="170"/>
      <c r="N1631" s="171"/>
      <c r="O1631" s="171"/>
      <c r="P1631" s="171"/>
      <c r="Q1631" s="171"/>
      <c r="R1631" s="171"/>
      <c r="S1631" s="171"/>
      <c r="T1631" s="172"/>
      <c r="AT1631" s="168" t="s">
        <v>132</v>
      </c>
      <c r="AU1631" s="168" t="s">
        <v>74</v>
      </c>
      <c r="AV1631" s="167" t="s">
        <v>72</v>
      </c>
      <c r="AW1631" s="167" t="s">
        <v>5</v>
      </c>
      <c r="AX1631" s="167" t="s">
        <v>66</v>
      </c>
      <c r="AY1631" s="168" t="s">
        <v>123</v>
      </c>
    </row>
    <row r="1632" spans="2:51" s="95" customFormat="1" ht="12">
      <c r="B1632" s="94"/>
      <c r="D1632" s="96" t="s">
        <v>132</v>
      </c>
      <c r="E1632" s="97" t="s">
        <v>1</v>
      </c>
      <c r="F1632" s="98" t="s">
        <v>683</v>
      </c>
      <c r="H1632" s="99">
        <v>4</v>
      </c>
      <c r="L1632" s="94"/>
      <c r="M1632" s="100"/>
      <c r="N1632" s="101"/>
      <c r="O1632" s="101"/>
      <c r="P1632" s="101"/>
      <c r="Q1632" s="101"/>
      <c r="R1632" s="101"/>
      <c r="S1632" s="101"/>
      <c r="T1632" s="102"/>
      <c r="AT1632" s="97" t="s">
        <v>132</v>
      </c>
      <c r="AU1632" s="97" t="s">
        <v>74</v>
      </c>
      <c r="AV1632" s="95" t="s">
        <v>74</v>
      </c>
      <c r="AW1632" s="95" t="s">
        <v>5</v>
      </c>
      <c r="AX1632" s="95" t="s">
        <v>66</v>
      </c>
      <c r="AY1632" s="97" t="s">
        <v>123</v>
      </c>
    </row>
    <row r="1633" spans="2:51" s="167" customFormat="1" ht="12">
      <c r="B1633" s="166"/>
      <c r="D1633" s="96" t="s">
        <v>132</v>
      </c>
      <c r="E1633" s="168" t="s">
        <v>1</v>
      </c>
      <c r="F1633" s="169" t="s">
        <v>438</v>
      </c>
      <c r="H1633" s="168" t="s">
        <v>1</v>
      </c>
      <c r="L1633" s="166"/>
      <c r="M1633" s="170"/>
      <c r="N1633" s="171"/>
      <c r="O1633" s="171"/>
      <c r="P1633" s="171"/>
      <c r="Q1633" s="171"/>
      <c r="R1633" s="171"/>
      <c r="S1633" s="171"/>
      <c r="T1633" s="172"/>
      <c r="AT1633" s="168" t="s">
        <v>132</v>
      </c>
      <c r="AU1633" s="168" t="s">
        <v>74</v>
      </c>
      <c r="AV1633" s="167" t="s">
        <v>72</v>
      </c>
      <c r="AW1633" s="167" t="s">
        <v>5</v>
      </c>
      <c r="AX1633" s="167" t="s">
        <v>66</v>
      </c>
      <c r="AY1633" s="168" t="s">
        <v>123</v>
      </c>
    </row>
    <row r="1634" spans="2:51" s="167" customFormat="1" ht="12">
      <c r="B1634" s="166"/>
      <c r="D1634" s="96" t="s">
        <v>132</v>
      </c>
      <c r="E1634" s="168" t="s">
        <v>1</v>
      </c>
      <c r="F1634" s="169" t="s">
        <v>684</v>
      </c>
      <c r="H1634" s="168" t="s">
        <v>1</v>
      </c>
      <c r="L1634" s="166"/>
      <c r="M1634" s="170"/>
      <c r="N1634" s="171"/>
      <c r="O1634" s="171"/>
      <c r="P1634" s="171"/>
      <c r="Q1634" s="171"/>
      <c r="R1634" s="171"/>
      <c r="S1634" s="171"/>
      <c r="T1634" s="172"/>
      <c r="AT1634" s="168" t="s">
        <v>132</v>
      </c>
      <c r="AU1634" s="168" t="s">
        <v>74</v>
      </c>
      <c r="AV1634" s="167" t="s">
        <v>72</v>
      </c>
      <c r="AW1634" s="167" t="s">
        <v>5</v>
      </c>
      <c r="AX1634" s="167" t="s">
        <v>66</v>
      </c>
      <c r="AY1634" s="168" t="s">
        <v>123</v>
      </c>
    </row>
    <row r="1635" spans="2:51" s="95" customFormat="1" ht="12">
      <c r="B1635" s="94"/>
      <c r="D1635" s="96" t="s">
        <v>132</v>
      </c>
      <c r="E1635" s="97" t="s">
        <v>1</v>
      </c>
      <c r="F1635" s="98" t="s">
        <v>685</v>
      </c>
      <c r="H1635" s="99">
        <v>3</v>
      </c>
      <c r="L1635" s="94"/>
      <c r="M1635" s="100"/>
      <c r="N1635" s="101"/>
      <c r="O1635" s="101"/>
      <c r="P1635" s="101"/>
      <c r="Q1635" s="101"/>
      <c r="R1635" s="101"/>
      <c r="S1635" s="101"/>
      <c r="T1635" s="102"/>
      <c r="AT1635" s="97" t="s">
        <v>132</v>
      </c>
      <c r="AU1635" s="97" t="s">
        <v>74</v>
      </c>
      <c r="AV1635" s="95" t="s">
        <v>74</v>
      </c>
      <c r="AW1635" s="95" t="s">
        <v>5</v>
      </c>
      <c r="AX1635" s="95" t="s">
        <v>66</v>
      </c>
      <c r="AY1635" s="97" t="s">
        <v>123</v>
      </c>
    </row>
    <row r="1636" spans="2:51" s="167" customFormat="1" ht="12">
      <c r="B1636" s="166"/>
      <c r="D1636" s="96" t="s">
        <v>132</v>
      </c>
      <c r="E1636" s="168" t="s">
        <v>1</v>
      </c>
      <c r="F1636" s="169" t="s">
        <v>445</v>
      </c>
      <c r="H1636" s="168" t="s">
        <v>1</v>
      </c>
      <c r="L1636" s="166"/>
      <c r="M1636" s="170"/>
      <c r="N1636" s="171"/>
      <c r="O1636" s="171"/>
      <c r="P1636" s="171"/>
      <c r="Q1636" s="171"/>
      <c r="R1636" s="171"/>
      <c r="S1636" s="171"/>
      <c r="T1636" s="172"/>
      <c r="AT1636" s="168" t="s">
        <v>132</v>
      </c>
      <c r="AU1636" s="168" t="s">
        <v>74</v>
      </c>
      <c r="AV1636" s="167" t="s">
        <v>72</v>
      </c>
      <c r="AW1636" s="167" t="s">
        <v>5</v>
      </c>
      <c r="AX1636" s="167" t="s">
        <v>66</v>
      </c>
      <c r="AY1636" s="168" t="s">
        <v>123</v>
      </c>
    </row>
    <row r="1637" spans="2:51" s="167" customFormat="1" ht="12">
      <c r="B1637" s="166"/>
      <c r="D1637" s="96" t="s">
        <v>132</v>
      </c>
      <c r="E1637" s="168" t="s">
        <v>1</v>
      </c>
      <c r="F1637" s="169" t="s">
        <v>686</v>
      </c>
      <c r="H1637" s="168" t="s">
        <v>1</v>
      </c>
      <c r="L1637" s="166"/>
      <c r="M1637" s="170"/>
      <c r="N1637" s="171"/>
      <c r="O1637" s="171"/>
      <c r="P1637" s="171"/>
      <c r="Q1637" s="171"/>
      <c r="R1637" s="171"/>
      <c r="S1637" s="171"/>
      <c r="T1637" s="172"/>
      <c r="AT1637" s="168" t="s">
        <v>132</v>
      </c>
      <c r="AU1637" s="168" t="s">
        <v>74</v>
      </c>
      <c r="AV1637" s="167" t="s">
        <v>72</v>
      </c>
      <c r="AW1637" s="167" t="s">
        <v>5</v>
      </c>
      <c r="AX1637" s="167" t="s">
        <v>66</v>
      </c>
      <c r="AY1637" s="168" t="s">
        <v>123</v>
      </c>
    </row>
    <row r="1638" spans="2:51" s="95" customFormat="1" ht="12">
      <c r="B1638" s="94"/>
      <c r="D1638" s="96" t="s">
        <v>132</v>
      </c>
      <c r="E1638" s="97" t="s">
        <v>1</v>
      </c>
      <c r="F1638" s="98" t="s">
        <v>687</v>
      </c>
      <c r="H1638" s="99">
        <v>2.5</v>
      </c>
      <c r="L1638" s="94"/>
      <c r="M1638" s="100"/>
      <c r="N1638" s="101"/>
      <c r="O1638" s="101"/>
      <c r="P1638" s="101"/>
      <c r="Q1638" s="101"/>
      <c r="R1638" s="101"/>
      <c r="S1638" s="101"/>
      <c r="T1638" s="102"/>
      <c r="AT1638" s="97" t="s">
        <v>132</v>
      </c>
      <c r="AU1638" s="97" t="s">
        <v>74</v>
      </c>
      <c r="AV1638" s="95" t="s">
        <v>74</v>
      </c>
      <c r="AW1638" s="95" t="s">
        <v>5</v>
      </c>
      <c r="AX1638" s="95" t="s">
        <v>66</v>
      </c>
      <c r="AY1638" s="97" t="s">
        <v>123</v>
      </c>
    </row>
    <row r="1639" spans="2:51" s="167" customFormat="1" ht="12">
      <c r="B1639" s="166"/>
      <c r="D1639" s="96" t="s">
        <v>132</v>
      </c>
      <c r="E1639" s="168" t="s">
        <v>1</v>
      </c>
      <c r="F1639" s="169" t="s">
        <v>450</v>
      </c>
      <c r="H1639" s="168" t="s">
        <v>1</v>
      </c>
      <c r="L1639" s="166"/>
      <c r="M1639" s="170"/>
      <c r="N1639" s="171"/>
      <c r="O1639" s="171"/>
      <c r="P1639" s="171"/>
      <c r="Q1639" s="171"/>
      <c r="R1639" s="171"/>
      <c r="S1639" s="171"/>
      <c r="T1639" s="172"/>
      <c r="AT1639" s="168" t="s">
        <v>132</v>
      </c>
      <c r="AU1639" s="168" t="s">
        <v>74</v>
      </c>
      <c r="AV1639" s="167" t="s">
        <v>72</v>
      </c>
      <c r="AW1639" s="167" t="s">
        <v>5</v>
      </c>
      <c r="AX1639" s="167" t="s">
        <v>66</v>
      </c>
      <c r="AY1639" s="168" t="s">
        <v>123</v>
      </c>
    </row>
    <row r="1640" spans="2:51" s="167" customFormat="1" ht="12">
      <c r="B1640" s="166"/>
      <c r="D1640" s="96" t="s">
        <v>132</v>
      </c>
      <c r="E1640" s="168" t="s">
        <v>1</v>
      </c>
      <c r="F1640" s="169" t="s">
        <v>688</v>
      </c>
      <c r="H1640" s="168" t="s">
        <v>1</v>
      </c>
      <c r="L1640" s="166"/>
      <c r="M1640" s="170"/>
      <c r="N1640" s="171"/>
      <c r="O1640" s="171"/>
      <c r="P1640" s="171"/>
      <c r="Q1640" s="171"/>
      <c r="R1640" s="171"/>
      <c r="S1640" s="171"/>
      <c r="T1640" s="172"/>
      <c r="AT1640" s="168" t="s">
        <v>132</v>
      </c>
      <c r="AU1640" s="168" t="s">
        <v>74</v>
      </c>
      <c r="AV1640" s="167" t="s">
        <v>72</v>
      </c>
      <c r="AW1640" s="167" t="s">
        <v>5</v>
      </c>
      <c r="AX1640" s="167" t="s">
        <v>66</v>
      </c>
      <c r="AY1640" s="168" t="s">
        <v>123</v>
      </c>
    </row>
    <row r="1641" spans="2:51" s="95" customFormat="1" ht="12">
      <c r="B1641" s="94"/>
      <c r="D1641" s="96" t="s">
        <v>132</v>
      </c>
      <c r="E1641" s="97" t="s">
        <v>1</v>
      </c>
      <c r="F1641" s="98" t="s">
        <v>689</v>
      </c>
      <c r="H1641" s="99">
        <v>0.5</v>
      </c>
      <c r="L1641" s="94"/>
      <c r="M1641" s="100"/>
      <c r="N1641" s="101"/>
      <c r="O1641" s="101"/>
      <c r="P1641" s="101"/>
      <c r="Q1641" s="101"/>
      <c r="R1641" s="101"/>
      <c r="S1641" s="101"/>
      <c r="T1641" s="102"/>
      <c r="AT1641" s="97" t="s">
        <v>132</v>
      </c>
      <c r="AU1641" s="97" t="s">
        <v>74</v>
      </c>
      <c r="AV1641" s="95" t="s">
        <v>74</v>
      </c>
      <c r="AW1641" s="95" t="s">
        <v>5</v>
      </c>
      <c r="AX1641" s="95" t="s">
        <v>66</v>
      </c>
      <c r="AY1641" s="97" t="s">
        <v>123</v>
      </c>
    </row>
    <row r="1642" spans="2:51" s="167" customFormat="1" ht="12">
      <c r="B1642" s="166"/>
      <c r="D1642" s="96" t="s">
        <v>132</v>
      </c>
      <c r="E1642" s="168" t="s">
        <v>1</v>
      </c>
      <c r="F1642" s="169" t="s">
        <v>455</v>
      </c>
      <c r="H1642" s="168" t="s">
        <v>1</v>
      </c>
      <c r="L1642" s="166"/>
      <c r="M1642" s="170"/>
      <c r="N1642" s="171"/>
      <c r="O1642" s="171"/>
      <c r="P1642" s="171"/>
      <c r="Q1642" s="171"/>
      <c r="R1642" s="171"/>
      <c r="S1642" s="171"/>
      <c r="T1642" s="172"/>
      <c r="AT1642" s="168" t="s">
        <v>132</v>
      </c>
      <c r="AU1642" s="168" t="s">
        <v>74</v>
      </c>
      <c r="AV1642" s="167" t="s">
        <v>72</v>
      </c>
      <c r="AW1642" s="167" t="s">
        <v>5</v>
      </c>
      <c r="AX1642" s="167" t="s">
        <v>66</v>
      </c>
      <c r="AY1642" s="168" t="s">
        <v>123</v>
      </c>
    </row>
    <row r="1643" spans="2:51" s="167" customFormat="1" ht="12">
      <c r="B1643" s="166"/>
      <c r="D1643" s="96" t="s">
        <v>132</v>
      </c>
      <c r="E1643" s="168" t="s">
        <v>1</v>
      </c>
      <c r="F1643" s="169" t="s">
        <v>690</v>
      </c>
      <c r="H1643" s="168" t="s">
        <v>1</v>
      </c>
      <c r="L1643" s="166"/>
      <c r="M1643" s="170"/>
      <c r="N1643" s="171"/>
      <c r="O1643" s="171"/>
      <c r="P1643" s="171"/>
      <c r="Q1643" s="171"/>
      <c r="R1643" s="171"/>
      <c r="S1643" s="171"/>
      <c r="T1643" s="172"/>
      <c r="AT1643" s="168" t="s">
        <v>132</v>
      </c>
      <c r="AU1643" s="168" t="s">
        <v>74</v>
      </c>
      <c r="AV1643" s="167" t="s">
        <v>72</v>
      </c>
      <c r="AW1643" s="167" t="s">
        <v>5</v>
      </c>
      <c r="AX1643" s="167" t="s">
        <v>66</v>
      </c>
      <c r="AY1643" s="168" t="s">
        <v>123</v>
      </c>
    </row>
    <row r="1644" spans="2:51" s="95" customFormat="1" ht="12">
      <c r="B1644" s="94"/>
      <c r="D1644" s="96" t="s">
        <v>132</v>
      </c>
      <c r="E1644" s="97" t="s">
        <v>1</v>
      </c>
      <c r="F1644" s="98" t="s">
        <v>691</v>
      </c>
      <c r="H1644" s="99">
        <v>2</v>
      </c>
      <c r="L1644" s="94"/>
      <c r="M1644" s="100"/>
      <c r="N1644" s="101"/>
      <c r="O1644" s="101"/>
      <c r="P1644" s="101"/>
      <c r="Q1644" s="101"/>
      <c r="R1644" s="101"/>
      <c r="S1644" s="101"/>
      <c r="T1644" s="102"/>
      <c r="AT1644" s="97" t="s">
        <v>132</v>
      </c>
      <c r="AU1644" s="97" t="s">
        <v>74</v>
      </c>
      <c r="AV1644" s="95" t="s">
        <v>74</v>
      </c>
      <c r="AW1644" s="95" t="s">
        <v>5</v>
      </c>
      <c r="AX1644" s="95" t="s">
        <v>66</v>
      </c>
      <c r="AY1644" s="97" t="s">
        <v>123</v>
      </c>
    </row>
    <row r="1645" spans="2:51" s="167" customFormat="1" ht="12">
      <c r="B1645" s="166"/>
      <c r="D1645" s="96" t="s">
        <v>132</v>
      </c>
      <c r="E1645" s="168" t="s">
        <v>1</v>
      </c>
      <c r="F1645" s="169" t="s">
        <v>460</v>
      </c>
      <c r="H1645" s="168" t="s">
        <v>1</v>
      </c>
      <c r="L1645" s="166"/>
      <c r="M1645" s="170"/>
      <c r="N1645" s="171"/>
      <c r="O1645" s="171"/>
      <c r="P1645" s="171"/>
      <c r="Q1645" s="171"/>
      <c r="R1645" s="171"/>
      <c r="S1645" s="171"/>
      <c r="T1645" s="172"/>
      <c r="AT1645" s="168" t="s">
        <v>132</v>
      </c>
      <c r="AU1645" s="168" t="s">
        <v>74</v>
      </c>
      <c r="AV1645" s="167" t="s">
        <v>72</v>
      </c>
      <c r="AW1645" s="167" t="s">
        <v>5</v>
      </c>
      <c r="AX1645" s="167" t="s">
        <v>66</v>
      </c>
      <c r="AY1645" s="168" t="s">
        <v>123</v>
      </c>
    </row>
    <row r="1646" spans="2:51" s="167" customFormat="1" ht="12">
      <c r="B1646" s="166"/>
      <c r="D1646" s="96" t="s">
        <v>132</v>
      </c>
      <c r="E1646" s="168" t="s">
        <v>1</v>
      </c>
      <c r="F1646" s="169" t="s">
        <v>692</v>
      </c>
      <c r="H1646" s="168" t="s">
        <v>1</v>
      </c>
      <c r="L1646" s="166"/>
      <c r="M1646" s="170"/>
      <c r="N1646" s="171"/>
      <c r="O1646" s="171"/>
      <c r="P1646" s="171"/>
      <c r="Q1646" s="171"/>
      <c r="R1646" s="171"/>
      <c r="S1646" s="171"/>
      <c r="T1646" s="172"/>
      <c r="AT1646" s="168" t="s">
        <v>132</v>
      </c>
      <c r="AU1646" s="168" t="s">
        <v>74</v>
      </c>
      <c r="AV1646" s="167" t="s">
        <v>72</v>
      </c>
      <c r="AW1646" s="167" t="s">
        <v>5</v>
      </c>
      <c r="AX1646" s="167" t="s">
        <v>66</v>
      </c>
      <c r="AY1646" s="168" t="s">
        <v>123</v>
      </c>
    </row>
    <row r="1647" spans="2:51" s="95" customFormat="1" ht="12">
      <c r="B1647" s="94"/>
      <c r="D1647" s="96" t="s">
        <v>132</v>
      </c>
      <c r="E1647" s="97" t="s">
        <v>1</v>
      </c>
      <c r="F1647" s="98" t="s">
        <v>693</v>
      </c>
      <c r="H1647" s="99">
        <v>3.5</v>
      </c>
      <c r="L1647" s="94"/>
      <c r="M1647" s="100"/>
      <c r="N1647" s="101"/>
      <c r="O1647" s="101"/>
      <c r="P1647" s="101"/>
      <c r="Q1647" s="101"/>
      <c r="R1647" s="101"/>
      <c r="S1647" s="101"/>
      <c r="T1647" s="102"/>
      <c r="AT1647" s="97" t="s">
        <v>132</v>
      </c>
      <c r="AU1647" s="97" t="s">
        <v>74</v>
      </c>
      <c r="AV1647" s="95" t="s">
        <v>74</v>
      </c>
      <c r="AW1647" s="95" t="s">
        <v>5</v>
      </c>
      <c r="AX1647" s="95" t="s">
        <v>66</v>
      </c>
      <c r="AY1647" s="97" t="s">
        <v>123</v>
      </c>
    </row>
    <row r="1648" spans="2:51" s="167" customFormat="1" ht="12">
      <c r="B1648" s="166"/>
      <c r="D1648" s="96" t="s">
        <v>132</v>
      </c>
      <c r="E1648" s="168" t="s">
        <v>1</v>
      </c>
      <c r="F1648" s="169" t="s">
        <v>465</v>
      </c>
      <c r="H1648" s="168" t="s">
        <v>1</v>
      </c>
      <c r="L1648" s="166"/>
      <c r="M1648" s="170"/>
      <c r="N1648" s="171"/>
      <c r="O1648" s="171"/>
      <c r="P1648" s="171"/>
      <c r="Q1648" s="171"/>
      <c r="R1648" s="171"/>
      <c r="S1648" s="171"/>
      <c r="T1648" s="172"/>
      <c r="AT1648" s="168" t="s">
        <v>132</v>
      </c>
      <c r="AU1648" s="168" t="s">
        <v>74</v>
      </c>
      <c r="AV1648" s="167" t="s">
        <v>72</v>
      </c>
      <c r="AW1648" s="167" t="s">
        <v>5</v>
      </c>
      <c r="AX1648" s="167" t="s">
        <v>66</v>
      </c>
      <c r="AY1648" s="168" t="s">
        <v>123</v>
      </c>
    </row>
    <row r="1649" spans="2:51" s="167" customFormat="1" ht="12">
      <c r="B1649" s="166"/>
      <c r="D1649" s="96" t="s">
        <v>132</v>
      </c>
      <c r="E1649" s="168" t="s">
        <v>1</v>
      </c>
      <c r="F1649" s="169" t="s">
        <v>690</v>
      </c>
      <c r="H1649" s="168" t="s">
        <v>1</v>
      </c>
      <c r="L1649" s="166"/>
      <c r="M1649" s="170"/>
      <c r="N1649" s="171"/>
      <c r="O1649" s="171"/>
      <c r="P1649" s="171"/>
      <c r="Q1649" s="171"/>
      <c r="R1649" s="171"/>
      <c r="S1649" s="171"/>
      <c r="T1649" s="172"/>
      <c r="AT1649" s="168" t="s">
        <v>132</v>
      </c>
      <c r="AU1649" s="168" t="s">
        <v>74</v>
      </c>
      <c r="AV1649" s="167" t="s">
        <v>72</v>
      </c>
      <c r="AW1649" s="167" t="s">
        <v>5</v>
      </c>
      <c r="AX1649" s="167" t="s">
        <v>66</v>
      </c>
      <c r="AY1649" s="168" t="s">
        <v>123</v>
      </c>
    </row>
    <row r="1650" spans="2:51" s="95" customFormat="1" ht="12">
      <c r="B1650" s="94"/>
      <c r="D1650" s="96" t="s">
        <v>132</v>
      </c>
      <c r="E1650" s="97" t="s">
        <v>1</v>
      </c>
      <c r="F1650" s="98" t="s">
        <v>694</v>
      </c>
      <c r="H1650" s="99">
        <v>2</v>
      </c>
      <c r="L1650" s="94"/>
      <c r="M1650" s="100"/>
      <c r="N1650" s="101"/>
      <c r="O1650" s="101"/>
      <c r="P1650" s="101"/>
      <c r="Q1650" s="101"/>
      <c r="R1650" s="101"/>
      <c r="S1650" s="101"/>
      <c r="T1650" s="102"/>
      <c r="AT1650" s="97" t="s">
        <v>132</v>
      </c>
      <c r="AU1650" s="97" t="s">
        <v>74</v>
      </c>
      <c r="AV1650" s="95" t="s">
        <v>74</v>
      </c>
      <c r="AW1650" s="95" t="s">
        <v>5</v>
      </c>
      <c r="AX1650" s="95" t="s">
        <v>66</v>
      </c>
      <c r="AY1650" s="97" t="s">
        <v>123</v>
      </c>
    </row>
    <row r="1651" spans="2:51" s="182" customFormat="1" ht="12">
      <c r="B1651" s="181"/>
      <c r="D1651" s="96" t="s">
        <v>132</v>
      </c>
      <c r="E1651" s="183" t="s">
        <v>1</v>
      </c>
      <c r="F1651" s="184" t="s">
        <v>470</v>
      </c>
      <c r="H1651" s="185">
        <v>284</v>
      </c>
      <c r="L1651" s="181"/>
      <c r="M1651" s="186"/>
      <c r="N1651" s="187"/>
      <c r="O1651" s="187"/>
      <c r="P1651" s="187"/>
      <c r="Q1651" s="187"/>
      <c r="R1651" s="187"/>
      <c r="S1651" s="187"/>
      <c r="T1651" s="188"/>
      <c r="AT1651" s="183" t="s">
        <v>132</v>
      </c>
      <c r="AU1651" s="183" t="s">
        <v>74</v>
      </c>
      <c r="AV1651" s="182" t="s">
        <v>130</v>
      </c>
      <c r="AW1651" s="182" t="s">
        <v>5</v>
      </c>
      <c r="AX1651" s="182" t="s">
        <v>72</v>
      </c>
      <c r="AY1651" s="183" t="s">
        <v>123</v>
      </c>
    </row>
    <row r="1652" spans="2:63" s="73" customFormat="1" ht="22.9" customHeight="1">
      <c r="B1652" s="72"/>
      <c r="D1652" s="74" t="s">
        <v>65</v>
      </c>
      <c r="E1652" s="82" t="s">
        <v>130</v>
      </c>
      <c r="F1652" s="82" t="s">
        <v>699</v>
      </c>
      <c r="J1652" s="83">
        <f>BK1652</f>
        <v>0</v>
      </c>
      <c r="L1652" s="72"/>
      <c r="M1652" s="77"/>
      <c r="N1652" s="78"/>
      <c r="O1652" s="78"/>
      <c r="P1652" s="80">
        <f>SUM(P1653:P1743)</f>
        <v>62.292944999999996</v>
      </c>
      <c r="Q1652" s="78"/>
      <c r="R1652" s="80">
        <f>SUM(R1653:R1743)</f>
        <v>69.48768826999999</v>
      </c>
      <c r="S1652" s="78"/>
      <c r="T1652" s="163">
        <f>SUM(T1653:T1743)</f>
        <v>0</v>
      </c>
      <c r="AR1652" s="74" t="s">
        <v>72</v>
      </c>
      <c r="AT1652" s="154" t="s">
        <v>65</v>
      </c>
      <c r="AU1652" s="154" t="s">
        <v>72</v>
      </c>
      <c r="AY1652" s="74" t="s">
        <v>123</v>
      </c>
      <c r="BK1652" s="155">
        <f>SUM(BK1653:BK1743)</f>
        <v>0</v>
      </c>
    </row>
    <row r="1653" spans="2:65" s="117" customFormat="1" ht="16.5" customHeight="1">
      <c r="B1653" s="8"/>
      <c r="C1653" s="84" t="s">
        <v>8</v>
      </c>
      <c r="D1653" s="84" t="s">
        <v>125</v>
      </c>
      <c r="E1653" s="85" t="s">
        <v>700</v>
      </c>
      <c r="F1653" s="86" t="s">
        <v>701</v>
      </c>
      <c r="G1653" s="87" t="s">
        <v>396</v>
      </c>
      <c r="H1653" s="88">
        <v>36.751</v>
      </c>
      <c r="I1653" s="142"/>
      <c r="J1653" s="89">
        <f>ROUND(I1653*H1653,2)</f>
        <v>0</v>
      </c>
      <c r="K1653" s="86" t="s">
        <v>397</v>
      </c>
      <c r="L1653" s="8"/>
      <c r="M1653" s="115" t="s">
        <v>1</v>
      </c>
      <c r="N1653" s="90" t="s">
        <v>35</v>
      </c>
      <c r="O1653" s="92">
        <v>1.695</v>
      </c>
      <c r="P1653" s="92">
        <f>O1653*H1653</f>
        <v>62.292944999999996</v>
      </c>
      <c r="Q1653" s="92">
        <v>1.89077</v>
      </c>
      <c r="R1653" s="92">
        <f>Q1653*H1653</f>
        <v>69.48768826999999</v>
      </c>
      <c r="S1653" s="92">
        <v>0</v>
      </c>
      <c r="T1653" s="164">
        <f>S1653*H1653</f>
        <v>0</v>
      </c>
      <c r="AR1653" s="120" t="s">
        <v>130</v>
      </c>
      <c r="AT1653" s="120" t="s">
        <v>125</v>
      </c>
      <c r="AU1653" s="120" t="s">
        <v>74</v>
      </c>
      <c r="AY1653" s="120" t="s">
        <v>123</v>
      </c>
      <c r="BE1653" s="156">
        <f>IF(N1653="základní",J1653,0)</f>
        <v>0</v>
      </c>
      <c r="BF1653" s="156">
        <f>IF(N1653="snížená",J1653,0)</f>
        <v>0</v>
      </c>
      <c r="BG1653" s="156">
        <f>IF(N1653="zákl. přenesená",J1653,0)</f>
        <v>0</v>
      </c>
      <c r="BH1653" s="156">
        <f>IF(N1653="sníž. přenesená",J1653,0)</f>
        <v>0</v>
      </c>
      <c r="BI1653" s="156">
        <f>IF(N1653="nulová",J1653,0)</f>
        <v>0</v>
      </c>
      <c r="BJ1653" s="120" t="s">
        <v>72</v>
      </c>
      <c r="BK1653" s="156">
        <f>ROUND(I1653*H1653,2)</f>
        <v>0</v>
      </c>
      <c r="BL1653" s="120" t="s">
        <v>130</v>
      </c>
      <c r="BM1653" s="120" t="s">
        <v>702</v>
      </c>
    </row>
    <row r="1654" spans="2:47" s="117" customFormat="1" ht="12">
      <c r="B1654" s="8"/>
      <c r="D1654" s="96" t="s">
        <v>399</v>
      </c>
      <c r="F1654" s="165" t="s">
        <v>703</v>
      </c>
      <c r="L1654" s="8"/>
      <c r="M1654" s="114"/>
      <c r="N1654" s="21"/>
      <c r="O1654" s="21"/>
      <c r="P1654" s="21"/>
      <c r="Q1654" s="21"/>
      <c r="R1654" s="21"/>
      <c r="S1654" s="21"/>
      <c r="T1654" s="22"/>
      <c r="AT1654" s="120" t="s">
        <v>399</v>
      </c>
      <c r="AU1654" s="120" t="s">
        <v>74</v>
      </c>
    </row>
    <row r="1655" spans="2:51" s="167" customFormat="1" ht="12">
      <c r="B1655" s="166"/>
      <c r="D1655" s="96" t="s">
        <v>132</v>
      </c>
      <c r="E1655" s="168" t="s">
        <v>1</v>
      </c>
      <c r="F1655" s="169" t="s">
        <v>401</v>
      </c>
      <c r="H1655" s="168" t="s">
        <v>1</v>
      </c>
      <c r="L1655" s="166"/>
      <c r="M1655" s="170"/>
      <c r="N1655" s="171"/>
      <c r="O1655" s="171"/>
      <c r="P1655" s="171"/>
      <c r="Q1655" s="171"/>
      <c r="R1655" s="171"/>
      <c r="S1655" s="171"/>
      <c r="T1655" s="172"/>
      <c r="AT1655" s="168" t="s">
        <v>132</v>
      </c>
      <c r="AU1655" s="168" t="s">
        <v>74</v>
      </c>
      <c r="AV1655" s="167" t="s">
        <v>72</v>
      </c>
      <c r="AW1655" s="167" t="s">
        <v>5</v>
      </c>
      <c r="AX1655" s="167" t="s">
        <v>66</v>
      </c>
      <c r="AY1655" s="168" t="s">
        <v>123</v>
      </c>
    </row>
    <row r="1656" spans="2:51" s="167" customFormat="1" ht="12">
      <c r="B1656" s="166"/>
      <c r="D1656" s="96" t="s">
        <v>132</v>
      </c>
      <c r="E1656" s="168" t="s">
        <v>1</v>
      </c>
      <c r="F1656" s="169" t="s">
        <v>402</v>
      </c>
      <c r="H1656" s="168" t="s">
        <v>1</v>
      </c>
      <c r="L1656" s="166"/>
      <c r="M1656" s="170"/>
      <c r="N1656" s="171"/>
      <c r="O1656" s="171"/>
      <c r="P1656" s="171"/>
      <c r="Q1656" s="171"/>
      <c r="R1656" s="171"/>
      <c r="S1656" s="171"/>
      <c r="T1656" s="172"/>
      <c r="AT1656" s="168" t="s">
        <v>132</v>
      </c>
      <c r="AU1656" s="168" t="s">
        <v>74</v>
      </c>
      <c r="AV1656" s="167" t="s">
        <v>72</v>
      </c>
      <c r="AW1656" s="167" t="s">
        <v>5</v>
      </c>
      <c r="AX1656" s="167" t="s">
        <v>66</v>
      </c>
      <c r="AY1656" s="168" t="s">
        <v>123</v>
      </c>
    </row>
    <row r="1657" spans="2:51" s="167" customFormat="1" ht="12">
      <c r="B1657" s="166"/>
      <c r="D1657" s="96" t="s">
        <v>132</v>
      </c>
      <c r="E1657" s="168" t="s">
        <v>1</v>
      </c>
      <c r="F1657" s="169" t="s">
        <v>403</v>
      </c>
      <c r="H1657" s="168" t="s">
        <v>1</v>
      </c>
      <c r="L1657" s="166"/>
      <c r="M1657" s="170"/>
      <c r="N1657" s="171"/>
      <c r="O1657" s="171"/>
      <c r="P1657" s="171"/>
      <c r="Q1657" s="171"/>
      <c r="R1657" s="171"/>
      <c r="S1657" s="171"/>
      <c r="T1657" s="172"/>
      <c r="AT1657" s="168" t="s">
        <v>132</v>
      </c>
      <c r="AU1657" s="168" t="s">
        <v>74</v>
      </c>
      <c r="AV1657" s="167" t="s">
        <v>72</v>
      </c>
      <c r="AW1657" s="167" t="s">
        <v>5</v>
      </c>
      <c r="AX1657" s="167" t="s">
        <v>66</v>
      </c>
      <c r="AY1657" s="168" t="s">
        <v>123</v>
      </c>
    </row>
    <row r="1658" spans="2:51" s="167" customFormat="1" ht="12">
      <c r="B1658" s="166"/>
      <c r="D1658" s="96" t="s">
        <v>132</v>
      </c>
      <c r="E1658" s="168" t="s">
        <v>1</v>
      </c>
      <c r="F1658" s="169" t="s">
        <v>404</v>
      </c>
      <c r="H1658" s="168" t="s">
        <v>1</v>
      </c>
      <c r="L1658" s="166"/>
      <c r="M1658" s="170"/>
      <c r="N1658" s="171"/>
      <c r="O1658" s="171"/>
      <c r="P1658" s="171"/>
      <c r="Q1658" s="171"/>
      <c r="R1658" s="171"/>
      <c r="S1658" s="171"/>
      <c r="T1658" s="172"/>
      <c r="AT1658" s="168" t="s">
        <v>132</v>
      </c>
      <c r="AU1658" s="168" t="s">
        <v>74</v>
      </c>
      <c r="AV1658" s="167" t="s">
        <v>72</v>
      </c>
      <c r="AW1658" s="167" t="s">
        <v>5</v>
      </c>
      <c r="AX1658" s="167" t="s">
        <v>66</v>
      </c>
      <c r="AY1658" s="168" t="s">
        <v>123</v>
      </c>
    </row>
    <row r="1659" spans="2:51" s="167" customFormat="1" ht="12">
      <c r="B1659" s="166"/>
      <c r="D1659" s="96" t="s">
        <v>132</v>
      </c>
      <c r="E1659" s="168" t="s">
        <v>1</v>
      </c>
      <c r="F1659" s="169" t="s">
        <v>405</v>
      </c>
      <c r="H1659" s="168" t="s">
        <v>1</v>
      </c>
      <c r="L1659" s="166"/>
      <c r="M1659" s="170"/>
      <c r="N1659" s="171"/>
      <c r="O1659" s="171"/>
      <c r="P1659" s="171"/>
      <c r="Q1659" s="171"/>
      <c r="R1659" s="171"/>
      <c r="S1659" s="171"/>
      <c r="T1659" s="172"/>
      <c r="AT1659" s="168" t="s">
        <v>132</v>
      </c>
      <c r="AU1659" s="168" t="s">
        <v>74</v>
      </c>
      <c r="AV1659" s="167" t="s">
        <v>72</v>
      </c>
      <c r="AW1659" s="167" t="s">
        <v>5</v>
      </c>
      <c r="AX1659" s="167" t="s">
        <v>66</v>
      </c>
      <c r="AY1659" s="168" t="s">
        <v>123</v>
      </c>
    </row>
    <row r="1660" spans="2:51" s="167" customFormat="1" ht="12">
      <c r="B1660" s="166"/>
      <c r="D1660" s="96" t="s">
        <v>132</v>
      </c>
      <c r="E1660" s="168" t="s">
        <v>1</v>
      </c>
      <c r="F1660" s="169" t="s">
        <v>704</v>
      </c>
      <c r="H1660" s="168" t="s">
        <v>1</v>
      </c>
      <c r="L1660" s="166"/>
      <c r="M1660" s="170"/>
      <c r="N1660" s="171"/>
      <c r="O1660" s="171"/>
      <c r="P1660" s="171"/>
      <c r="Q1660" s="171"/>
      <c r="R1660" s="171"/>
      <c r="S1660" s="171"/>
      <c r="T1660" s="172"/>
      <c r="AT1660" s="168" t="s">
        <v>132</v>
      </c>
      <c r="AU1660" s="168" t="s">
        <v>74</v>
      </c>
      <c r="AV1660" s="167" t="s">
        <v>72</v>
      </c>
      <c r="AW1660" s="167" t="s">
        <v>5</v>
      </c>
      <c r="AX1660" s="167" t="s">
        <v>66</v>
      </c>
      <c r="AY1660" s="168" t="s">
        <v>123</v>
      </c>
    </row>
    <row r="1661" spans="2:51" s="167" customFormat="1" ht="12">
      <c r="B1661" s="166"/>
      <c r="D1661" s="96" t="s">
        <v>132</v>
      </c>
      <c r="E1661" s="168" t="s">
        <v>1</v>
      </c>
      <c r="F1661" s="169" t="s">
        <v>407</v>
      </c>
      <c r="H1661" s="168" t="s">
        <v>1</v>
      </c>
      <c r="L1661" s="166"/>
      <c r="M1661" s="170"/>
      <c r="N1661" s="171"/>
      <c r="O1661" s="171"/>
      <c r="P1661" s="171"/>
      <c r="Q1661" s="171"/>
      <c r="R1661" s="171"/>
      <c r="S1661" s="171"/>
      <c r="T1661" s="172"/>
      <c r="AT1661" s="168" t="s">
        <v>132</v>
      </c>
      <c r="AU1661" s="168" t="s">
        <v>74</v>
      </c>
      <c r="AV1661" s="167" t="s">
        <v>72</v>
      </c>
      <c r="AW1661" s="167" t="s">
        <v>5</v>
      </c>
      <c r="AX1661" s="167" t="s">
        <v>66</v>
      </c>
      <c r="AY1661" s="168" t="s">
        <v>123</v>
      </c>
    </row>
    <row r="1662" spans="2:51" s="95" customFormat="1" ht="12">
      <c r="B1662" s="94"/>
      <c r="D1662" s="96" t="s">
        <v>132</v>
      </c>
      <c r="E1662" s="97" t="s">
        <v>1</v>
      </c>
      <c r="F1662" s="98" t="s">
        <v>705</v>
      </c>
      <c r="H1662" s="99">
        <v>5.525</v>
      </c>
      <c r="L1662" s="94"/>
      <c r="M1662" s="100"/>
      <c r="N1662" s="101"/>
      <c r="O1662" s="101"/>
      <c r="P1662" s="101"/>
      <c r="Q1662" s="101"/>
      <c r="R1662" s="101"/>
      <c r="S1662" s="101"/>
      <c r="T1662" s="102"/>
      <c r="AT1662" s="97" t="s">
        <v>132</v>
      </c>
      <c r="AU1662" s="97" t="s">
        <v>74</v>
      </c>
      <c r="AV1662" s="95" t="s">
        <v>74</v>
      </c>
      <c r="AW1662" s="95" t="s">
        <v>5</v>
      </c>
      <c r="AX1662" s="95" t="s">
        <v>66</v>
      </c>
      <c r="AY1662" s="97" t="s">
        <v>123</v>
      </c>
    </row>
    <row r="1663" spans="2:51" s="167" customFormat="1" ht="12">
      <c r="B1663" s="166"/>
      <c r="D1663" s="96" t="s">
        <v>132</v>
      </c>
      <c r="E1663" s="168" t="s">
        <v>1</v>
      </c>
      <c r="F1663" s="169" t="s">
        <v>706</v>
      </c>
      <c r="H1663" s="168" t="s">
        <v>1</v>
      </c>
      <c r="L1663" s="166"/>
      <c r="M1663" s="170"/>
      <c r="N1663" s="171"/>
      <c r="O1663" s="171"/>
      <c r="P1663" s="171"/>
      <c r="Q1663" s="171"/>
      <c r="R1663" s="171"/>
      <c r="S1663" s="171"/>
      <c r="T1663" s="172"/>
      <c r="AT1663" s="168" t="s">
        <v>132</v>
      </c>
      <c r="AU1663" s="168" t="s">
        <v>74</v>
      </c>
      <c r="AV1663" s="167" t="s">
        <v>72</v>
      </c>
      <c r="AW1663" s="167" t="s">
        <v>5</v>
      </c>
      <c r="AX1663" s="167" t="s">
        <v>66</v>
      </c>
      <c r="AY1663" s="168" t="s">
        <v>123</v>
      </c>
    </row>
    <row r="1664" spans="2:51" s="95" customFormat="1" ht="12">
      <c r="B1664" s="94"/>
      <c r="D1664" s="96" t="s">
        <v>132</v>
      </c>
      <c r="E1664" s="97" t="s">
        <v>1</v>
      </c>
      <c r="F1664" s="98" t="s">
        <v>707</v>
      </c>
      <c r="H1664" s="99">
        <v>-0.157</v>
      </c>
      <c r="L1664" s="94"/>
      <c r="M1664" s="100"/>
      <c r="N1664" s="101"/>
      <c r="O1664" s="101"/>
      <c r="P1664" s="101"/>
      <c r="Q1664" s="101"/>
      <c r="R1664" s="101"/>
      <c r="S1664" s="101"/>
      <c r="T1664" s="102"/>
      <c r="AT1664" s="97" t="s">
        <v>132</v>
      </c>
      <c r="AU1664" s="97" t="s">
        <v>74</v>
      </c>
      <c r="AV1664" s="95" t="s">
        <v>74</v>
      </c>
      <c r="AW1664" s="95" t="s">
        <v>5</v>
      </c>
      <c r="AX1664" s="95" t="s">
        <v>66</v>
      </c>
      <c r="AY1664" s="97" t="s">
        <v>123</v>
      </c>
    </row>
    <row r="1665" spans="2:51" s="174" customFormat="1" ht="12">
      <c r="B1665" s="173"/>
      <c r="D1665" s="96" t="s">
        <v>132</v>
      </c>
      <c r="E1665" s="175" t="s">
        <v>1</v>
      </c>
      <c r="F1665" s="176" t="s">
        <v>412</v>
      </c>
      <c r="H1665" s="177">
        <v>5.368</v>
      </c>
      <c r="L1665" s="173"/>
      <c r="M1665" s="178"/>
      <c r="N1665" s="179"/>
      <c r="O1665" s="179"/>
      <c r="P1665" s="179"/>
      <c r="Q1665" s="179"/>
      <c r="R1665" s="179"/>
      <c r="S1665" s="179"/>
      <c r="T1665" s="180"/>
      <c r="AT1665" s="175" t="s">
        <v>132</v>
      </c>
      <c r="AU1665" s="175" t="s">
        <v>74</v>
      </c>
      <c r="AV1665" s="174" t="s">
        <v>137</v>
      </c>
      <c r="AW1665" s="174" t="s">
        <v>5</v>
      </c>
      <c r="AX1665" s="174" t="s">
        <v>66</v>
      </c>
      <c r="AY1665" s="175" t="s">
        <v>123</v>
      </c>
    </row>
    <row r="1666" spans="2:51" s="167" customFormat="1" ht="12">
      <c r="B1666" s="166"/>
      <c r="D1666" s="96" t="s">
        <v>132</v>
      </c>
      <c r="E1666" s="168" t="s">
        <v>1</v>
      </c>
      <c r="F1666" s="169" t="s">
        <v>413</v>
      </c>
      <c r="H1666" s="168" t="s">
        <v>1</v>
      </c>
      <c r="L1666" s="166"/>
      <c r="M1666" s="170"/>
      <c r="N1666" s="171"/>
      <c r="O1666" s="171"/>
      <c r="P1666" s="171"/>
      <c r="Q1666" s="171"/>
      <c r="R1666" s="171"/>
      <c r="S1666" s="171"/>
      <c r="T1666" s="172"/>
      <c r="AT1666" s="168" t="s">
        <v>132</v>
      </c>
      <c r="AU1666" s="168" t="s">
        <v>74</v>
      </c>
      <c r="AV1666" s="167" t="s">
        <v>72</v>
      </c>
      <c r="AW1666" s="167" t="s">
        <v>5</v>
      </c>
      <c r="AX1666" s="167" t="s">
        <v>66</v>
      </c>
      <c r="AY1666" s="168" t="s">
        <v>123</v>
      </c>
    </row>
    <row r="1667" spans="2:51" s="167" customFormat="1" ht="12">
      <c r="B1667" s="166"/>
      <c r="D1667" s="96" t="s">
        <v>132</v>
      </c>
      <c r="E1667" s="168" t="s">
        <v>1</v>
      </c>
      <c r="F1667" s="169" t="s">
        <v>704</v>
      </c>
      <c r="H1667" s="168" t="s">
        <v>1</v>
      </c>
      <c r="L1667" s="166"/>
      <c r="M1667" s="170"/>
      <c r="N1667" s="171"/>
      <c r="O1667" s="171"/>
      <c r="P1667" s="171"/>
      <c r="Q1667" s="171"/>
      <c r="R1667" s="171"/>
      <c r="S1667" s="171"/>
      <c r="T1667" s="172"/>
      <c r="AT1667" s="168" t="s">
        <v>132</v>
      </c>
      <c r="AU1667" s="168" t="s">
        <v>74</v>
      </c>
      <c r="AV1667" s="167" t="s">
        <v>72</v>
      </c>
      <c r="AW1667" s="167" t="s">
        <v>5</v>
      </c>
      <c r="AX1667" s="167" t="s">
        <v>66</v>
      </c>
      <c r="AY1667" s="168" t="s">
        <v>123</v>
      </c>
    </row>
    <row r="1668" spans="2:51" s="167" customFormat="1" ht="12">
      <c r="B1668" s="166"/>
      <c r="D1668" s="96" t="s">
        <v>132</v>
      </c>
      <c r="E1668" s="168" t="s">
        <v>1</v>
      </c>
      <c r="F1668" s="169" t="s">
        <v>414</v>
      </c>
      <c r="H1668" s="168" t="s">
        <v>1</v>
      </c>
      <c r="L1668" s="166"/>
      <c r="M1668" s="170"/>
      <c r="N1668" s="171"/>
      <c r="O1668" s="171"/>
      <c r="P1668" s="171"/>
      <c r="Q1668" s="171"/>
      <c r="R1668" s="171"/>
      <c r="S1668" s="171"/>
      <c r="T1668" s="172"/>
      <c r="AT1668" s="168" t="s">
        <v>132</v>
      </c>
      <c r="AU1668" s="168" t="s">
        <v>74</v>
      </c>
      <c r="AV1668" s="167" t="s">
        <v>72</v>
      </c>
      <c r="AW1668" s="167" t="s">
        <v>5</v>
      </c>
      <c r="AX1668" s="167" t="s">
        <v>66</v>
      </c>
      <c r="AY1668" s="168" t="s">
        <v>123</v>
      </c>
    </row>
    <row r="1669" spans="2:51" s="95" customFormat="1" ht="12">
      <c r="B1669" s="94"/>
      <c r="D1669" s="96" t="s">
        <v>132</v>
      </c>
      <c r="E1669" s="97" t="s">
        <v>1</v>
      </c>
      <c r="F1669" s="98" t="s">
        <v>708</v>
      </c>
      <c r="H1669" s="99">
        <v>6.214</v>
      </c>
      <c r="L1669" s="94"/>
      <c r="M1669" s="100"/>
      <c r="N1669" s="101"/>
      <c r="O1669" s="101"/>
      <c r="P1669" s="101"/>
      <c r="Q1669" s="101"/>
      <c r="R1669" s="101"/>
      <c r="S1669" s="101"/>
      <c r="T1669" s="102"/>
      <c r="AT1669" s="97" t="s">
        <v>132</v>
      </c>
      <c r="AU1669" s="97" t="s">
        <v>74</v>
      </c>
      <c r="AV1669" s="95" t="s">
        <v>74</v>
      </c>
      <c r="AW1669" s="95" t="s">
        <v>5</v>
      </c>
      <c r="AX1669" s="95" t="s">
        <v>66</v>
      </c>
      <c r="AY1669" s="97" t="s">
        <v>123</v>
      </c>
    </row>
    <row r="1670" spans="2:51" s="167" customFormat="1" ht="12">
      <c r="B1670" s="166"/>
      <c r="D1670" s="96" t="s">
        <v>132</v>
      </c>
      <c r="E1670" s="168" t="s">
        <v>1</v>
      </c>
      <c r="F1670" s="169" t="s">
        <v>709</v>
      </c>
      <c r="H1670" s="168" t="s">
        <v>1</v>
      </c>
      <c r="L1670" s="166"/>
      <c r="M1670" s="170"/>
      <c r="N1670" s="171"/>
      <c r="O1670" s="171"/>
      <c r="P1670" s="171"/>
      <c r="Q1670" s="171"/>
      <c r="R1670" s="171"/>
      <c r="S1670" s="171"/>
      <c r="T1670" s="172"/>
      <c r="AT1670" s="168" t="s">
        <v>132</v>
      </c>
      <c r="AU1670" s="168" t="s">
        <v>74</v>
      </c>
      <c r="AV1670" s="167" t="s">
        <v>72</v>
      </c>
      <c r="AW1670" s="167" t="s">
        <v>5</v>
      </c>
      <c r="AX1670" s="167" t="s">
        <v>66</v>
      </c>
      <c r="AY1670" s="168" t="s">
        <v>123</v>
      </c>
    </row>
    <row r="1671" spans="2:51" s="95" customFormat="1" ht="12">
      <c r="B1671" s="94"/>
      <c r="D1671" s="96" t="s">
        <v>132</v>
      </c>
      <c r="E1671" s="97" t="s">
        <v>1</v>
      </c>
      <c r="F1671" s="98" t="s">
        <v>710</v>
      </c>
      <c r="H1671" s="99">
        <v>-0.079</v>
      </c>
      <c r="L1671" s="94"/>
      <c r="M1671" s="100"/>
      <c r="N1671" s="101"/>
      <c r="O1671" s="101"/>
      <c r="P1671" s="101"/>
      <c r="Q1671" s="101"/>
      <c r="R1671" s="101"/>
      <c r="S1671" s="101"/>
      <c r="T1671" s="102"/>
      <c r="AT1671" s="97" t="s">
        <v>132</v>
      </c>
      <c r="AU1671" s="97" t="s">
        <v>74</v>
      </c>
      <c r="AV1671" s="95" t="s">
        <v>74</v>
      </c>
      <c r="AW1671" s="95" t="s">
        <v>5</v>
      </c>
      <c r="AX1671" s="95" t="s">
        <v>66</v>
      </c>
      <c r="AY1671" s="97" t="s">
        <v>123</v>
      </c>
    </row>
    <row r="1672" spans="2:51" s="174" customFormat="1" ht="12">
      <c r="B1672" s="173"/>
      <c r="D1672" s="96" t="s">
        <v>132</v>
      </c>
      <c r="E1672" s="175" t="s">
        <v>1</v>
      </c>
      <c r="F1672" s="176" t="s">
        <v>412</v>
      </c>
      <c r="H1672" s="177">
        <v>6.135000000000001</v>
      </c>
      <c r="L1672" s="173"/>
      <c r="M1672" s="178"/>
      <c r="N1672" s="179"/>
      <c r="O1672" s="179"/>
      <c r="P1672" s="179"/>
      <c r="Q1672" s="179"/>
      <c r="R1672" s="179"/>
      <c r="S1672" s="179"/>
      <c r="T1672" s="180"/>
      <c r="AT1672" s="175" t="s">
        <v>132</v>
      </c>
      <c r="AU1672" s="175" t="s">
        <v>74</v>
      </c>
      <c r="AV1672" s="174" t="s">
        <v>137</v>
      </c>
      <c r="AW1672" s="174" t="s">
        <v>5</v>
      </c>
      <c r="AX1672" s="174" t="s">
        <v>66</v>
      </c>
      <c r="AY1672" s="175" t="s">
        <v>123</v>
      </c>
    </row>
    <row r="1673" spans="2:51" s="167" customFormat="1" ht="12">
      <c r="B1673" s="166"/>
      <c r="D1673" s="96" t="s">
        <v>132</v>
      </c>
      <c r="E1673" s="168" t="s">
        <v>1</v>
      </c>
      <c r="F1673" s="169" t="s">
        <v>418</v>
      </c>
      <c r="H1673" s="168" t="s">
        <v>1</v>
      </c>
      <c r="L1673" s="166"/>
      <c r="M1673" s="170"/>
      <c r="N1673" s="171"/>
      <c r="O1673" s="171"/>
      <c r="P1673" s="171"/>
      <c r="Q1673" s="171"/>
      <c r="R1673" s="171"/>
      <c r="S1673" s="171"/>
      <c r="T1673" s="172"/>
      <c r="AT1673" s="168" t="s">
        <v>132</v>
      </c>
      <c r="AU1673" s="168" t="s">
        <v>74</v>
      </c>
      <c r="AV1673" s="167" t="s">
        <v>72</v>
      </c>
      <c r="AW1673" s="167" t="s">
        <v>5</v>
      </c>
      <c r="AX1673" s="167" t="s">
        <v>66</v>
      </c>
      <c r="AY1673" s="168" t="s">
        <v>123</v>
      </c>
    </row>
    <row r="1674" spans="2:51" s="167" customFormat="1" ht="12">
      <c r="B1674" s="166"/>
      <c r="D1674" s="96" t="s">
        <v>132</v>
      </c>
      <c r="E1674" s="168" t="s">
        <v>1</v>
      </c>
      <c r="F1674" s="169" t="s">
        <v>704</v>
      </c>
      <c r="H1674" s="168" t="s">
        <v>1</v>
      </c>
      <c r="L1674" s="166"/>
      <c r="M1674" s="170"/>
      <c r="N1674" s="171"/>
      <c r="O1674" s="171"/>
      <c r="P1674" s="171"/>
      <c r="Q1674" s="171"/>
      <c r="R1674" s="171"/>
      <c r="S1674" s="171"/>
      <c r="T1674" s="172"/>
      <c r="AT1674" s="168" t="s">
        <v>132</v>
      </c>
      <c r="AU1674" s="168" t="s">
        <v>74</v>
      </c>
      <c r="AV1674" s="167" t="s">
        <v>72</v>
      </c>
      <c r="AW1674" s="167" t="s">
        <v>5</v>
      </c>
      <c r="AX1674" s="167" t="s">
        <v>66</v>
      </c>
      <c r="AY1674" s="168" t="s">
        <v>123</v>
      </c>
    </row>
    <row r="1675" spans="2:51" s="167" customFormat="1" ht="12">
      <c r="B1675" s="166"/>
      <c r="D1675" s="96" t="s">
        <v>132</v>
      </c>
      <c r="E1675" s="168" t="s">
        <v>1</v>
      </c>
      <c r="F1675" s="169" t="s">
        <v>419</v>
      </c>
      <c r="H1675" s="168" t="s">
        <v>1</v>
      </c>
      <c r="L1675" s="166"/>
      <c r="M1675" s="170"/>
      <c r="N1675" s="171"/>
      <c r="O1675" s="171"/>
      <c r="P1675" s="171"/>
      <c r="Q1675" s="171"/>
      <c r="R1675" s="171"/>
      <c r="S1675" s="171"/>
      <c r="T1675" s="172"/>
      <c r="AT1675" s="168" t="s">
        <v>132</v>
      </c>
      <c r="AU1675" s="168" t="s">
        <v>74</v>
      </c>
      <c r="AV1675" s="167" t="s">
        <v>72</v>
      </c>
      <c r="AW1675" s="167" t="s">
        <v>5</v>
      </c>
      <c r="AX1675" s="167" t="s">
        <v>66</v>
      </c>
      <c r="AY1675" s="168" t="s">
        <v>123</v>
      </c>
    </row>
    <row r="1676" spans="2:51" s="95" customFormat="1" ht="12">
      <c r="B1676" s="94"/>
      <c r="D1676" s="96" t="s">
        <v>132</v>
      </c>
      <c r="E1676" s="97" t="s">
        <v>1</v>
      </c>
      <c r="F1676" s="98" t="s">
        <v>711</v>
      </c>
      <c r="H1676" s="99">
        <v>1.95</v>
      </c>
      <c r="L1676" s="94"/>
      <c r="M1676" s="100"/>
      <c r="N1676" s="101"/>
      <c r="O1676" s="101"/>
      <c r="P1676" s="101"/>
      <c r="Q1676" s="101"/>
      <c r="R1676" s="101"/>
      <c r="S1676" s="101"/>
      <c r="T1676" s="102"/>
      <c r="AT1676" s="97" t="s">
        <v>132</v>
      </c>
      <c r="AU1676" s="97" t="s">
        <v>74</v>
      </c>
      <c r="AV1676" s="95" t="s">
        <v>74</v>
      </c>
      <c r="AW1676" s="95" t="s">
        <v>5</v>
      </c>
      <c r="AX1676" s="95" t="s">
        <v>66</v>
      </c>
      <c r="AY1676" s="97" t="s">
        <v>123</v>
      </c>
    </row>
    <row r="1677" spans="2:51" s="167" customFormat="1" ht="12">
      <c r="B1677" s="166"/>
      <c r="D1677" s="96" t="s">
        <v>132</v>
      </c>
      <c r="E1677" s="168" t="s">
        <v>1</v>
      </c>
      <c r="F1677" s="169" t="s">
        <v>712</v>
      </c>
      <c r="H1677" s="168" t="s">
        <v>1</v>
      </c>
      <c r="L1677" s="166"/>
      <c r="M1677" s="170"/>
      <c r="N1677" s="171"/>
      <c r="O1677" s="171"/>
      <c r="P1677" s="171"/>
      <c r="Q1677" s="171"/>
      <c r="R1677" s="171"/>
      <c r="S1677" s="171"/>
      <c r="T1677" s="172"/>
      <c r="AT1677" s="168" t="s">
        <v>132</v>
      </c>
      <c r="AU1677" s="168" t="s">
        <v>74</v>
      </c>
      <c r="AV1677" s="167" t="s">
        <v>72</v>
      </c>
      <c r="AW1677" s="167" t="s">
        <v>5</v>
      </c>
      <c r="AX1677" s="167" t="s">
        <v>66</v>
      </c>
      <c r="AY1677" s="168" t="s">
        <v>123</v>
      </c>
    </row>
    <row r="1678" spans="2:51" s="95" customFormat="1" ht="12">
      <c r="B1678" s="94"/>
      <c r="D1678" s="96" t="s">
        <v>132</v>
      </c>
      <c r="E1678" s="97" t="s">
        <v>1</v>
      </c>
      <c r="F1678" s="98" t="s">
        <v>707</v>
      </c>
      <c r="H1678" s="99">
        <v>-0.157</v>
      </c>
      <c r="L1678" s="94"/>
      <c r="M1678" s="100"/>
      <c r="N1678" s="101"/>
      <c r="O1678" s="101"/>
      <c r="P1678" s="101"/>
      <c r="Q1678" s="101"/>
      <c r="R1678" s="101"/>
      <c r="S1678" s="101"/>
      <c r="T1678" s="102"/>
      <c r="AT1678" s="97" t="s">
        <v>132</v>
      </c>
      <c r="AU1678" s="97" t="s">
        <v>74</v>
      </c>
      <c r="AV1678" s="95" t="s">
        <v>74</v>
      </c>
      <c r="AW1678" s="95" t="s">
        <v>5</v>
      </c>
      <c r="AX1678" s="95" t="s">
        <v>66</v>
      </c>
      <c r="AY1678" s="97" t="s">
        <v>123</v>
      </c>
    </row>
    <row r="1679" spans="2:51" s="174" customFormat="1" ht="12">
      <c r="B1679" s="173"/>
      <c r="D1679" s="96" t="s">
        <v>132</v>
      </c>
      <c r="E1679" s="175" t="s">
        <v>1</v>
      </c>
      <c r="F1679" s="176" t="s">
        <v>412</v>
      </c>
      <c r="H1679" s="177">
        <v>1.793</v>
      </c>
      <c r="L1679" s="173"/>
      <c r="M1679" s="178"/>
      <c r="N1679" s="179"/>
      <c r="O1679" s="179"/>
      <c r="P1679" s="179"/>
      <c r="Q1679" s="179"/>
      <c r="R1679" s="179"/>
      <c r="S1679" s="179"/>
      <c r="T1679" s="180"/>
      <c r="AT1679" s="175" t="s">
        <v>132</v>
      </c>
      <c r="AU1679" s="175" t="s">
        <v>74</v>
      </c>
      <c r="AV1679" s="174" t="s">
        <v>137</v>
      </c>
      <c r="AW1679" s="174" t="s">
        <v>5</v>
      </c>
      <c r="AX1679" s="174" t="s">
        <v>66</v>
      </c>
      <c r="AY1679" s="175" t="s">
        <v>123</v>
      </c>
    </row>
    <row r="1680" spans="2:51" s="167" customFormat="1" ht="12">
      <c r="B1680" s="166"/>
      <c r="D1680" s="96" t="s">
        <v>132</v>
      </c>
      <c r="E1680" s="168" t="s">
        <v>1</v>
      </c>
      <c r="F1680" s="169" t="s">
        <v>423</v>
      </c>
      <c r="H1680" s="168" t="s">
        <v>1</v>
      </c>
      <c r="L1680" s="166"/>
      <c r="M1680" s="170"/>
      <c r="N1680" s="171"/>
      <c r="O1680" s="171"/>
      <c r="P1680" s="171"/>
      <c r="Q1680" s="171"/>
      <c r="R1680" s="171"/>
      <c r="S1680" s="171"/>
      <c r="T1680" s="172"/>
      <c r="AT1680" s="168" t="s">
        <v>132</v>
      </c>
      <c r="AU1680" s="168" t="s">
        <v>74</v>
      </c>
      <c r="AV1680" s="167" t="s">
        <v>72</v>
      </c>
      <c r="AW1680" s="167" t="s">
        <v>5</v>
      </c>
      <c r="AX1680" s="167" t="s">
        <v>66</v>
      </c>
      <c r="AY1680" s="168" t="s">
        <v>123</v>
      </c>
    </row>
    <row r="1681" spans="2:51" s="167" customFormat="1" ht="12">
      <c r="B1681" s="166"/>
      <c r="D1681" s="96" t="s">
        <v>132</v>
      </c>
      <c r="E1681" s="168" t="s">
        <v>1</v>
      </c>
      <c r="F1681" s="169" t="s">
        <v>704</v>
      </c>
      <c r="H1681" s="168" t="s">
        <v>1</v>
      </c>
      <c r="L1681" s="166"/>
      <c r="M1681" s="170"/>
      <c r="N1681" s="171"/>
      <c r="O1681" s="171"/>
      <c r="P1681" s="171"/>
      <c r="Q1681" s="171"/>
      <c r="R1681" s="171"/>
      <c r="S1681" s="171"/>
      <c r="T1681" s="172"/>
      <c r="AT1681" s="168" t="s">
        <v>132</v>
      </c>
      <c r="AU1681" s="168" t="s">
        <v>74</v>
      </c>
      <c r="AV1681" s="167" t="s">
        <v>72</v>
      </c>
      <c r="AW1681" s="167" t="s">
        <v>5</v>
      </c>
      <c r="AX1681" s="167" t="s">
        <v>66</v>
      </c>
      <c r="AY1681" s="168" t="s">
        <v>123</v>
      </c>
    </row>
    <row r="1682" spans="2:51" s="167" customFormat="1" ht="12">
      <c r="B1682" s="166"/>
      <c r="D1682" s="96" t="s">
        <v>132</v>
      </c>
      <c r="E1682" s="168" t="s">
        <v>1</v>
      </c>
      <c r="F1682" s="169" t="s">
        <v>424</v>
      </c>
      <c r="H1682" s="168" t="s">
        <v>1</v>
      </c>
      <c r="L1682" s="166"/>
      <c r="M1682" s="170"/>
      <c r="N1682" s="171"/>
      <c r="O1682" s="171"/>
      <c r="P1682" s="171"/>
      <c r="Q1682" s="171"/>
      <c r="R1682" s="171"/>
      <c r="S1682" s="171"/>
      <c r="T1682" s="172"/>
      <c r="AT1682" s="168" t="s">
        <v>132</v>
      </c>
      <c r="AU1682" s="168" t="s">
        <v>74</v>
      </c>
      <c r="AV1682" s="167" t="s">
        <v>72</v>
      </c>
      <c r="AW1682" s="167" t="s">
        <v>5</v>
      </c>
      <c r="AX1682" s="167" t="s">
        <v>66</v>
      </c>
      <c r="AY1682" s="168" t="s">
        <v>123</v>
      </c>
    </row>
    <row r="1683" spans="2:51" s="95" customFormat="1" ht="12">
      <c r="B1683" s="94"/>
      <c r="D1683" s="96" t="s">
        <v>132</v>
      </c>
      <c r="E1683" s="97" t="s">
        <v>1</v>
      </c>
      <c r="F1683" s="98" t="s">
        <v>713</v>
      </c>
      <c r="H1683" s="99">
        <v>4.342</v>
      </c>
      <c r="L1683" s="94"/>
      <c r="M1683" s="100"/>
      <c r="N1683" s="101"/>
      <c r="O1683" s="101"/>
      <c r="P1683" s="101"/>
      <c r="Q1683" s="101"/>
      <c r="R1683" s="101"/>
      <c r="S1683" s="101"/>
      <c r="T1683" s="102"/>
      <c r="AT1683" s="97" t="s">
        <v>132</v>
      </c>
      <c r="AU1683" s="97" t="s">
        <v>74</v>
      </c>
      <c r="AV1683" s="95" t="s">
        <v>74</v>
      </c>
      <c r="AW1683" s="95" t="s">
        <v>5</v>
      </c>
      <c r="AX1683" s="95" t="s">
        <v>66</v>
      </c>
      <c r="AY1683" s="97" t="s">
        <v>123</v>
      </c>
    </row>
    <row r="1684" spans="2:51" s="167" customFormat="1" ht="12">
      <c r="B1684" s="166"/>
      <c r="D1684" s="96" t="s">
        <v>132</v>
      </c>
      <c r="E1684" s="168" t="s">
        <v>1</v>
      </c>
      <c r="F1684" s="169" t="s">
        <v>714</v>
      </c>
      <c r="H1684" s="168" t="s">
        <v>1</v>
      </c>
      <c r="L1684" s="166"/>
      <c r="M1684" s="170"/>
      <c r="N1684" s="171"/>
      <c r="O1684" s="171"/>
      <c r="P1684" s="171"/>
      <c r="Q1684" s="171"/>
      <c r="R1684" s="171"/>
      <c r="S1684" s="171"/>
      <c r="T1684" s="172"/>
      <c r="AT1684" s="168" t="s">
        <v>132</v>
      </c>
      <c r="AU1684" s="168" t="s">
        <v>74</v>
      </c>
      <c r="AV1684" s="167" t="s">
        <v>72</v>
      </c>
      <c r="AW1684" s="167" t="s">
        <v>5</v>
      </c>
      <c r="AX1684" s="167" t="s">
        <v>66</v>
      </c>
      <c r="AY1684" s="168" t="s">
        <v>123</v>
      </c>
    </row>
    <row r="1685" spans="2:51" s="95" customFormat="1" ht="12">
      <c r="B1685" s="94"/>
      <c r="D1685" s="96" t="s">
        <v>132</v>
      </c>
      <c r="E1685" s="97" t="s">
        <v>1</v>
      </c>
      <c r="F1685" s="98" t="s">
        <v>710</v>
      </c>
      <c r="H1685" s="99">
        <v>-0.079</v>
      </c>
      <c r="L1685" s="94"/>
      <c r="M1685" s="100"/>
      <c r="N1685" s="101"/>
      <c r="O1685" s="101"/>
      <c r="P1685" s="101"/>
      <c r="Q1685" s="101"/>
      <c r="R1685" s="101"/>
      <c r="S1685" s="101"/>
      <c r="T1685" s="102"/>
      <c r="AT1685" s="97" t="s">
        <v>132</v>
      </c>
      <c r="AU1685" s="97" t="s">
        <v>74</v>
      </c>
      <c r="AV1685" s="95" t="s">
        <v>74</v>
      </c>
      <c r="AW1685" s="95" t="s">
        <v>5</v>
      </c>
      <c r="AX1685" s="95" t="s">
        <v>66</v>
      </c>
      <c r="AY1685" s="97" t="s">
        <v>123</v>
      </c>
    </row>
    <row r="1686" spans="2:51" s="174" customFormat="1" ht="12">
      <c r="B1686" s="173"/>
      <c r="D1686" s="96" t="s">
        <v>132</v>
      </c>
      <c r="E1686" s="175" t="s">
        <v>1</v>
      </c>
      <c r="F1686" s="176" t="s">
        <v>412</v>
      </c>
      <c r="H1686" s="177">
        <v>4.263</v>
      </c>
      <c r="L1686" s="173"/>
      <c r="M1686" s="178"/>
      <c r="N1686" s="179"/>
      <c r="O1686" s="179"/>
      <c r="P1686" s="179"/>
      <c r="Q1686" s="179"/>
      <c r="R1686" s="179"/>
      <c r="S1686" s="179"/>
      <c r="T1686" s="180"/>
      <c r="AT1686" s="175" t="s">
        <v>132</v>
      </c>
      <c r="AU1686" s="175" t="s">
        <v>74</v>
      </c>
      <c r="AV1686" s="174" t="s">
        <v>137</v>
      </c>
      <c r="AW1686" s="174" t="s">
        <v>5</v>
      </c>
      <c r="AX1686" s="174" t="s">
        <v>66</v>
      </c>
      <c r="AY1686" s="175" t="s">
        <v>123</v>
      </c>
    </row>
    <row r="1687" spans="2:51" s="167" customFormat="1" ht="12">
      <c r="B1687" s="166"/>
      <c r="D1687" s="96" t="s">
        <v>132</v>
      </c>
      <c r="E1687" s="168" t="s">
        <v>1</v>
      </c>
      <c r="F1687" s="169" t="s">
        <v>428</v>
      </c>
      <c r="H1687" s="168" t="s">
        <v>1</v>
      </c>
      <c r="L1687" s="166"/>
      <c r="M1687" s="170"/>
      <c r="N1687" s="171"/>
      <c r="O1687" s="171"/>
      <c r="P1687" s="171"/>
      <c r="Q1687" s="171"/>
      <c r="R1687" s="171"/>
      <c r="S1687" s="171"/>
      <c r="T1687" s="172"/>
      <c r="AT1687" s="168" t="s">
        <v>132</v>
      </c>
      <c r="AU1687" s="168" t="s">
        <v>74</v>
      </c>
      <c r="AV1687" s="167" t="s">
        <v>72</v>
      </c>
      <c r="AW1687" s="167" t="s">
        <v>5</v>
      </c>
      <c r="AX1687" s="167" t="s">
        <v>66</v>
      </c>
      <c r="AY1687" s="168" t="s">
        <v>123</v>
      </c>
    </row>
    <row r="1688" spans="2:51" s="167" customFormat="1" ht="12">
      <c r="B1688" s="166"/>
      <c r="D1688" s="96" t="s">
        <v>132</v>
      </c>
      <c r="E1688" s="168" t="s">
        <v>1</v>
      </c>
      <c r="F1688" s="169" t="s">
        <v>704</v>
      </c>
      <c r="H1688" s="168" t="s">
        <v>1</v>
      </c>
      <c r="L1688" s="166"/>
      <c r="M1688" s="170"/>
      <c r="N1688" s="171"/>
      <c r="O1688" s="171"/>
      <c r="P1688" s="171"/>
      <c r="Q1688" s="171"/>
      <c r="R1688" s="171"/>
      <c r="S1688" s="171"/>
      <c r="T1688" s="172"/>
      <c r="AT1688" s="168" t="s">
        <v>132</v>
      </c>
      <c r="AU1688" s="168" t="s">
        <v>74</v>
      </c>
      <c r="AV1688" s="167" t="s">
        <v>72</v>
      </c>
      <c r="AW1688" s="167" t="s">
        <v>5</v>
      </c>
      <c r="AX1688" s="167" t="s">
        <v>66</v>
      </c>
      <c r="AY1688" s="168" t="s">
        <v>123</v>
      </c>
    </row>
    <row r="1689" spans="2:51" s="167" customFormat="1" ht="12">
      <c r="B1689" s="166"/>
      <c r="D1689" s="96" t="s">
        <v>132</v>
      </c>
      <c r="E1689" s="168" t="s">
        <v>1</v>
      </c>
      <c r="F1689" s="169" t="s">
        <v>429</v>
      </c>
      <c r="H1689" s="168" t="s">
        <v>1</v>
      </c>
      <c r="L1689" s="166"/>
      <c r="M1689" s="170"/>
      <c r="N1689" s="171"/>
      <c r="O1689" s="171"/>
      <c r="P1689" s="171"/>
      <c r="Q1689" s="171"/>
      <c r="R1689" s="171"/>
      <c r="S1689" s="171"/>
      <c r="T1689" s="172"/>
      <c r="AT1689" s="168" t="s">
        <v>132</v>
      </c>
      <c r="AU1689" s="168" t="s">
        <v>74</v>
      </c>
      <c r="AV1689" s="167" t="s">
        <v>72</v>
      </c>
      <c r="AW1689" s="167" t="s">
        <v>5</v>
      </c>
      <c r="AX1689" s="167" t="s">
        <v>66</v>
      </c>
      <c r="AY1689" s="168" t="s">
        <v>123</v>
      </c>
    </row>
    <row r="1690" spans="2:51" s="95" customFormat="1" ht="12">
      <c r="B1690" s="94"/>
      <c r="D1690" s="96" t="s">
        <v>132</v>
      </c>
      <c r="E1690" s="97" t="s">
        <v>1</v>
      </c>
      <c r="F1690" s="98" t="s">
        <v>715</v>
      </c>
      <c r="H1690" s="99">
        <v>6.721</v>
      </c>
      <c r="L1690" s="94"/>
      <c r="M1690" s="100"/>
      <c r="N1690" s="101"/>
      <c r="O1690" s="101"/>
      <c r="P1690" s="101"/>
      <c r="Q1690" s="101"/>
      <c r="R1690" s="101"/>
      <c r="S1690" s="101"/>
      <c r="T1690" s="102"/>
      <c r="AT1690" s="97" t="s">
        <v>132</v>
      </c>
      <c r="AU1690" s="97" t="s">
        <v>74</v>
      </c>
      <c r="AV1690" s="95" t="s">
        <v>74</v>
      </c>
      <c r="AW1690" s="95" t="s">
        <v>5</v>
      </c>
      <c r="AX1690" s="95" t="s">
        <v>66</v>
      </c>
      <c r="AY1690" s="97" t="s">
        <v>123</v>
      </c>
    </row>
    <row r="1691" spans="2:51" s="167" customFormat="1" ht="12">
      <c r="B1691" s="166"/>
      <c r="D1691" s="96" t="s">
        <v>132</v>
      </c>
      <c r="E1691" s="168" t="s">
        <v>1</v>
      </c>
      <c r="F1691" s="169" t="s">
        <v>716</v>
      </c>
      <c r="H1691" s="168" t="s">
        <v>1</v>
      </c>
      <c r="L1691" s="166"/>
      <c r="M1691" s="170"/>
      <c r="N1691" s="171"/>
      <c r="O1691" s="171"/>
      <c r="P1691" s="171"/>
      <c r="Q1691" s="171"/>
      <c r="R1691" s="171"/>
      <c r="S1691" s="171"/>
      <c r="T1691" s="172"/>
      <c r="AT1691" s="168" t="s">
        <v>132</v>
      </c>
      <c r="AU1691" s="168" t="s">
        <v>74</v>
      </c>
      <c r="AV1691" s="167" t="s">
        <v>72</v>
      </c>
      <c r="AW1691" s="167" t="s">
        <v>5</v>
      </c>
      <c r="AX1691" s="167" t="s">
        <v>66</v>
      </c>
      <c r="AY1691" s="168" t="s">
        <v>123</v>
      </c>
    </row>
    <row r="1692" spans="2:51" s="95" customFormat="1" ht="12">
      <c r="B1692" s="94"/>
      <c r="D1692" s="96" t="s">
        <v>132</v>
      </c>
      <c r="E1692" s="97" t="s">
        <v>1</v>
      </c>
      <c r="F1692" s="98" t="s">
        <v>710</v>
      </c>
      <c r="H1692" s="99">
        <v>-0.079</v>
      </c>
      <c r="L1692" s="94"/>
      <c r="M1692" s="100"/>
      <c r="N1692" s="101"/>
      <c r="O1692" s="101"/>
      <c r="P1692" s="101"/>
      <c r="Q1692" s="101"/>
      <c r="R1692" s="101"/>
      <c r="S1692" s="101"/>
      <c r="T1692" s="102"/>
      <c r="AT1692" s="97" t="s">
        <v>132</v>
      </c>
      <c r="AU1692" s="97" t="s">
        <v>74</v>
      </c>
      <c r="AV1692" s="95" t="s">
        <v>74</v>
      </c>
      <c r="AW1692" s="95" t="s">
        <v>5</v>
      </c>
      <c r="AX1692" s="95" t="s">
        <v>66</v>
      </c>
      <c r="AY1692" s="97" t="s">
        <v>123</v>
      </c>
    </row>
    <row r="1693" spans="2:51" s="174" customFormat="1" ht="12">
      <c r="B1693" s="173"/>
      <c r="D1693" s="96" t="s">
        <v>132</v>
      </c>
      <c r="E1693" s="175" t="s">
        <v>1</v>
      </c>
      <c r="F1693" s="176" t="s">
        <v>412</v>
      </c>
      <c r="H1693" s="177">
        <v>6.642</v>
      </c>
      <c r="L1693" s="173"/>
      <c r="M1693" s="178"/>
      <c r="N1693" s="179"/>
      <c r="O1693" s="179"/>
      <c r="P1693" s="179"/>
      <c r="Q1693" s="179"/>
      <c r="R1693" s="179"/>
      <c r="S1693" s="179"/>
      <c r="T1693" s="180"/>
      <c r="AT1693" s="175" t="s">
        <v>132</v>
      </c>
      <c r="AU1693" s="175" t="s">
        <v>74</v>
      </c>
      <c r="AV1693" s="174" t="s">
        <v>137</v>
      </c>
      <c r="AW1693" s="174" t="s">
        <v>5</v>
      </c>
      <c r="AX1693" s="174" t="s">
        <v>66</v>
      </c>
      <c r="AY1693" s="175" t="s">
        <v>123</v>
      </c>
    </row>
    <row r="1694" spans="2:51" s="167" customFormat="1" ht="12">
      <c r="B1694" s="166"/>
      <c r="D1694" s="96" t="s">
        <v>132</v>
      </c>
      <c r="E1694" s="168" t="s">
        <v>1</v>
      </c>
      <c r="F1694" s="169" t="s">
        <v>433</v>
      </c>
      <c r="H1694" s="168" t="s">
        <v>1</v>
      </c>
      <c r="L1694" s="166"/>
      <c r="M1694" s="170"/>
      <c r="N1694" s="171"/>
      <c r="O1694" s="171"/>
      <c r="P1694" s="171"/>
      <c r="Q1694" s="171"/>
      <c r="R1694" s="171"/>
      <c r="S1694" s="171"/>
      <c r="T1694" s="172"/>
      <c r="AT1694" s="168" t="s">
        <v>132</v>
      </c>
      <c r="AU1694" s="168" t="s">
        <v>74</v>
      </c>
      <c r="AV1694" s="167" t="s">
        <v>72</v>
      </c>
      <c r="AW1694" s="167" t="s">
        <v>5</v>
      </c>
      <c r="AX1694" s="167" t="s">
        <v>66</v>
      </c>
      <c r="AY1694" s="168" t="s">
        <v>123</v>
      </c>
    </row>
    <row r="1695" spans="2:51" s="167" customFormat="1" ht="12">
      <c r="B1695" s="166"/>
      <c r="D1695" s="96" t="s">
        <v>132</v>
      </c>
      <c r="E1695" s="168" t="s">
        <v>1</v>
      </c>
      <c r="F1695" s="169" t="s">
        <v>704</v>
      </c>
      <c r="H1695" s="168" t="s">
        <v>1</v>
      </c>
      <c r="L1695" s="166"/>
      <c r="M1695" s="170"/>
      <c r="N1695" s="171"/>
      <c r="O1695" s="171"/>
      <c r="P1695" s="171"/>
      <c r="Q1695" s="171"/>
      <c r="R1695" s="171"/>
      <c r="S1695" s="171"/>
      <c r="T1695" s="172"/>
      <c r="AT1695" s="168" t="s">
        <v>132</v>
      </c>
      <c r="AU1695" s="168" t="s">
        <v>74</v>
      </c>
      <c r="AV1695" s="167" t="s">
        <v>72</v>
      </c>
      <c r="AW1695" s="167" t="s">
        <v>5</v>
      </c>
      <c r="AX1695" s="167" t="s">
        <v>66</v>
      </c>
      <c r="AY1695" s="168" t="s">
        <v>123</v>
      </c>
    </row>
    <row r="1696" spans="2:51" s="167" customFormat="1" ht="12">
      <c r="B1696" s="166"/>
      <c r="D1696" s="96" t="s">
        <v>132</v>
      </c>
      <c r="E1696" s="168" t="s">
        <v>1</v>
      </c>
      <c r="F1696" s="169" t="s">
        <v>434</v>
      </c>
      <c r="H1696" s="168" t="s">
        <v>1</v>
      </c>
      <c r="L1696" s="166"/>
      <c r="M1696" s="170"/>
      <c r="N1696" s="171"/>
      <c r="O1696" s="171"/>
      <c r="P1696" s="171"/>
      <c r="Q1696" s="171"/>
      <c r="R1696" s="171"/>
      <c r="S1696" s="171"/>
      <c r="T1696" s="172"/>
      <c r="AT1696" s="168" t="s">
        <v>132</v>
      </c>
      <c r="AU1696" s="168" t="s">
        <v>74</v>
      </c>
      <c r="AV1696" s="167" t="s">
        <v>72</v>
      </c>
      <c r="AW1696" s="167" t="s">
        <v>5</v>
      </c>
      <c r="AX1696" s="167" t="s">
        <v>66</v>
      </c>
      <c r="AY1696" s="168" t="s">
        <v>123</v>
      </c>
    </row>
    <row r="1697" spans="2:51" s="95" customFormat="1" ht="12">
      <c r="B1697" s="94"/>
      <c r="D1697" s="96" t="s">
        <v>132</v>
      </c>
      <c r="E1697" s="97" t="s">
        <v>1</v>
      </c>
      <c r="F1697" s="98" t="s">
        <v>717</v>
      </c>
      <c r="H1697" s="99">
        <v>7.358</v>
      </c>
      <c r="L1697" s="94"/>
      <c r="M1697" s="100"/>
      <c r="N1697" s="101"/>
      <c r="O1697" s="101"/>
      <c r="P1697" s="101"/>
      <c r="Q1697" s="101"/>
      <c r="R1697" s="101"/>
      <c r="S1697" s="101"/>
      <c r="T1697" s="102"/>
      <c r="AT1697" s="97" t="s">
        <v>132</v>
      </c>
      <c r="AU1697" s="97" t="s">
        <v>74</v>
      </c>
      <c r="AV1697" s="95" t="s">
        <v>74</v>
      </c>
      <c r="AW1697" s="95" t="s">
        <v>5</v>
      </c>
      <c r="AX1697" s="95" t="s">
        <v>66</v>
      </c>
      <c r="AY1697" s="97" t="s">
        <v>123</v>
      </c>
    </row>
    <row r="1698" spans="2:51" s="167" customFormat="1" ht="12">
      <c r="B1698" s="166"/>
      <c r="D1698" s="96" t="s">
        <v>132</v>
      </c>
      <c r="E1698" s="168" t="s">
        <v>1</v>
      </c>
      <c r="F1698" s="169" t="s">
        <v>718</v>
      </c>
      <c r="H1698" s="168" t="s">
        <v>1</v>
      </c>
      <c r="L1698" s="166"/>
      <c r="M1698" s="170"/>
      <c r="N1698" s="171"/>
      <c r="O1698" s="171"/>
      <c r="P1698" s="171"/>
      <c r="Q1698" s="171"/>
      <c r="R1698" s="171"/>
      <c r="S1698" s="171"/>
      <c r="T1698" s="172"/>
      <c r="AT1698" s="168" t="s">
        <v>132</v>
      </c>
      <c r="AU1698" s="168" t="s">
        <v>74</v>
      </c>
      <c r="AV1698" s="167" t="s">
        <v>72</v>
      </c>
      <c r="AW1698" s="167" t="s">
        <v>5</v>
      </c>
      <c r="AX1698" s="167" t="s">
        <v>66</v>
      </c>
      <c r="AY1698" s="168" t="s">
        <v>123</v>
      </c>
    </row>
    <row r="1699" spans="2:51" s="95" customFormat="1" ht="12">
      <c r="B1699" s="94"/>
      <c r="D1699" s="96" t="s">
        <v>132</v>
      </c>
      <c r="E1699" s="97" t="s">
        <v>1</v>
      </c>
      <c r="F1699" s="98" t="s">
        <v>710</v>
      </c>
      <c r="H1699" s="99">
        <v>-0.079</v>
      </c>
      <c r="L1699" s="94"/>
      <c r="M1699" s="100"/>
      <c r="N1699" s="101"/>
      <c r="O1699" s="101"/>
      <c r="P1699" s="101"/>
      <c r="Q1699" s="101"/>
      <c r="R1699" s="101"/>
      <c r="S1699" s="101"/>
      <c r="T1699" s="102"/>
      <c r="AT1699" s="97" t="s">
        <v>132</v>
      </c>
      <c r="AU1699" s="97" t="s">
        <v>74</v>
      </c>
      <c r="AV1699" s="95" t="s">
        <v>74</v>
      </c>
      <c r="AW1699" s="95" t="s">
        <v>5</v>
      </c>
      <c r="AX1699" s="95" t="s">
        <v>66</v>
      </c>
      <c r="AY1699" s="97" t="s">
        <v>123</v>
      </c>
    </row>
    <row r="1700" spans="2:51" s="174" customFormat="1" ht="12">
      <c r="B1700" s="173"/>
      <c r="D1700" s="96" t="s">
        <v>132</v>
      </c>
      <c r="E1700" s="175" t="s">
        <v>1</v>
      </c>
      <c r="F1700" s="176" t="s">
        <v>412</v>
      </c>
      <c r="H1700" s="177">
        <v>7.279</v>
      </c>
      <c r="L1700" s="173"/>
      <c r="M1700" s="178"/>
      <c r="N1700" s="179"/>
      <c r="O1700" s="179"/>
      <c r="P1700" s="179"/>
      <c r="Q1700" s="179"/>
      <c r="R1700" s="179"/>
      <c r="S1700" s="179"/>
      <c r="T1700" s="180"/>
      <c r="AT1700" s="175" t="s">
        <v>132</v>
      </c>
      <c r="AU1700" s="175" t="s">
        <v>74</v>
      </c>
      <c r="AV1700" s="174" t="s">
        <v>137</v>
      </c>
      <c r="AW1700" s="174" t="s">
        <v>5</v>
      </c>
      <c r="AX1700" s="174" t="s">
        <v>66</v>
      </c>
      <c r="AY1700" s="175" t="s">
        <v>123</v>
      </c>
    </row>
    <row r="1701" spans="2:51" s="167" customFormat="1" ht="12">
      <c r="B1701" s="166"/>
      <c r="D1701" s="96" t="s">
        <v>132</v>
      </c>
      <c r="E1701" s="168" t="s">
        <v>1</v>
      </c>
      <c r="F1701" s="169" t="s">
        <v>438</v>
      </c>
      <c r="H1701" s="168" t="s">
        <v>1</v>
      </c>
      <c r="L1701" s="166"/>
      <c r="M1701" s="170"/>
      <c r="N1701" s="171"/>
      <c r="O1701" s="171"/>
      <c r="P1701" s="171"/>
      <c r="Q1701" s="171"/>
      <c r="R1701" s="171"/>
      <c r="S1701" s="171"/>
      <c r="T1701" s="172"/>
      <c r="AT1701" s="168" t="s">
        <v>132</v>
      </c>
      <c r="AU1701" s="168" t="s">
        <v>74</v>
      </c>
      <c r="AV1701" s="167" t="s">
        <v>72</v>
      </c>
      <c r="AW1701" s="167" t="s">
        <v>5</v>
      </c>
      <c r="AX1701" s="167" t="s">
        <v>66</v>
      </c>
      <c r="AY1701" s="168" t="s">
        <v>123</v>
      </c>
    </row>
    <row r="1702" spans="2:51" s="167" customFormat="1" ht="12">
      <c r="B1702" s="166"/>
      <c r="D1702" s="96" t="s">
        <v>132</v>
      </c>
      <c r="E1702" s="168" t="s">
        <v>1</v>
      </c>
      <c r="F1702" s="169" t="s">
        <v>719</v>
      </c>
      <c r="H1702" s="168" t="s">
        <v>1</v>
      </c>
      <c r="L1702" s="166"/>
      <c r="M1702" s="170"/>
      <c r="N1702" s="171"/>
      <c r="O1702" s="171"/>
      <c r="P1702" s="171"/>
      <c r="Q1702" s="171"/>
      <c r="R1702" s="171"/>
      <c r="S1702" s="171"/>
      <c r="T1702" s="172"/>
      <c r="AT1702" s="168" t="s">
        <v>132</v>
      </c>
      <c r="AU1702" s="168" t="s">
        <v>74</v>
      </c>
      <c r="AV1702" s="167" t="s">
        <v>72</v>
      </c>
      <c r="AW1702" s="167" t="s">
        <v>5</v>
      </c>
      <c r="AX1702" s="167" t="s">
        <v>66</v>
      </c>
      <c r="AY1702" s="168" t="s">
        <v>123</v>
      </c>
    </row>
    <row r="1703" spans="2:51" s="167" customFormat="1" ht="12">
      <c r="B1703" s="166"/>
      <c r="D1703" s="96" t="s">
        <v>132</v>
      </c>
      <c r="E1703" s="168" t="s">
        <v>1</v>
      </c>
      <c r="F1703" s="169" t="s">
        <v>440</v>
      </c>
      <c r="H1703" s="168" t="s">
        <v>1</v>
      </c>
      <c r="L1703" s="166"/>
      <c r="M1703" s="170"/>
      <c r="N1703" s="171"/>
      <c r="O1703" s="171"/>
      <c r="P1703" s="171"/>
      <c r="Q1703" s="171"/>
      <c r="R1703" s="171"/>
      <c r="S1703" s="171"/>
      <c r="T1703" s="172"/>
      <c r="AT1703" s="168" t="s">
        <v>132</v>
      </c>
      <c r="AU1703" s="168" t="s">
        <v>74</v>
      </c>
      <c r="AV1703" s="167" t="s">
        <v>72</v>
      </c>
      <c r="AW1703" s="167" t="s">
        <v>5</v>
      </c>
      <c r="AX1703" s="167" t="s">
        <v>66</v>
      </c>
      <c r="AY1703" s="168" t="s">
        <v>123</v>
      </c>
    </row>
    <row r="1704" spans="2:51" s="95" customFormat="1" ht="12">
      <c r="B1704" s="94"/>
      <c r="D1704" s="96" t="s">
        <v>132</v>
      </c>
      <c r="E1704" s="97" t="s">
        <v>1</v>
      </c>
      <c r="F1704" s="98" t="s">
        <v>720</v>
      </c>
      <c r="H1704" s="99">
        <v>1.056</v>
      </c>
      <c r="L1704" s="94"/>
      <c r="M1704" s="100"/>
      <c r="N1704" s="101"/>
      <c r="O1704" s="101"/>
      <c r="P1704" s="101"/>
      <c r="Q1704" s="101"/>
      <c r="R1704" s="101"/>
      <c r="S1704" s="101"/>
      <c r="T1704" s="102"/>
      <c r="AT1704" s="97" t="s">
        <v>132</v>
      </c>
      <c r="AU1704" s="97" t="s">
        <v>74</v>
      </c>
      <c r="AV1704" s="95" t="s">
        <v>74</v>
      </c>
      <c r="AW1704" s="95" t="s">
        <v>5</v>
      </c>
      <c r="AX1704" s="95" t="s">
        <v>66</v>
      </c>
      <c r="AY1704" s="97" t="s">
        <v>123</v>
      </c>
    </row>
    <row r="1705" spans="2:51" s="167" customFormat="1" ht="12">
      <c r="B1705" s="166"/>
      <c r="D1705" s="96" t="s">
        <v>132</v>
      </c>
      <c r="E1705" s="168" t="s">
        <v>1</v>
      </c>
      <c r="F1705" s="169" t="s">
        <v>721</v>
      </c>
      <c r="H1705" s="168" t="s">
        <v>1</v>
      </c>
      <c r="L1705" s="166"/>
      <c r="M1705" s="170"/>
      <c r="N1705" s="171"/>
      <c r="O1705" s="171"/>
      <c r="P1705" s="171"/>
      <c r="Q1705" s="171"/>
      <c r="R1705" s="171"/>
      <c r="S1705" s="171"/>
      <c r="T1705" s="172"/>
      <c r="AT1705" s="168" t="s">
        <v>132</v>
      </c>
      <c r="AU1705" s="168" t="s">
        <v>74</v>
      </c>
      <c r="AV1705" s="167" t="s">
        <v>72</v>
      </c>
      <c r="AW1705" s="167" t="s">
        <v>5</v>
      </c>
      <c r="AX1705" s="167" t="s">
        <v>66</v>
      </c>
      <c r="AY1705" s="168" t="s">
        <v>123</v>
      </c>
    </row>
    <row r="1706" spans="2:51" s="95" customFormat="1" ht="12">
      <c r="B1706" s="94"/>
      <c r="D1706" s="96" t="s">
        <v>132</v>
      </c>
      <c r="E1706" s="97" t="s">
        <v>1</v>
      </c>
      <c r="F1706" s="98" t="s">
        <v>722</v>
      </c>
      <c r="H1706" s="99">
        <v>-0.059</v>
      </c>
      <c r="L1706" s="94"/>
      <c r="M1706" s="100"/>
      <c r="N1706" s="101"/>
      <c r="O1706" s="101"/>
      <c r="P1706" s="101"/>
      <c r="Q1706" s="101"/>
      <c r="R1706" s="101"/>
      <c r="S1706" s="101"/>
      <c r="T1706" s="102"/>
      <c r="AT1706" s="97" t="s">
        <v>132</v>
      </c>
      <c r="AU1706" s="97" t="s">
        <v>74</v>
      </c>
      <c r="AV1706" s="95" t="s">
        <v>74</v>
      </c>
      <c r="AW1706" s="95" t="s">
        <v>5</v>
      </c>
      <c r="AX1706" s="95" t="s">
        <v>66</v>
      </c>
      <c r="AY1706" s="97" t="s">
        <v>123</v>
      </c>
    </row>
    <row r="1707" spans="2:51" s="174" customFormat="1" ht="12">
      <c r="B1707" s="173"/>
      <c r="D1707" s="96" t="s">
        <v>132</v>
      </c>
      <c r="E1707" s="175" t="s">
        <v>1</v>
      </c>
      <c r="F1707" s="176" t="s">
        <v>412</v>
      </c>
      <c r="H1707" s="177">
        <v>0.9970000000000001</v>
      </c>
      <c r="L1707" s="173"/>
      <c r="M1707" s="178"/>
      <c r="N1707" s="179"/>
      <c r="O1707" s="179"/>
      <c r="P1707" s="179"/>
      <c r="Q1707" s="179"/>
      <c r="R1707" s="179"/>
      <c r="S1707" s="179"/>
      <c r="T1707" s="180"/>
      <c r="AT1707" s="175" t="s">
        <v>132</v>
      </c>
      <c r="AU1707" s="175" t="s">
        <v>74</v>
      </c>
      <c r="AV1707" s="174" t="s">
        <v>137</v>
      </c>
      <c r="AW1707" s="174" t="s">
        <v>5</v>
      </c>
      <c r="AX1707" s="174" t="s">
        <v>66</v>
      </c>
      <c r="AY1707" s="175" t="s">
        <v>123</v>
      </c>
    </row>
    <row r="1708" spans="2:51" s="167" customFormat="1" ht="12">
      <c r="B1708" s="166"/>
      <c r="D1708" s="96" t="s">
        <v>132</v>
      </c>
      <c r="E1708" s="168" t="s">
        <v>1</v>
      </c>
      <c r="F1708" s="169" t="s">
        <v>445</v>
      </c>
      <c r="H1708" s="168" t="s">
        <v>1</v>
      </c>
      <c r="L1708" s="166"/>
      <c r="M1708" s="170"/>
      <c r="N1708" s="171"/>
      <c r="O1708" s="171"/>
      <c r="P1708" s="171"/>
      <c r="Q1708" s="171"/>
      <c r="R1708" s="171"/>
      <c r="S1708" s="171"/>
      <c r="T1708" s="172"/>
      <c r="AT1708" s="168" t="s">
        <v>132</v>
      </c>
      <c r="AU1708" s="168" t="s">
        <v>74</v>
      </c>
      <c r="AV1708" s="167" t="s">
        <v>72</v>
      </c>
      <c r="AW1708" s="167" t="s">
        <v>5</v>
      </c>
      <c r="AX1708" s="167" t="s">
        <v>66</v>
      </c>
      <c r="AY1708" s="168" t="s">
        <v>123</v>
      </c>
    </row>
    <row r="1709" spans="2:51" s="167" customFormat="1" ht="12">
      <c r="B1709" s="166"/>
      <c r="D1709" s="96" t="s">
        <v>132</v>
      </c>
      <c r="E1709" s="168" t="s">
        <v>1</v>
      </c>
      <c r="F1709" s="169" t="s">
        <v>719</v>
      </c>
      <c r="H1709" s="168" t="s">
        <v>1</v>
      </c>
      <c r="L1709" s="166"/>
      <c r="M1709" s="170"/>
      <c r="N1709" s="171"/>
      <c r="O1709" s="171"/>
      <c r="P1709" s="171"/>
      <c r="Q1709" s="171"/>
      <c r="R1709" s="171"/>
      <c r="S1709" s="171"/>
      <c r="T1709" s="172"/>
      <c r="AT1709" s="168" t="s">
        <v>132</v>
      </c>
      <c r="AU1709" s="168" t="s">
        <v>74</v>
      </c>
      <c r="AV1709" s="167" t="s">
        <v>72</v>
      </c>
      <c r="AW1709" s="167" t="s">
        <v>5</v>
      </c>
      <c r="AX1709" s="167" t="s">
        <v>66</v>
      </c>
      <c r="AY1709" s="168" t="s">
        <v>123</v>
      </c>
    </row>
    <row r="1710" spans="2:51" s="167" customFormat="1" ht="12">
      <c r="B1710" s="166"/>
      <c r="D1710" s="96" t="s">
        <v>132</v>
      </c>
      <c r="E1710" s="168" t="s">
        <v>1</v>
      </c>
      <c r="F1710" s="169" t="s">
        <v>446</v>
      </c>
      <c r="H1710" s="168" t="s">
        <v>1</v>
      </c>
      <c r="L1710" s="166"/>
      <c r="M1710" s="170"/>
      <c r="N1710" s="171"/>
      <c r="O1710" s="171"/>
      <c r="P1710" s="171"/>
      <c r="Q1710" s="171"/>
      <c r="R1710" s="171"/>
      <c r="S1710" s="171"/>
      <c r="T1710" s="172"/>
      <c r="AT1710" s="168" t="s">
        <v>132</v>
      </c>
      <c r="AU1710" s="168" t="s">
        <v>74</v>
      </c>
      <c r="AV1710" s="167" t="s">
        <v>72</v>
      </c>
      <c r="AW1710" s="167" t="s">
        <v>5</v>
      </c>
      <c r="AX1710" s="167" t="s">
        <v>66</v>
      </c>
      <c r="AY1710" s="168" t="s">
        <v>123</v>
      </c>
    </row>
    <row r="1711" spans="2:51" s="95" customFormat="1" ht="12">
      <c r="B1711" s="94"/>
      <c r="D1711" s="96" t="s">
        <v>132</v>
      </c>
      <c r="E1711" s="97" t="s">
        <v>1</v>
      </c>
      <c r="F1711" s="98" t="s">
        <v>723</v>
      </c>
      <c r="H1711" s="99">
        <v>0.886</v>
      </c>
      <c r="L1711" s="94"/>
      <c r="M1711" s="100"/>
      <c r="N1711" s="101"/>
      <c r="O1711" s="101"/>
      <c r="P1711" s="101"/>
      <c r="Q1711" s="101"/>
      <c r="R1711" s="101"/>
      <c r="S1711" s="101"/>
      <c r="T1711" s="102"/>
      <c r="AT1711" s="97" t="s">
        <v>132</v>
      </c>
      <c r="AU1711" s="97" t="s">
        <v>74</v>
      </c>
      <c r="AV1711" s="95" t="s">
        <v>74</v>
      </c>
      <c r="AW1711" s="95" t="s">
        <v>5</v>
      </c>
      <c r="AX1711" s="95" t="s">
        <v>66</v>
      </c>
      <c r="AY1711" s="97" t="s">
        <v>123</v>
      </c>
    </row>
    <row r="1712" spans="2:51" s="167" customFormat="1" ht="12">
      <c r="B1712" s="166"/>
      <c r="D1712" s="96" t="s">
        <v>132</v>
      </c>
      <c r="E1712" s="168" t="s">
        <v>1</v>
      </c>
      <c r="F1712" s="169" t="s">
        <v>724</v>
      </c>
      <c r="H1712" s="168" t="s">
        <v>1</v>
      </c>
      <c r="L1712" s="166"/>
      <c r="M1712" s="170"/>
      <c r="N1712" s="171"/>
      <c r="O1712" s="171"/>
      <c r="P1712" s="171"/>
      <c r="Q1712" s="171"/>
      <c r="R1712" s="171"/>
      <c r="S1712" s="171"/>
      <c r="T1712" s="172"/>
      <c r="AT1712" s="168" t="s">
        <v>132</v>
      </c>
      <c r="AU1712" s="168" t="s">
        <v>74</v>
      </c>
      <c r="AV1712" s="167" t="s">
        <v>72</v>
      </c>
      <c r="AW1712" s="167" t="s">
        <v>5</v>
      </c>
      <c r="AX1712" s="167" t="s">
        <v>66</v>
      </c>
      <c r="AY1712" s="168" t="s">
        <v>123</v>
      </c>
    </row>
    <row r="1713" spans="2:51" s="95" customFormat="1" ht="12">
      <c r="B1713" s="94"/>
      <c r="D1713" s="96" t="s">
        <v>132</v>
      </c>
      <c r="E1713" s="97" t="s">
        <v>1</v>
      </c>
      <c r="F1713" s="98" t="s">
        <v>725</v>
      </c>
      <c r="H1713" s="99">
        <v>-0.039</v>
      </c>
      <c r="L1713" s="94"/>
      <c r="M1713" s="100"/>
      <c r="N1713" s="101"/>
      <c r="O1713" s="101"/>
      <c r="P1713" s="101"/>
      <c r="Q1713" s="101"/>
      <c r="R1713" s="101"/>
      <c r="S1713" s="101"/>
      <c r="T1713" s="102"/>
      <c r="AT1713" s="97" t="s">
        <v>132</v>
      </c>
      <c r="AU1713" s="97" t="s">
        <v>74</v>
      </c>
      <c r="AV1713" s="95" t="s">
        <v>74</v>
      </c>
      <c r="AW1713" s="95" t="s">
        <v>5</v>
      </c>
      <c r="AX1713" s="95" t="s">
        <v>66</v>
      </c>
      <c r="AY1713" s="97" t="s">
        <v>123</v>
      </c>
    </row>
    <row r="1714" spans="2:51" s="174" customFormat="1" ht="12">
      <c r="B1714" s="173"/>
      <c r="D1714" s="96" t="s">
        <v>132</v>
      </c>
      <c r="E1714" s="175" t="s">
        <v>1</v>
      </c>
      <c r="F1714" s="176" t="s">
        <v>412</v>
      </c>
      <c r="H1714" s="177">
        <v>0.847</v>
      </c>
      <c r="L1714" s="173"/>
      <c r="M1714" s="178"/>
      <c r="N1714" s="179"/>
      <c r="O1714" s="179"/>
      <c r="P1714" s="179"/>
      <c r="Q1714" s="179"/>
      <c r="R1714" s="179"/>
      <c r="S1714" s="179"/>
      <c r="T1714" s="180"/>
      <c r="AT1714" s="175" t="s">
        <v>132</v>
      </c>
      <c r="AU1714" s="175" t="s">
        <v>74</v>
      </c>
      <c r="AV1714" s="174" t="s">
        <v>137</v>
      </c>
      <c r="AW1714" s="174" t="s">
        <v>5</v>
      </c>
      <c r="AX1714" s="174" t="s">
        <v>66</v>
      </c>
      <c r="AY1714" s="175" t="s">
        <v>123</v>
      </c>
    </row>
    <row r="1715" spans="2:51" s="167" customFormat="1" ht="12">
      <c r="B1715" s="166"/>
      <c r="D1715" s="96" t="s">
        <v>132</v>
      </c>
      <c r="E1715" s="168" t="s">
        <v>1</v>
      </c>
      <c r="F1715" s="169" t="s">
        <v>450</v>
      </c>
      <c r="H1715" s="168" t="s">
        <v>1</v>
      </c>
      <c r="L1715" s="166"/>
      <c r="M1715" s="170"/>
      <c r="N1715" s="171"/>
      <c r="O1715" s="171"/>
      <c r="P1715" s="171"/>
      <c r="Q1715" s="171"/>
      <c r="R1715" s="171"/>
      <c r="S1715" s="171"/>
      <c r="T1715" s="172"/>
      <c r="AT1715" s="168" t="s">
        <v>132</v>
      </c>
      <c r="AU1715" s="168" t="s">
        <v>74</v>
      </c>
      <c r="AV1715" s="167" t="s">
        <v>72</v>
      </c>
      <c r="AW1715" s="167" t="s">
        <v>5</v>
      </c>
      <c r="AX1715" s="167" t="s">
        <v>66</v>
      </c>
      <c r="AY1715" s="168" t="s">
        <v>123</v>
      </c>
    </row>
    <row r="1716" spans="2:51" s="167" customFormat="1" ht="12">
      <c r="B1716" s="166"/>
      <c r="D1716" s="96" t="s">
        <v>132</v>
      </c>
      <c r="E1716" s="168" t="s">
        <v>1</v>
      </c>
      <c r="F1716" s="169" t="s">
        <v>719</v>
      </c>
      <c r="H1716" s="168" t="s">
        <v>1</v>
      </c>
      <c r="L1716" s="166"/>
      <c r="M1716" s="170"/>
      <c r="N1716" s="171"/>
      <c r="O1716" s="171"/>
      <c r="P1716" s="171"/>
      <c r="Q1716" s="171"/>
      <c r="R1716" s="171"/>
      <c r="S1716" s="171"/>
      <c r="T1716" s="172"/>
      <c r="AT1716" s="168" t="s">
        <v>132</v>
      </c>
      <c r="AU1716" s="168" t="s">
        <v>74</v>
      </c>
      <c r="AV1716" s="167" t="s">
        <v>72</v>
      </c>
      <c r="AW1716" s="167" t="s">
        <v>5</v>
      </c>
      <c r="AX1716" s="167" t="s">
        <v>66</v>
      </c>
      <c r="AY1716" s="168" t="s">
        <v>123</v>
      </c>
    </row>
    <row r="1717" spans="2:51" s="167" customFormat="1" ht="12">
      <c r="B1717" s="166"/>
      <c r="D1717" s="96" t="s">
        <v>132</v>
      </c>
      <c r="E1717" s="168" t="s">
        <v>1</v>
      </c>
      <c r="F1717" s="169" t="s">
        <v>451</v>
      </c>
      <c r="H1717" s="168" t="s">
        <v>1</v>
      </c>
      <c r="L1717" s="166"/>
      <c r="M1717" s="170"/>
      <c r="N1717" s="171"/>
      <c r="O1717" s="171"/>
      <c r="P1717" s="171"/>
      <c r="Q1717" s="171"/>
      <c r="R1717" s="171"/>
      <c r="S1717" s="171"/>
      <c r="T1717" s="172"/>
      <c r="AT1717" s="168" t="s">
        <v>132</v>
      </c>
      <c r="AU1717" s="168" t="s">
        <v>74</v>
      </c>
      <c r="AV1717" s="167" t="s">
        <v>72</v>
      </c>
      <c r="AW1717" s="167" t="s">
        <v>5</v>
      </c>
      <c r="AX1717" s="167" t="s">
        <v>66</v>
      </c>
      <c r="AY1717" s="168" t="s">
        <v>123</v>
      </c>
    </row>
    <row r="1718" spans="2:51" s="95" customFormat="1" ht="12">
      <c r="B1718" s="94"/>
      <c r="D1718" s="96" t="s">
        <v>132</v>
      </c>
      <c r="E1718" s="97" t="s">
        <v>1</v>
      </c>
      <c r="F1718" s="98" t="s">
        <v>726</v>
      </c>
      <c r="H1718" s="99">
        <v>0.803</v>
      </c>
      <c r="L1718" s="94"/>
      <c r="M1718" s="100"/>
      <c r="N1718" s="101"/>
      <c r="O1718" s="101"/>
      <c r="P1718" s="101"/>
      <c r="Q1718" s="101"/>
      <c r="R1718" s="101"/>
      <c r="S1718" s="101"/>
      <c r="T1718" s="102"/>
      <c r="AT1718" s="97" t="s">
        <v>132</v>
      </c>
      <c r="AU1718" s="97" t="s">
        <v>74</v>
      </c>
      <c r="AV1718" s="95" t="s">
        <v>74</v>
      </c>
      <c r="AW1718" s="95" t="s">
        <v>5</v>
      </c>
      <c r="AX1718" s="95" t="s">
        <v>66</v>
      </c>
      <c r="AY1718" s="97" t="s">
        <v>123</v>
      </c>
    </row>
    <row r="1719" spans="2:51" s="167" customFormat="1" ht="12">
      <c r="B1719" s="166"/>
      <c r="D1719" s="96" t="s">
        <v>132</v>
      </c>
      <c r="E1719" s="168" t="s">
        <v>1</v>
      </c>
      <c r="F1719" s="169" t="s">
        <v>727</v>
      </c>
      <c r="H1719" s="168" t="s">
        <v>1</v>
      </c>
      <c r="L1719" s="166"/>
      <c r="M1719" s="170"/>
      <c r="N1719" s="171"/>
      <c r="O1719" s="171"/>
      <c r="P1719" s="171"/>
      <c r="Q1719" s="171"/>
      <c r="R1719" s="171"/>
      <c r="S1719" s="171"/>
      <c r="T1719" s="172"/>
      <c r="AT1719" s="168" t="s">
        <v>132</v>
      </c>
      <c r="AU1719" s="168" t="s">
        <v>74</v>
      </c>
      <c r="AV1719" s="167" t="s">
        <v>72</v>
      </c>
      <c r="AW1719" s="167" t="s">
        <v>5</v>
      </c>
      <c r="AX1719" s="167" t="s">
        <v>66</v>
      </c>
      <c r="AY1719" s="168" t="s">
        <v>123</v>
      </c>
    </row>
    <row r="1720" spans="2:51" s="95" customFormat="1" ht="12">
      <c r="B1720" s="94"/>
      <c r="D1720" s="96" t="s">
        <v>132</v>
      </c>
      <c r="E1720" s="97" t="s">
        <v>1</v>
      </c>
      <c r="F1720" s="98" t="s">
        <v>728</v>
      </c>
      <c r="H1720" s="99">
        <v>-0.02</v>
      </c>
      <c r="L1720" s="94"/>
      <c r="M1720" s="100"/>
      <c r="N1720" s="101"/>
      <c r="O1720" s="101"/>
      <c r="P1720" s="101"/>
      <c r="Q1720" s="101"/>
      <c r="R1720" s="101"/>
      <c r="S1720" s="101"/>
      <c r="T1720" s="102"/>
      <c r="AT1720" s="97" t="s">
        <v>132</v>
      </c>
      <c r="AU1720" s="97" t="s">
        <v>74</v>
      </c>
      <c r="AV1720" s="95" t="s">
        <v>74</v>
      </c>
      <c r="AW1720" s="95" t="s">
        <v>5</v>
      </c>
      <c r="AX1720" s="95" t="s">
        <v>66</v>
      </c>
      <c r="AY1720" s="97" t="s">
        <v>123</v>
      </c>
    </row>
    <row r="1721" spans="2:51" s="174" customFormat="1" ht="12">
      <c r="B1721" s="173"/>
      <c r="D1721" s="96" t="s">
        <v>132</v>
      </c>
      <c r="E1721" s="175" t="s">
        <v>1</v>
      </c>
      <c r="F1721" s="176" t="s">
        <v>412</v>
      </c>
      <c r="H1721" s="177">
        <v>0.783</v>
      </c>
      <c r="L1721" s="173"/>
      <c r="M1721" s="178"/>
      <c r="N1721" s="179"/>
      <c r="O1721" s="179"/>
      <c r="P1721" s="179"/>
      <c r="Q1721" s="179"/>
      <c r="R1721" s="179"/>
      <c r="S1721" s="179"/>
      <c r="T1721" s="180"/>
      <c r="AT1721" s="175" t="s">
        <v>132</v>
      </c>
      <c r="AU1721" s="175" t="s">
        <v>74</v>
      </c>
      <c r="AV1721" s="174" t="s">
        <v>137</v>
      </c>
      <c r="AW1721" s="174" t="s">
        <v>5</v>
      </c>
      <c r="AX1721" s="174" t="s">
        <v>66</v>
      </c>
      <c r="AY1721" s="175" t="s">
        <v>123</v>
      </c>
    </row>
    <row r="1722" spans="2:51" s="167" customFormat="1" ht="12">
      <c r="B1722" s="166"/>
      <c r="D1722" s="96" t="s">
        <v>132</v>
      </c>
      <c r="E1722" s="168" t="s">
        <v>1</v>
      </c>
      <c r="F1722" s="169" t="s">
        <v>455</v>
      </c>
      <c r="H1722" s="168" t="s">
        <v>1</v>
      </c>
      <c r="L1722" s="166"/>
      <c r="M1722" s="170"/>
      <c r="N1722" s="171"/>
      <c r="O1722" s="171"/>
      <c r="P1722" s="171"/>
      <c r="Q1722" s="171"/>
      <c r="R1722" s="171"/>
      <c r="S1722" s="171"/>
      <c r="T1722" s="172"/>
      <c r="AT1722" s="168" t="s">
        <v>132</v>
      </c>
      <c r="AU1722" s="168" t="s">
        <v>74</v>
      </c>
      <c r="AV1722" s="167" t="s">
        <v>72</v>
      </c>
      <c r="AW1722" s="167" t="s">
        <v>5</v>
      </c>
      <c r="AX1722" s="167" t="s">
        <v>66</v>
      </c>
      <c r="AY1722" s="168" t="s">
        <v>123</v>
      </c>
    </row>
    <row r="1723" spans="2:51" s="167" customFormat="1" ht="12">
      <c r="B1723" s="166"/>
      <c r="D1723" s="96" t="s">
        <v>132</v>
      </c>
      <c r="E1723" s="168" t="s">
        <v>1</v>
      </c>
      <c r="F1723" s="169" t="s">
        <v>719</v>
      </c>
      <c r="H1723" s="168" t="s">
        <v>1</v>
      </c>
      <c r="L1723" s="166"/>
      <c r="M1723" s="170"/>
      <c r="N1723" s="171"/>
      <c r="O1723" s="171"/>
      <c r="P1723" s="171"/>
      <c r="Q1723" s="171"/>
      <c r="R1723" s="171"/>
      <c r="S1723" s="171"/>
      <c r="T1723" s="172"/>
      <c r="AT1723" s="168" t="s">
        <v>132</v>
      </c>
      <c r="AU1723" s="168" t="s">
        <v>74</v>
      </c>
      <c r="AV1723" s="167" t="s">
        <v>72</v>
      </c>
      <c r="AW1723" s="167" t="s">
        <v>5</v>
      </c>
      <c r="AX1723" s="167" t="s">
        <v>66</v>
      </c>
      <c r="AY1723" s="168" t="s">
        <v>123</v>
      </c>
    </row>
    <row r="1724" spans="2:51" s="167" customFormat="1" ht="12">
      <c r="B1724" s="166"/>
      <c r="D1724" s="96" t="s">
        <v>132</v>
      </c>
      <c r="E1724" s="168" t="s">
        <v>1</v>
      </c>
      <c r="F1724" s="169" t="s">
        <v>456</v>
      </c>
      <c r="H1724" s="168" t="s">
        <v>1</v>
      </c>
      <c r="L1724" s="166"/>
      <c r="M1724" s="170"/>
      <c r="N1724" s="171"/>
      <c r="O1724" s="171"/>
      <c r="P1724" s="171"/>
      <c r="Q1724" s="171"/>
      <c r="R1724" s="171"/>
      <c r="S1724" s="171"/>
      <c r="T1724" s="172"/>
      <c r="AT1724" s="168" t="s">
        <v>132</v>
      </c>
      <c r="AU1724" s="168" t="s">
        <v>74</v>
      </c>
      <c r="AV1724" s="167" t="s">
        <v>72</v>
      </c>
      <c r="AW1724" s="167" t="s">
        <v>5</v>
      </c>
      <c r="AX1724" s="167" t="s">
        <v>66</v>
      </c>
      <c r="AY1724" s="168" t="s">
        <v>123</v>
      </c>
    </row>
    <row r="1725" spans="2:51" s="95" customFormat="1" ht="12">
      <c r="B1725" s="94"/>
      <c r="D1725" s="96" t="s">
        <v>132</v>
      </c>
      <c r="E1725" s="97" t="s">
        <v>1</v>
      </c>
      <c r="F1725" s="98" t="s">
        <v>729</v>
      </c>
      <c r="H1725" s="99">
        <v>0.083</v>
      </c>
      <c r="L1725" s="94"/>
      <c r="M1725" s="100"/>
      <c r="N1725" s="101"/>
      <c r="O1725" s="101"/>
      <c r="P1725" s="101"/>
      <c r="Q1725" s="101"/>
      <c r="R1725" s="101"/>
      <c r="S1725" s="101"/>
      <c r="T1725" s="102"/>
      <c r="AT1725" s="97" t="s">
        <v>132</v>
      </c>
      <c r="AU1725" s="97" t="s">
        <v>74</v>
      </c>
      <c r="AV1725" s="95" t="s">
        <v>74</v>
      </c>
      <c r="AW1725" s="95" t="s">
        <v>5</v>
      </c>
      <c r="AX1725" s="95" t="s">
        <v>66</v>
      </c>
      <c r="AY1725" s="97" t="s">
        <v>123</v>
      </c>
    </row>
    <row r="1726" spans="2:51" s="167" customFormat="1" ht="12">
      <c r="B1726" s="166"/>
      <c r="D1726" s="96" t="s">
        <v>132</v>
      </c>
      <c r="E1726" s="168" t="s">
        <v>1</v>
      </c>
      <c r="F1726" s="169" t="s">
        <v>730</v>
      </c>
      <c r="H1726" s="168" t="s">
        <v>1</v>
      </c>
      <c r="L1726" s="166"/>
      <c r="M1726" s="170"/>
      <c r="N1726" s="171"/>
      <c r="O1726" s="171"/>
      <c r="P1726" s="171"/>
      <c r="Q1726" s="171"/>
      <c r="R1726" s="171"/>
      <c r="S1726" s="171"/>
      <c r="T1726" s="172"/>
      <c r="AT1726" s="168" t="s">
        <v>132</v>
      </c>
      <c r="AU1726" s="168" t="s">
        <v>74</v>
      </c>
      <c r="AV1726" s="167" t="s">
        <v>72</v>
      </c>
      <c r="AW1726" s="167" t="s">
        <v>5</v>
      </c>
      <c r="AX1726" s="167" t="s">
        <v>66</v>
      </c>
      <c r="AY1726" s="168" t="s">
        <v>123</v>
      </c>
    </row>
    <row r="1727" spans="2:51" s="95" customFormat="1" ht="12">
      <c r="B1727" s="94"/>
      <c r="D1727" s="96" t="s">
        <v>132</v>
      </c>
      <c r="E1727" s="97" t="s">
        <v>1</v>
      </c>
      <c r="F1727" s="98" t="s">
        <v>728</v>
      </c>
      <c r="H1727" s="99">
        <v>-0.02</v>
      </c>
      <c r="L1727" s="94"/>
      <c r="M1727" s="100"/>
      <c r="N1727" s="101"/>
      <c r="O1727" s="101"/>
      <c r="P1727" s="101"/>
      <c r="Q1727" s="101"/>
      <c r="R1727" s="101"/>
      <c r="S1727" s="101"/>
      <c r="T1727" s="102"/>
      <c r="AT1727" s="97" t="s">
        <v>132</v>
      </c>
      <c r="AU1727" s="97" t="s">
        <v>74</v>
      </c>
      <c r="AV1727" s="95" t="s">
        <v>74</v>
      </c>
      <c r="AW1727" s="95" t="s">
        <v>5</v>
      </c>
      <c r="AX1727" s="95" t="s">
        <v>66</v>
      </c>
      <c r="AY1727" s="97" t="s">
        <v>123</v>
      </c>
    </row>
    <row r="1728" spans="2:51" s="174" customFormat="1" ht="12">
      <c r="B1728" s="173"/>
      <c r="D1728" s="96" t="s">
        <v>132</v>
      </c>
      <c r="E1728" s="175" t="s">
        <v>1</v>
      </c>
      <c r="F1728" s="176" t="s">
        <v>412</v>
      </c>
      <c r="H1728" s="177">
        <v>0.063</v>
      </c>
      <c r="L1728" s="173"/>
      <c r="M1728" s="178"/>
      <c r="N1728" s="179"/>
      <c r="O1728" s="179"/>
      <c r="P1728" s="179"/>
      <c r="Q1728" s="179"/>
      <c r="R1728" s="179"/>
      <c r="S1728" s="179"/>
      <c r="T1728" s="180"/>
      <c r="AT1728" s="175" t="s">
        <v>132</v>
      </c>
      <c r="AU1728" s="175" t="s">
        <v>74</v>
      </c>
      <c r="AV1728" s="174" t="s">
        <v>137</v>
      </c>
      <c r="AW1728" s="174" t="s">
        <v>5</v>
      </c>
      <c r="AX1728" s="174" t="s">
        <v>66</v>
      </c>
      <c r="AY1728" s="175" t="s">
        <v>123</v>
      </c>
    </row>
    <row r="1729" spans="2:51" s="167" customFormat="1" ht="12">
      <c r="B1729" s="166"/>
      <c r="D1729" s="96" t="s">
        <v>132</v>
      </c>
      <c r="E1729" s="168" t="s">
        <v>1</v>
      </c>
      <c r="F1729" s="169" t="s">
        <v>460</v>
      </c>
      <c r="H1729" s="168" t="s">
        <v>1</v>
      </c>
      <c r="L1729" s="166"/>
      <c r="M1729" s="170"/>
      <c r="N1729" s="171"/>
      <c r="O1729" s="171"/>
      <c r="P1729" s="171"/>
      <c r="Q1729" s="171"/>
      <c r="R1729" s="171"/>
      <c r="S1729" s="171"/>
      <c r="T1729" s="172"/>
      <c r="AT1729" s="168" t="s">
        <v>132</v>
      </c>
      <c r="AU1729" s="168" t="s">
        <v>74</v>
      </c>
      <c r="AV1729" s="167" t="s">
        <v>72</v>
      </c>
      <c r="AW1729" s="167" t="s">
        <v>5</v>
      </c>
      <c r="AX1729" s="167" t="s">
        <v>66</v>
      </c>
      <c r="AY1729" s="168" t="s">
        <v>123</v>
      </c>
    </row>
    <row r="1730" spans="2:51" s="167" customFormat="1" ht="12">
      <c r="B1730" s="166"/>
      <c r="D1730" s="96" t="s">
        <v>132</v>
      </c>
      <c r="E1730" s="168" t="s">
        <v>1</v>
      </c>
      <c r="F1730" s="169" t="s">
        <v>719</v>
      </c>
      <c r="H1730" s="168" t="s">
        <v>1</v>
      </c>
      <c r="L1730" s="166"/>
      <c r="M1730" s="170"/>
      <c r="N1730" s="171"/>
      <c r="O1730" s="171"/>
      <c r="P1730" s="171"/>
      <c r="Q1730" s="171"/>
      <c r="R1730" s="171"/>
      <c r="S1730" s="171"/>
      <c r="T1730" s="172"/>
      <c r="AT1730" s="168" t="s">
        <v>132</v>
      </c>
      <c r="AU1730" s="168" t="s">
        <v>74</v>
      </c>
      <c r="AV1730" s="167" t="s">
        <v>72</v>
      </c>
      <c r="AW1730" s="167" t="s">
        <v>5</v>
      </c>
      <c r="AX1730" s="167" t="s">
        <v>66</v>
      </c>
      <c r="AY1730" s="168" t="s">
        <v>123</v>
      </c>
    </row>
    <row r="1731" spans="2:51" s="167" customFormat="1" ht="12">
      <c r="B1731" s="166"/>
      <c r="D1731" s="96" t="s">
        <v>132</v>
      </c>
      <c r="E1731" s="168" t="s">
        <v>1</v>
      </c>
      <c r="F1731" s="169" t="s">
        <v>461</v>
      </c>
      <c r="H1731" s="168" t="s">
        <v>1</v>
      </c>
      <c r="L1731" s="166"/>
      <c r="M1731" s="170"/>
      <c r="N1731" s="171"/>
      <c r="O1731" s="171"/>
      <c r="P1731" s="171"/>
      <c r="Q1731" s="171"/>
      <c r="R1731" s="171"/>
      <c r="S1731" s="171"/>
      <c r="T1731" s="172"/>
      <c r="AT1731" s="168" t="s">
        <v>132</v>
      </c>
      <c r="AU1731" s="168" t="s">
        <v>74</v>
      </c>
      <c r="AV1731" s="167" t="s">
        <v>72</v>
      </c>
      <c r="AW1731" s="167" t="s">
        <v>5</v>
      </c>
      <c r="AX1731" s="167" t="s">
        <v>66</v>
      </c>
      <c r="AY1731" s="168" t="s">
        <v>123</v>
      </c>
    </row>
    <row r="1732" spans="2:51" s="95" customFormat="1" ht="12">
      <c r="B1732" s="94"/>
      <c r="D1732" s="96" t="s">
        <v>132</v>
      </c>
      <c r="E1732" s="97" t="s">
        <v>1</v>
      </c>
      <c r="F1732" s="98" t="s">
        <v>731</v>
      </c>
      <c r="H1732" s="99">
        <v>1.722</v>
      </c>
      <c r="L1732" s="94"/>
      <c r="M1732" s="100"/>
      <c r="N1732" s="101"/>
      <c r="O1732" s="101"/>
      <c r="P1732" s="101"/>
      <c r="Q1732" s="101"/>
      <c r="R1732" s="101"/>
      <c r="S1732" s="101"/>
      <c r="T1732" s="102"/>
      <c r="AT1732" s="97" t="s">
        <v>132</v>
      </c>
      <c r="AU1732" s="97" t="s">
        <v>74</v>
      </c>
      <c r="AV1732" s="95" t="s">
        <v>74</v>
      </c>
      <c r="AW1732" s="95" t="s">
        <v>5</v>
      </c>
      <c r="AX1732" s="95" t="s">
        <v>66</v>
      </c>
      <c r="AY1732" s="97" t="s">
        <v>123</v>
      </c>
    </row>
    <row r="1733" spans="2:51" s="167" customFormat="1" ht="12">
      <c r="B1733" s="166"/>
      <c r="D1733" s="96" t="s">
        <v>132</v>
      </c>
      <c r="E1733" s="168" t="s">
        <v>1</v>
      </c>
      <c r="F1733" s="169" t="s">
        <v>732</v>
      </c>
      <c r="H1733" s="168" t="s">
        <v>1</v>
      </c>
      <c r="L1733" s="166"/>
      <c r="M1733" s="170"/>
      <c r="N1733" s="171"/>
      <c r="O1733" s="171"/>
      <c r="P1733" s="171"/>
      <c r="Q1733" s="171"/>
      <c r="R1733" s="171"/>
      <c r="S1733" s="171"/>
      <c r="T1733" s="172"/>
      <c r="AT1733" s="168" t="s">
        <v>132</v>
      </c>
      <c r="AU1733" s="168" t="s">
        <v>74</v>
      </c>
      <c r="AV1733" s="167" t="s">
        <v>72</v>
      </c>
      <c r="AW1733" s="167" t="s">
        <v>5</v>
      </c>
      <c r="AX1733" s="167" t="s">
        <v>66</v>
      </c>
      <c r="AY1733" s="168" t="s">
        <v>123</v>
      </c>
    </row>
    <row r="1734" spans="2:51" s="95" customFormat="1" ht="12">
      <c r="B1734" s="94"/>
      <c r="D1734" s="96" t="s">
        <v>132</v>
      </c>
      <c r="E1734" s="97" t="s">
        <v>1</v>
      </c>
      <c r="F1734" s="98" t="s">
        <v>722</v>
      </c>
      <c r="H1734" s="99">
        <v>-0.059</v>
      </c>
      <c r="L1734" s="94"/>
      <c r="M1734" s="100"/>
      <c r="N1734" s="101"/>
      <c r="O1734" s="101"/>
      <c r="P1734" s="101"/>
      <c r="Q1734" s="101"/>
      <c r="R1734" s="101"/>
      <c r="S1734" s="101"/>
      <c r="T1734" s="102"/>
      <c r="AT1734" s="97" t="s">
        <v>132</v>
      </c>
      <c r="AU1734" s="97" t="s">
        <v>74</v>
      </c>
      <c r="AV1734" s="95" t="s">
        <v>74</v>
      </c>
      <c r="AW1734" s="95" t="s">
        <v>5</v>
      </c>
      <c r="AX1734" s="95" t="s">
        <v>66</v>
      </c>
      <c r="AY1734" s="97" t="s">
        <v>123</v>
      </c>
    </row>
    <row r="1735" spans="2:51" s="174" customFormat="1" ht="12">
      <c r="B1735" s="173"/>
      <c r="D1735" s="96" t="s">
        <v>132</v>
      </c>
      <c r="E1735" s="175" t="s">
        <v>1</v>
      </c>
      <c r="F1735" s="176" t="s">
        <v>412</v>
      </c>
      <c r="H1735" s="177">
        <v>1.663</v>
      </c>
      <c r="L1735" s="173"/>
      <c r="M1735" s="178"/>
      <c r="N1735" s="179"/>
      <c r="O1735" s="179"/>
      <c r="P1735" s="179"/>
      <c r="Q1735" s="179"/>
      <c r="R1735" s="179"/>
      <c r="S1735" s="179"/>
      <c r="T1735" s="180"/>
      <c r="AT1735" s="175" t="s">
        <v>132</v>
      </c>
      <c r="AU1735" s="175" t="s">
        <v>74</v>
      </c>
      <c r="AV1735" s="174" t="s">
        <v>137</v>
      </c>
      <c r="AW1735" s="174" t="s">
        <v>5</v>
      </c>
      <c r="AX1735" s="174" t="s">
        <v>66</v>
      </c>
      <c r="AY1735" s="175" t="s">
        <v>123</v>
      </c>
    </row>
    <row r="1736" spans="2:51" s="167" customFormat="1" ht="12">
      <c r="B1736" s="166"/>
      <c r="D1736" s="96" t="s">
        <v>132</v>
      </c>
      <c r="E1736" s="168" t="s">
        <v>1</v>
      </c>
      <c r="F1736" s="169" t="s">
        <v>465</v>
      </c>
      <c r="H1736" s="168" t="s">
        <v>1</v>
      </c>
      <c r="L1736" s="166"/>
      <c r="M1736" s="170"/>
      <c r="N1736" s="171"/>
      <c r="O1736" s="171"/>
      <c r="P1736" s="171"/>
      <c r="Q1736" s="171"/>
      <c r="R1736" s="171"/>
      <c r="S1736" s="171"/>
      <c r="T1736" s="172"/>
      <c r="AT1736" s="168" t="s">
        <v>132</v>
      </c>
      <c r="AU1736" s="168" t="s">
        <v>74</v>
      </c>
      <c r="AV1736" s="167" t="s">
        <v>72</v>
      </c>
      <c r="AW1736" s="167" t="s">
        <v>5</v>
      </c>
      <c r="AX1736" s="167" t="s">
        <v>66</v>
      </c>
      <c r="AY1736" s="168" t="s">
        <v>123</v>
      </c>
    </row>
    <row r="1737" spans="2:51" s="167" customFormat="1" ht="12">
      <c r="B1737" s="166"/>
      <c r="D1737" s="96" t="s">
        <v>132</v>
      </c>
      <c r="E1737" s="168" t="s">
        <v>1</v>
      </c>
      <c r="F1737" s="169" t="s">
        <v>719</v>
      </c>
      <c r="H1737" s="168" t="s">
        <v>1</v>
      </c>
      <c r="L1737" s="166"/>
      <c r="M1737" s="170"/>
      <c r="N1737" s="171"/>
      <c r="O1737" s="171"/>
      <c r="P1737" s="171"/>
      <c r="Q1737" s="171"/>
      <c r="R1737" s="171"/>
      <c r="S1737" s="171"/>
      <c r="T1737" s="172"/>
      <c r="AT1737" s="168" t="s">
        <v>132</v>
      </c>
      <c r="AU1737" s="168" t="s">
        <v>74</v>
      </c>
      <c r="AV1737" s="167" t="s">
        <v>72</v>
      </c>
      <c r="AW1737" s="167" t="s">
        <v>5</v>
      </c>
      <c r="AX1737" s="167" t="s">
        <v>66</v>
      </c>
      <c r="AY1737" s="168" t="s">
        <v>123</v>
      </c>
    </row>
    <row r="1738" spans="2:51" s="167" customFormat="1" ht="12">
      <c r="B1738" s="166"/>
      <c r="D1738" s="96" t="s">
        <v>132</v>
      </c>
      <c r="E1738" s="168" t="s">
        <v>1</v>
      </c>
      <c r="F1738" s="169" t="s">
        <v>466</v>
      </c>
      <c r="H1738" s="168" t="s">
        <v>1</v>
      </c>
      <c r="L1738" s="166"/>
      <c r="M1738" s="170"/>
      <c r="N1738" s="171"/>
      <c r="O1738" s="171"/>
      <c r="P1738" s="171"/>
      <c r="Q1738" s="171"/>
      <c r="R1738" s="171"/>
      <c r="S1738" s="171"/>
      <c r="T1738" s="172"/>
      <c r="AT1738" s="168" t="s">
        <v>132</v>
      </c>
      <c r="AU1738" s="168" t="s">
        <v>74</v>
      </c>
      <c r="AV1738" s="167" t="s">
        <v>72</v>
      </c>
      <c r="AW1738" s="167" t="s">
        <v>5</v>
      </c>
      <c r="AX1738" s="167" t="s">
        <v>66</v>
      </c>
      <c r="AY1738" s="168" t="s">
        <v>123</v>
      </c>
    </row>
    <row r="1739" spans="2:51" s="95" customFormat="1" ht="12">
      <c r="B1739" s="94"/>
      <c r="D1739" s="96" t="s">
        <v>132</v>
      </c>
      <c r="E1739" s="97" t="s">
        <v>1</v>
      </c>
      <c r="F1739" s="98" t="s">
        <v>733</v>
      </c>
      <c r="H1739" s="99">
        <v>0.957</v>
      </c>
      <c r="L1739" s="94"/>
      <c r="M1739" s="100"/>
      <c r="N1739" s="101"/>
      <c r="O1739" s="101"/>
      <c r="P1739" s="101"/>
      <c r="Q1739" s="101"/>
      <c r="R1739" s="101"/>
      <c r="S1739" s="101"/>
      <c r="T1739" s="102"/>
      <c r="AT1739" s="97" t="s">
        <v>132</v>
      </c>
      <c r="AU1739" s="97" t="s">
        <v>74</v>
      </c>
      <c r="AV1739" s="95" t="s">
        <v>74</v>
      </c>
      <c r="AW1739" s="95" t="s">
        <v>5</v>
      </c>
      <c r="AX1739" s="95" t="s">
        <v>66</v>
      </c>
      <c r="AY1739" s="97" t="s">
        <v>123</v>
      </c>
    </row>
    <row r="1740" spans="2:51" s="167" customFormat="1" ht="12">
      <c r="B1740" s="166"/>
      <c r="D1740" s="96" t="s">
        <v>132</v>
      </c>
      <c r="E1740" s="168" t="s">
        <v>1</v>
      </c>
      <c r="F1740" s="169" t="s">
        <v>734</v>
      </c>
      <c r="H1740" s="168" t="s">
        <v>1</v>
      </c>
      <c r="L1740" s="166"/>
      <c r="M1740" s="170"/>
      <c r="N1740" s="171"/>
      <c r="O1740" s="171"/>
      <c r="P1740" s="171"/>
      <c r="Q1740" s="171"/>
      <c r="R1740" s="171"/>
      <c r="S1740" s="171"/>
      <c r="T1740" s="172"/>
      <c r="AT1740" s="168" t="s">
        <v>132</v>
      </c>
      <c r="AU1740" s="168" t="s">
        <v>74</v>
      </c>
      <c r="AV1740" s="167" t="s">
        <v>72</v>
      </c>
      <c r="AW1740" s="167" t="s">
        <v>5</v>
      </c>
      <c r="AX1740" s="167" t="s">
        <v>66</v>
      </c>
      <c r="AY1740" s="168" t="s">
        <v>123</v>
      </c>
    </row>
    <row r="1741" spans="2:51" s="95" customFormat="1" ht="12">
      <c r="B1741" s="94"/>
      <c r="D1741" s="96" t="s">
        <v>132</v>
      </c>
      <c r="E1741" s="97" t="s">
        <v>1</v>
      </c>
      <c r="F1741" s="98" t="s">
        <v>725</v>
      </c>
      <c r="H1741" s="99">
        <v>-0.039</v>
      </c>
      <c r="L1741" s="94"/>
      <c r="M1741" s="100"/>
      <c r="N1741" s="101"/>
      <c r="O1741" s="101"/>
      <c r="P1741" s="101"/>
      <c r="Q1741" s="101"/>
      <c r="R1741" s="101"/>
      <c r="S1741" s="101"/>
      <c r="T1741" s="102"/>
      <c r="AT1741" s="97" t="s">
        <v>132</v>
      </c>
      <c r="AU1741" s="97" t="s">
        <v>74</v>
      </c>
      <c r="AV1741" s="95" t="s">
        <v>74</v>
      </c>
      <c r="AW1741" s="95" t="s">
        <v>5</v>
      </c>
      <c r="AX1741" s="95" t="s">
        <v>66</v>
      </c>
      <c r="AY1741" s="97" t="s">
        <v>123</v>
      </c>
    </row>
    <row r="1742" spans="2:51" s="174" customFormat="1" ht="12">
      <c r="B1742" s="173"/>
      <c r="D1742" s="96" t="s">
        <v>132</v>
      </c>
      <c r="E1742" s="175" t="s">
        <v>1</v>
      </c>
      <c r="F1742" s="176" t="s">
        <v>412</v>
      </c>
      <c r="H1742" s="177">
        <v>0.9179999999999999</v>
      </c>
      <c r="L1742" s="173"/>
      <c r="M1742" s="178"/>
      <c r="N1742" s="179"/>
      <c r="O1742" s="179"/>
      <c r="P1742" s="179"/>
      <c r="Q1742" s="179"/>
      <c r="R1742" s="179"/>
      <c r="S1742" s="179"/>
      <c r="T1742" s="180"/>
      <c r="AT1742" s="175" t="s">
        <v>132</v>
      </c>
      <c r="AU1742" s="175" t="s">
        <v>74</v>
      </c>
      <c r="AV1742" s="174" t="s">
        <v>137</v>
      </c>
      <c r="AW1742" s="174" t="s">
        <v>5</v>
      </c>
      <c r="AX1742" s="174" t="s">
        <v>66</v>
      </c>
      <c r="AY1742" s="175" t="s">
        <v>123</v>
      </c>
    </row>
    <row r="1743" spans="2:51" s="182" customFormat="1" ht="12">
      <c r="B1743" s="181"/>
      <c r="D1743" s="96" t="s">
        <v>132</v>
      </c>
      <c r="E1743" s="183" t="s">
        <v>1</v>
      </c>
      <c r="F1743" s="184" t="s">
        <v>470</v>
      </c>
      <c r="H1743" s="185">
        <v>36.75099999999999</v>
      </c>
      <c r="L1743" s="181"/>
      <c r="M1743" s="186"/>
      <c r="N1743" s="187"/>
      <c r="O1743" s="187"/>
      <c r="P1743" s="187"/>
      <c r="Q1743" s="187"/>
      <c r="R1743" s="187"/>
      <c r="S1743" s="187"/>
      <c r="T1743" s="188"/>
      <c r="AT1743" s="183" t="s">
        <v>132</v>
      </c>
      <c r="AU1743" s="183" t="s">
        <v>74</v>
      </c>
      <c r="AV1743" s="182" t="s">
        <v>130</v>
      </c>
      <c r="AW1743" s="182" t="s">
        <v>5</v>
      </c>
      <c r="AX1743" s="182" t="s">
        <v>72</v>
      </c>
      <c r="AY1743" s="183" t="s">
        <v>123</v>
      </c>
    </row>
    <row r="1744" spans="2:63" s="73" customFormat="1" ht="22.9" customHeight="1">
      <c r="B1744" s="72"/>
      <c r="D1744" s="74" t="s">
        <v>65</v>
      </c>
      <c r="E1744" s="82" t="s">
        <v>159</v>
      </c>
      <c r="F1744" s="82" t="s">
        <v>171</v>
      </c>
      <c r="J1744" s="83">
        <f>BK1744</f>
        <v>0</v>
      </c>
      <c r="L1744" s="72"/>
      <c r="M1744" s="77"/>
      <c r="N1744" s="78"/>
      <c r="O1744" s="78"/>
      <c r="P1744" s="80">
        <f>SUM(P1745:P3256)</f>
        <v>1025.5584999999999</v>
      </c>
      <c r="Q1744" s="78"/>
      <c r="R1744" s="80">
        <f>SUM(R1745:R3256)</f>
        <v>73.05451199999999</v>
      </c>
      <c r="S1744" s="78"/>
      <c r="T1744" s="163">
        <f>SUM(T1745:T3256)</f>
        <v>86.87660000000001</v>
      </c>
      <c r="AR1744" s="74" t="s">
        <v>72</v>
      </c>
      <c r="AT1744" s="154" t="s">
        <v>65</v>
      </c>
      <c r="AU1744" s="154" t="s">
        <v>72</v>
      </c>
      <c r="AY1744" s="74" t="s">
        <v>123</v>
      </c>
      <c r="BK1744" s="155">
        <f>SUM(BK1745:BK3256)</f>
        <v>0</v>
      </c>
    </row>
    <row r="1745" spans="2:65" s="117" customFormat="1" ht="16.5" customHeight="1">
      <c r="B1745" s="8"/>
      <c r="C1745" s="84" t="s">
        <v>204</v>
      </c>
      <c r="D1745" s="84" t="s">
        <v>125</v>
      </c>
      <c r="E1745" s="85" t="s">
        <v>735</v>
      </c>
      <c r="F1745" s="86" t="s">
        <v>736</v>
      </c>
      <c r="G1745" s="87" t="s">
        <v>140</v>
      </c>
      <c r="H1745" s="88">
        <v>247</v>
      </c>
      <c r="I1745" s="142"/>
      <c r="J1745" s="89">
        <f>ROUND(I1745*H1745,2)</f>
        <v>0</v>
      </c>
      <c r="K1745" s="86" t="s">
        <v>397</v>
      </c>
      <c r="L1745" s="8"/>
      <c r="M1745" s="115" t="s">
        <v>1</v>
      </c>
      <c r="N1745" s="90" t="s">
        <v>35</v>
      </c>
      <c r="O1745" s="92">
        <v>0.205</v>
      </c>
      <c r="P1745" s="92">
        <f>O1745*H1745</f>
        <v>50.635</v>
      </c>
      <c r="Q1745" s="92">
        <v>0</v>
      </c>
      <c r="R1745" s="92">
        <f>Q1745*H1745</f>
        <v>0</v>
      </c>
      <c r="S1745" s="92">
        <v>0.32</v>
      </c>
      <c r="T1745" s="164">
        <f>S1745*H1745</f>
        <v>79.04</v>
      </c>
      <c r="AR1745" s="120" t="s">
        <v>130</v>
      </c>
      <c r="AT1745" s="120" t="s">
        <v>125</v>
      </c>
      <c r="AU1745" s="120" t="s">
        <v>74</v>
      </c>
      <c r="AY1745" s="120" t="s">
        <v>123</v>
      </c>
      <c r="BE1745" s="156">
        <f>IF(N1745="základní",J1745,0)</f>
        <v>0</v>
      </c>
      <c r="BF1745" s="156">
        <f>IF(N1745="snížená",J1745,0)</f>
        <v>0</v>
      </c>
      <c r="BG1745" s="156">
        <f>IF(N1745="zákl. přenesená",J1745,0)</f>
        <v>0</v>
      </c>
      <c r="BH1745" s="156">
        <f>IF(N1745="sníž. přenesená",J1745,0)</f>
        <v>0</v>
      </c>
      <c r="BI1745" s="156">
        <f>IF(N1745="nulová",J1745,0)</f>
        <v>0</v>
      </c>
      <c r="BJ1745" s="120" t="s">
        <v>72</v>
      </c>
      <c r="BK1745" s="156">
        <f>ROUND(I1745*H1745,2)</f>
        <v>0</v>
      </c>
      <c r="BL1745" s="120" t="s">
        <v>130</v>
      </c>
      <c r="BM1745" s="120" t="s">
        <v>737</v>
      </c>
    </row>
    <row r="1746" spans="2:47" s="117" customFormat="1" ht="12">
      <c r="B1746" s="8"/>
      <c r="D1746" s="96" t="s">
        <v>399</v>
      </c>
      <c r="F1746" s="165" t="s">
        <v>738</v>
      </c>
      <c r="L1746" s="8"/>
      <c r="M1746" s="114"/>
      <c r="N1746" s="21"/>
      <c r="O1746" s="21"/>
      <c r="P1746" s="21"/>
      <c r="Q1746" s="21"/>
      <c r="R1746" s="21"/>
      <c r="S1746" s="21"/>
      <c r="T1746" s="22"/>
      <c r="AT1746" s="120" t="s">
        <v>399</v>
      </c>
      <c r="AU1746" s="120" t="s">
        <v>74</v>
      </c>
    </row>
    <row r="1747" spans="2:47" s="117" customFormat="1" ht="29.25">
      <c r="B1747" s="8"/>
      <c r="D1747" s="96" t="s">
        <v>298</v>
      </c>
      <c r="F1747" s="113" t="s">
        <v>739</v>
      </c>
      <c r="L1747" s="8"/>
      <c r="M1747" s="114"/>
      <c r="N1747" s="21"/>
      <c r="O1747" s="21"/>
      <c r="P1747" s="21"/>
      <c r="Q1747" s="21"/>
      <c r="R1747" s="21"/>
      <c r="S1747" s="21"/>
      <c r="T1747" s="22"/>
      <c r="AT1747" s="120" t="s">
        <v>298</v>
      </c>
      <c r="AU1747" s="120" t="s">
        <v>74</v>
      </c>
    </row>
    <row r="1748" spans="2:51" s="167" customFormat="1" ht="12">
      <c r="B1748" s="166"/>
      <c r="D1748" s="96" t="s">
        <v>132</v>
      </c>
      <c r="E1748" s="168" t="s">
        <v>1</v>
      </c>
      <c r="F1748" s="169" t="s">
        <v>401</v>
      </c>
      <c r="H1748" s="168" t="s">
        <v>1</v>
      </c>
      <c r="L1748" s="166"/>
      <c r="M1748" s="170"/>
      <c r="N1748" s="171"/>
      <c r="O1748" s="171"/>
      <c r="P1748" s="171"/>
      <c r="Q1748" s="171"/>
      <c r="R1748" s="171"/>
      <c r="S1748" s="171"/>
      <c r="T1748" s="172"/>
      <c r="AT1748" s="168" t="s">
        <v>132</v>
      </c>
      <c r="AU1748" s="168" t="s">
        <v>74</v>
      </c>
      <c r="AV1748" s="167" t="s">
        <v>72</v>
      </c>
      <c r="AW1748" s="167" t="s">
        <v>5</v>
      </c>
      <c r="AX1748" s="167" t="s">
        <v>66</v>
      </c>
      <c r="AY1748" s="168" t="s">
        <v>123</v>
      </c>
    </row>
    <row r="1749" spans="2:51" s="167" customFormat="1" ht="12">
      <c r="B1749" s="166"/>
      <c r="D1749" s="96" t="s">
        <v>132</v>
      </c>
      <c r="E1749" s="168" t="s">
        <v>1</v>
      </c>
      <c r="F1749" s="169" t="s">
        <v>402</v>
      </c>
      <c r="H1749" s="168" t="s">
        <v>1</v>
      </c>
      <c r="L1749" s="166"/>
      <c r="M1749" s="170"/>
      <c r="N1749" s="171"/>
      <c r="O1749" s="171"/>
      <c r="P1749" s="171"/>
      <c r="Q1749" s="171"/>
      <c r="R1749" s="171"/>
      <c r="S1749" s="171"/>
      <c r="T1749" s="172"/>
      <c r="AT1749" s="168" t="s">
        <v>132</v>
      </c>
      <c r="AU1749" s="168" t="s">
        <v>74</v>
      </c>
      <c r="AV1749" s="167" t="s">
        <v>72</v>
      </c>
      <c r="AW1749" s="167" t="s">
        <v>5</v>
      </c>
      <c r="AX1749" s="167" t="s">
        <v>66</v>
      </c>
      <c r="AY1749" s="168" t="s">
        <v>123</v>
      </c>
    </row>
    <row r="1750" spans="2:51" s="167" customFormat="1" ht="12">
      <c r="B1750" s="166"/>
      <c r="D1750" s="96" t="s">
        <v>132</v>
      </c>
      <c r="E1750" s="168" t="s">
        <v>1</v>
      </c>
      <c r="F1750" s="169" t="s">
        <v>403</v>
      </c>
      <c r="H1750" s="168" t="s">
        <v>1</v>
      </c>
      <c r="L1750" s="166"/>
      <c r="M1750" s="170"/>
      <c r="N1750" s="171"/>
      <c r="O1750" s="171"/>
      <c r="P1750" s="171"/>
      <c r="Q1750" s="171"/>
      <c r="R1750" s="171"/>
      <c r="S1750" s="171"/>
      <c r="T1750" s="172"/>
      <c r="AT1750" s="168" t="s">
        <v>132</v>
      </c>
      <c r="AU1750" s="168" t="s">
        <v>74</v>
      </c>
      <c r="AV1750" s="167" t="s">
        <v>72</v>
      </c>
      <c r="AW1750" s="167" t="s">
        <v>5</v>
      </c>
      <c r="AX1750" s="167" t="s">
        <v>66</v>
      </c>
      <c r="AY1750" s="168" t="s">
        <v>123</v>
      </c>
    </row>
    <row r="1751" spans="2:51" s="167" customFormat="1" ht="12">
      <c r="B1751" s="166"/>
      <c r="D1751" s="96" t="s">
        <v>132</v>
      </c>
      <c r="E1751" s="168" t="s">
        <v>1</v>
      </c>
      <c r="F1751" s="169" t="s">
        <v>740</v>
      </c>
      <c r="H1751" s="168" t="s">
        <v>1</v>
      </c>
      <c r="L1751" s="166"/>
      <c r="M1751" s="170"/>
      <c r="N1751" s="171"/>
      <c r="O1751" s="171"/>
      <c r="P1751" s="171"/>
      <c r="Q1751" s="171"/>
      <c r="R1751" s="171"/>
      <c r="S1751" s="171"/>
      <c r="T1751" s="172"/>
      <c r="AT1751" s="168" t="s">
        <v>132</v>
      </c>
      <c r="AU1751" s="168" t="s">
        <v>74</v>
      </c>
      <c r="AV1751" s="167" t="s">
        <v>72</v>
      </c>
      <c r="AW1751" s="167" t="s">
        <v>5</v>
      </c>
      <c r="AX1751" s="167" t="s">
        <v>66</v>
      </c>
      <c r="AY1751" s="168" t="s">
        <v>123</v>
      </c>
    </row>
    <row r="1752" spans="2:51" s="95" customFormat="1" ht="12">
      <c r="B1752" s="94"/>
      <c r="D1752" s="96" t="s">
        <v>132</v>
      </c>
      <c r="E1752" s="97" t="s">
        <v>1</v>
      </c>
      <c r="F1752" s="98" t="s">
        <v>741</v>
      </c>
      <c r="H1752" s="99">
        <v>247</v>
      </c>
      <c r="L1752" s="94"/>
      <c r="M1752" s="100"/>
      <c r="N1752" s="101"/>
      <c r="O1752" s="101"/>
      <c r="P1752" s="101"/>
      <c r="Q1752" s="101"/>
      <c r="R1752" s="101"/>
      <c r="S1752" s="101"/>
      <c r="T1752" s="102"/>
      <c r="AT1752" s="97" t="s">
        <v>132</v>
      </c>
      <c r="AU1752" s="97" t="s">
        <v>74</v>
      </c>
      <c r="AV1752" s="95" t="s">
        <v>74</v>
      </c>
      <c r="AW1752" s="95" t="s">
        <v>5</v>
      </c>
      <c r="AX1752" s="95" t="s">
        <v>66</v>
      </c>
      <c r="AY1752" s="97" t="s">
        <v>123</v>
      </c>
    </row>
    <row r="1753" spans="2:51" s="182" customFormat="1" ht="12">
      <c r="B1753" s="181"/>
      <c r="D1753" s="96" t="s">
        <v>132</v>
      </c>
      <c r="E1753" s="183" t="s">
        <v>1</v>
      </c>
      <c r="F1753" s="184" t="s">
        <v>470</v>
      </c>
      <c r="H1753" s="185">
        <v>247</v>
      </c>
      <c r="L1753" s="181"/>
      <c r="M1753" s="186"/>
      <c r="N1753" s="187"/>
      <c r="O1753" s="187"/>
      <c r="P1753" s="187"/>
      <c r="Q1753" s="187"/>
      <c r="R1753" s="187"/>
      <c r="S1753" s="187"/>
      <c r="T1753" s="188"/>
      <c r="AT1753" s="183" t="s">
        <v>132</v>
      </c>
      <c r="AU1753" s="183" t="s">
        <v>74</v>
      </c>
      <c r="AV1753" s="182" t="s">
        <v>130</v>
      </c>
      <c r="AW1753" s="182" t="s">
        <v>5</v>
      </c>
      <c r="AX1753" s="182" t="s">
        <v>72</v>
      </c>
      <c r="AY1753" s="183" t="s">
        <v>123</v>
      </c>
    </row>
    <row r="1754" spans="2:65" s="117" customFormat="1" ht="16.5" customHeight="1">
      <c r="B1754" s="8"/>
      <c r="C1754" s="84" t="s">
        <v>209</v>
      </c>
      <c r="D1754" s="84" t="s">
        <v>125</v>
      </c>
      <c r="E1754" s="85" t="s">
        <v>742</v>
      </c>
      <c r="F1754" s="86" t="s">
        <v>743</v>
      </c>
      <c r="G1754" s="87" t="s">
        <v>140</v>
      </c>
      <c r="H1754" s="88">
        <v>45.5</v>
      </c>
      <c r="I1754" s="142"/>
      <c r="J1754" s="89">
        <f>ROUND(I1754*H1754,2)</f>
        <v>0</v>
      </c>
      <c r="K1754" s="86" t="s">
        <v>397</v>
      </c>
      <c r="L1754" s="8"/>
      <c r="M1754" s="115" t="s">
        <v>1</v>
      </c>
      <c r="N1754" s="90" t="s">
        <v>35</v>
      </c>
      <c r="O1754" s="92">
        <v>0.312</v>
      </c>
      <c r="P1754" s="92">
        <f>O1754*H1754</f>
        <v>14.196</v>
      </c>
      <c r="Q1754" s="92">
        <v>1E-05</v>
      </c>
      <c r="R1754" s="92">
        <f>Q1754*H1754</f>
        <v>0.00045500000000000006</v>
      </c>
      <c r="S1754" s="92">
        <v>0</v>
      </c>
      <c r="T1754" s="164">
        <f>S1754*H1754</f>
        <v>0</v>
      </c>
      <c r="AR1754" s="120" t="s">
        <v>130</v>
      </c>
      <c r="AT1754" s="120" t="s">
        <v>125</v>
      </c>
      <c r="AU1754" s="120" t="s">
        <v>74</v>
      </c>
      <c r="AY1754" s="120" t="s">
        <v>123</v>
      </c>
      <c r="BE1754" s="156">
        <f>IF(N1754="základní",J1754,0)</f>
        <v>0</v>
      </c>
      <c r="BF1754" s="156">
        <f>IF(N1754="snížená",J1754,0)</f>
        <v>0</v>
      </c>
      <c r="BG1754" s="156">
        <f>IF(N1754="zákl. přenesená",J1754,0)</f>
        <v>0</v>
      </c>
      <c r="BH1754" s="156">
        <f>IF(N1754="sníž. přenesená",J1754,0)</f>
        <v>0</v>
      </c>
      <c r="BI1754" s="156">
        <f>IF(N1754="nulová",J1754,0)</f>
        <v>0</v>
      </c>
      <c r="BJ1754" s="120" t="s">
        <v>72</v>
      </c>
      <c r="BK1754" s="156">
        <f>ROUND(I1754*H1754,2)</f>
        <v>0</v>
      </c>
      <c r="BL1754" s="120" t="s">
        <v>130</v>
      </c>
      <c r="BM1754" s="120" t="s">
        <v>744</v>
      </c>
    </row>
    <row r="1755" spans="2:47" s="117" customFormat="1" ht="12">
      <c r="B1755" s="8"/>
      <c r="D1755" s="96" t="s">
        <v>399</v>
      </c>
      <c r="F1755" s="165" t="s">
        <v>745</v>
      </c>
      <c r="L1755" s="8"/>
      <c r="M1755" s="114"/>
      <c r="N1755" s="21"/>
      <c r="O1755" s="21"/>
      <c r="P1755" s="21"/>
      <c r="Q1755" s="21"/>
      <c r="R1755" s="21"/>
      <c r="S1755" s="21"/>
      <c r="T1755" s="22"/>
      <c r="AT1755" s="120" t="s">
        <v>399</v>
      </c>
      <c r="AU1755" s="120" t="s">
        <v>74</v>
      </c>
    </row>
    <row r="1756" spans="2:51" s="167" customFormat="1" ht="12">
      <c r="B1756" s="166"/>
      <c r="D1756" s="96" t="s">
        <v>132</v>
      </c>
      <c r="E1756" s="168" t="s">
        <v>1</v>
      </c>
      <c r="F1756" s="169" t="s">
        <v>401</v>
      </c>
      <c r="H1756" s="168" t="s">
        <v>1</v>
      </c>
      <c r="L1756" s="166"/>
      <c r="M1756" s="170"/>
      <c r="N1756" s="171"/>
      <c r="O1756" s="171"/>
      <c r="P1756" s="171"/>
      <c r="Q1756" s="171"/>
      <c r="R1756" s="171"/>
      <c r="S1756" s="171"/>
      <c r="T1756" s="172"/>
      <c r="AT1756" s="168" t="s">
        <v>132</v>
      </c>
      <c r="AU1756" s="168" t="s">
        <v>74</v>
      </c>
      <c r="AV1756" s="167" t="s">
        <v>72</v>
      </c>
      <c r="AW1756" s="167" t="s">
        <v>5</v>
      </c>
      <c r="AX1756" s="167" t="s">
        <v>66</v>
      </c>
      <c r="AY1756" s="168" t="s">
        <v>123</v>
      </c>
    </row>
    <row r="1757" spans="2:51" s="167" customFormat="1" ht="12">
      <c r="B1757" s="166"/>
      <c r="D1757" s="96" t="s">
        <v>132</v>
      </c>
      <c r="E1757" s="168" t="s">
        <v>1</v>
      </c>
      <c r="F1757" s="169" t="s">
        <v>402</v>
      </c>
      <c r="H1757" s="168" t="s">
        <v>1</v>
      </c>
      <c r="L1757" s="166"/>
      <c r="M1757" s="170"/>
      <c r="N1757" s="171"/>
      <c r="O1757" s="171"/>
      <c r="P1757" s="171"/>
      <c r="Q1757" s="171"/>
      <c r="R1757" s="171"/>
      <c r="S1757" s="171"/>
      <c r="T1757" s="172"/>
      <c r="AT1757" s="168" t="s">
        <v>132</v>
      </c>
      <c r="AU1757" s="168" t="s">
        <v>74</v>
      </c>
      <c r="AV1757" s="167" t="s">
        <v>72</v>
      </c>
      <c r="AW1757" s="167" t="s">
        <v>5</v>
      </c>
      <c r="AX1757" s="167" t="s">
        <v>66</v>
      </c>
      <c r="AY1757" s="168" t="s">
        <v>123</v>
      </c>
    </row>
    <row r="1758" spans="2:51" s="167" customFormat="1" ht="12">
      <c r="B1758" s="166"/>
      <c r="D1758" s="96" t="s">
        <v>132</v>
      </c>
      <c r="E1758" s="168" t="s">
        <v>1</v>
      </c>
      <c r="F1758" s="169" t="s">
        <v>403</v>
      </c>
      <c r="H1758" s="168" t="s">
        <v>1</v>
      </c>
      <c r="L1758" s="166"/>
      <c r="M1758" s="170"/>
      <c r="N1758" s="171"/>
      <c r="O1758" s="171"/>
      <c r="P1758" s="171"/>
      <c r="Q1758" s="171"/>
      <c r="R1758" s="171"/>
      <c r="S1758" s="171"/>
      <c r="T1758" s="172"/>
      <c r="AT1758" s="168" t="s">
        <v>132</v>
      </c>
      <c r="AU1758" s="168" t="s">
        <v>74</v>
      </c>
      <c r="AV1758" s="167" t="s">
        <v>72</v>
      </c>
      <c r="AW1758" s="167" t="s">
        <v>5</v>
      </c>
      <c r="AX1758" s="167" t="s">
        <v>66</v>
      </c>
      <c r="AY1758" s="168" t="s">
        <v>123</v>
      </c>
    </row>
    <row r="1759" spans="2:51" s="167" customFormat="1" ht="12">
      <c r="B1759" s="166"/>
      <c r="D1759" s="96" t="s">
        <v>132</v>
      </c>
      <c r="E1759" s="168" t="s">
        <v>1</v>
      </c>
      <c r="F1759" s="169" t="s">
        <v>673</v>
      </c>
      <c r="H1759" s="168" t="s">
        <v>1</v>
      </c>
      <c r="L1759" s="166"/>
      <c r="M1759" s="170"/>
      <c r="N1759" s="171"/>
      <c r="O1759" s="171"/>
      <c r="P1759" s="171"/>
      <c r="Q1759" s="171"/>
      <c r="R1759" s="171"/>
      <c r="S1759" s="171"/>
      <c r="T1759" s="172"/>
      <c r="AT1759" s="168" t="s">
        <v>132</v>
      </c>
      <c r="AU1759" s="168" t="s">
        <v>74</v>
      </c>
      <c r="AV1759" s="167" t="s">
        <v>72</v>
      </c>
      <c r="AW1759" s="167" t="s">
        <v>5</v>
      </c>
      <c r="AX1759" s="167" t="s">
        <v>66</v>
      </c>
      <c r="AY1759" s="168" t="s">
        <v>123</v>
      </c>
    </row>
    <row r="1760" spans="2:51" s="167" customFormat="1" ht="12">
      <c r="B1760" s="166"/>
      <c r="D1760" s="96" t="s">
        <v>132</v>
      </c>
      <c r="E1760" s="168" t="s">
        <v>1</v>
      </c>
      <c r="F1760" s="169" t="s">
        <v>674</v>
      </c>
      <c r="H1760" s="168" t="s">
        <v>1</v>
      </c>
      <c r="L1760" s="166"/>
      <c r="M1760" s="170"/>
      <c r="N1760" s="171"/>
      <c r="O1760" s="171"/>
      <c r="P1760" s="171"/>
      <c r="Q1760" s="171"/>
      <c r="R1760" s="171"/>
      <c r="S1760" s="171"/>
      <c r="T1760" s="172"/>
      <c r="AT1760" s="168" t="s">
        <v>132</v>
      </c>
      <c r="AU1760" s="168" t="s">
        <v>74</v>
      </c>
      <c r="AV1760" s="167" t="s">
        <v>72</v>
      </c>
      <c r="AW1760" s="167" t="s">
        <v>5</v>
      </c>
      <c r="AX1760" s="167" t="s">
        <v>66</v>
      </c>
      <c r="AY1760" s="168" t="s">
        <v>123</v>
      </c>
    </row>
    <row r="1761" spans="2:51" s="167" customFormat="1" ht="12">
      <c r="B1761" s="166"/>
      <c r="D1761" s="96" t="s">
        <v>132</v>
      </c>
      <c r="E1761" s="168" t="s">
        <v>1</v>
      </c>
      <c r="F1761" s="169" t="s">
        <v>675</v>
      </c>
      <c r="H1761" s="168" t="s">
        <v>1</v>
      </c>
      <c r="L1761" s="166"/>
      <c r="M1761" s="170"/>
      <c r="N1761" s="171"/>
      <c r="O1761" s="171"/>
      <c r="P1761" s="171"/>
      <c r="Q1761" s="171"/>
      <c r="R1761" s="171"/>
      <c r="S1761" s="171"/>
      <c r="T1761" s="172"/>
      <c r="AT1761" s="168" t="s">
        <v>132</v>
      </c>
      <c r="AU1761" s="168" t="s">
        <v>74</v>
      </c>
      <c r="AV1761" s="167" t="s">
        <v>72</v>
      </c>
      <c r="AW1761" s="167" t="s">
        <v>5</v>
      </c>
      <c r="AX1761" s="167" t="s">
        <v>66</v>
      </c>
      <c r="AY1761" s="168" t="s">
        <v>123</v>
      </c>
    </row>
    <row r="1762" spans="2:51" s="95" customFormat="1" ht="12">
      <c r="B1762" s="94"/>
      <c r="D1762" s="96" t="s">
        <v>132</v>
      </c>
      <c r="E1762" s="97" t="s">
        <v>1</v>
      </c>
      <c r="F1762" s="98" t="s">
        <v>676</v>
      </c>
      <c r="H1762" s="99">
        <v>6</v>
      </c>
      <c r="L1762" s="94"/>
      <c r="M1762" s="100"/>
      <c r="N1762" s="101"/>
      <c r="O1762" s="101"/>
      <c r="P1762" s="101"/>
      <c r="Q1762" s="101"/>
      <c r="R1762" s="101"/>
      <c r="S1762" s="101"/>
      <c r="T1762" s="102"/>
      <c r="AT1762" s="97" t="s">
        <v>132</v>
      </c>
      <c r="AU1762" s="97" t="s">
        <v>74</v>
      </c>
      <c r="AV1762" s="95" t="s">
        <v>74</v>
      </c>
      <c r="AW1762" s="95" t="s">
        <v>5</v>
      </c>
      <c r="AX1762" s="95" t="s">
        <v>66</v>
      </c>
      <c r="AY1762" s="97" t="s">
        <v>123</v>
      </c>
    </row>
    <row r="1763" spans="2:51" s="167" customFormat="1" ht="12">
      <c r="B1763" s="166"/>
      <c r="D1763" s="96" t="s">
        <v>132</v>
      </c>
      <c r="E1763" s="168" t="s">
        <v>1</v>
      </c>
      <c r="F1763" s="169" t="s">
        <v>677</v>
      </c>
      <c r="H1763" s="168" t="s">
        <v>1</v>
      </c>
      <c r="L1763" s="166"/>
      <c r="M1763" s="170"/>
      <c r="N1763" s="171"/>
      <c r="O1763" s="171"/>
      <c r="P1763" s="171"/>
      <c r="Q1763" s="171"/>
      <c r="R1763" s="171"/>
      <c r="S1763" s="171"/>
      <c r="T1763" s="172"/>
      <c r="AT1763" s="168" t="s">
        <v>132</v>
      </c>
      <c r="AU1763" s="168" t="s">
        <v>74</v>
      </c>
      <c r="AV1763" s="167" t="s">
        <v>72</v>
      </c>
      <c r="AW1763" s="167" t="s">
        <v>5</v>
      </c>
      <c r="AX1763" s="167" t="s">
        <v>66</v>
      </c>
      <c r="AY1763" s="168" t="s">
        <v>123</v>
      </c>
    </row>
    <row r="1764" spans="2:51" s="167" customFormat="1" ht="12">
      <c r="B1764" s="166"/>
      <c r="D1764" s="96" t="s">
        <v>132</v>
      </c>
      <c r="E1764" s="168" t="s">
        <v>1</v>
      </c>
      <c r="F1764" s="169" t="s">
        <v>674</v>
      </c>
      <c r="H1764" s="168" t="s">
        <v>1</v>
      </c>
      <c r="L1764" s="166"/>
      <c r="M1764" s="170"/>
      <c r="N1764" s="171"/>
      <c r="O1764" s="171"/>
      <c r="P1764" s="171"/>
      <c r="Q1764" s="171"/>
      <c r="R1764" s="171"/>
      <c r="S1764" s="171"/>
      <c r="T1764" s="172"/>
      <c r="AT1764" s="168" t="s">
        <v>132</v>
      </c>
      <c r="AU1764" s="168" t="s">
        <v>74</v>
      </c>
      <c r="AV1764" s="167" t="s">
        <v>72</v>
      </c>
      <c r="AW1764" s="167" t="s">
        <v>5</v>
      </c>
      <c r="AX1764" s="167" t="s">
        <v>66</v>
      </c>
      <c r="AY1764" s="168" t="s">
        <v>123</v>
      </c>
    </row>
    <row r="1765" spans="2:51" s="167" customFormat="1" ht="12">
      <c r="B1765" s="166"/>
      <c r="D1765" s="96" t="s">
        <v>132</v>
      </c>
      <c r="E1765" s="168" t="s">
        <v>1</v>
      </c>
      <c r="F1765" s="169" t="s">
        <v>678</v>
      </c>
      <c r="H1765" s="168" t="s">
        <v>1</v>
      </c>
      <c r="L1765" s="166"/>
      <c r="M1765" s="170"/>
      <c r="N1765" s="171"/>
      <c r="O1765" s="171"/>
      <c r="P1765" s="171"/>
      <c r="Q1765" s="171"/>
      <c r="R1765" s="171"/>
      <c r="S1765" s="171"/>
      <c r="T1765" s="172"/>
      <c r="AT1765" s="168" t="s">
        <v>132</v>
      </c>
      <c r="AU1765" s="168" t="s">
        <v>74</v>
      </c>
      <c r="AV1765" s="167" t="s">
        <v>72</v>
      </c>
      <c r="AW1765" s="167" t="s">
        <v>5</v>
      </c>
      <c r="AX1765" s="167" t="s">
        <v>66</v>
      </c>
      <c r="AY1765" s="168" t="s">
        <v>123</v>
      </c>
    </row>
    <row r="1766" spans="2:51" s="95" customFormat="1" ht="12">
      <c r="B1766" s="94"/>
      <c r="D1766" s="96" t="s">
        <v>132</v>
      </c>
      <c r="E1766" s="97" t="s">
        <v>1</v>
      </c>
      <c r="F1766" s="98" t="s">
        <v>679</v>
      </c>
      <c r="H1766" s="99">
        <v>5.5</v>
      </c>
      <c r="L1766" s="94"/>
      <c r="M1766" s="100"/>
      <c r="N1766" s="101"/>
      <c r="O1766" s="101"/>
      <c r="P1766" s="101"/>
      <c r="Q1766" s="101"/>
      <c r="R1766" s="101"/>
      <c r="S1766" s="101"/>
      <c r="T1766" s="102"/>
      <c r="AT1766" s="97" t="s">
        <v>132</v>
      </c>
      <c r="AU1766" s="97" t="s">
        <v>74</v>
      </c>
      <c r="AV1766" s="95" t="s">
        <v>74</v>
      </c>
      <c r="AW1766" s="95" t="s">
        <v>5</v>
      </c>
      <c r="AX1766" s="95" t="s">
        <v>66</v>
      </c>
      <c r="AY1766" s="97" t="s">
        <v>123</v>
      </c>
    </row>
    <row r="1767" spans="2:51" s="167" customFormat="1" ht="12">
      <c r="B1767" s="166"/>
      <c r="D1767" s="96" t="s">
        <v>132</v>
      </c>
      <c r="E1767" s="168" t="s">
        <v>1</v>
      </c>
      <c r="F1767" s="169" t="s">
        <v>450</v>
      </c>
      <c r="H1767" s="168" t="s">
        <v>1</v>
      </c>
      <c r="L1767" s="166"/>
      <c r="M1767" s="170"/>
      <c r="N1767" s="171"/>
      <c r="O1767" s="171"/>
      <c r="P1767" s="171"/>
      <c r="Q1767" s="171"/>
      <c r="R1767" s="171"/>
      <c r="S1767" s="171"/>
      <c r="T1767" s="172"/>
      <c r="AT1767" s="168" t="s">
        <v>132</v>
      </c>
      <c r="AU1767" s="168" t="s">
        <v>74</v>
      </c>
      <c r="AV1767" s="167" t="s">
        <v>72</v>
      </c>
      <c r="AW1767" s="167" t="s">
        <v>5</v>
      </c>
      <c r="AX1767" s="167" t="s">
        <v>66</v>
      </c>
      <c r="AY1767" s="168" t="s">
        <v>123</v>
      </c>
    </row>
    <row r="1768" spans="2:51" s="167" customFormat="1" ht="12">
      <c r="B1768" s="166"/>
      <c r="D1768" s="96" t="s">
        <v>132</v>
      </c>
      <c r="E1768" s="168" t="s">
        <v>1</v>
      </c>
      <c r="F1768" s="169" t="s">
        <v>674</v>
      </c>
      <c r="H1768" s="168" t="s">
        <v>1</v>
      </c>
      <c r="L1768" s="166"/>
      <c r="M1768" s="170"/>
      <c r="N1768" s="171"/>
      <c r="O1768" s="171"/>
      <c r="P1768" s="171"/>
      <c r="Q1768" s="171"/>
      <c r="R1768" s="171"/>
      <c r="S1768" s="171"/>
      <c r="T1768" s="172"/>
      <c r="AT1768" s="168" t="s">
        <v>132</v>
      </c>
      <c r="AU1768" s="168" t="s">
        <v>74</v>
      </c>
      <c r="AV1768" s="167" t="s">
        <v>72</v>
      </c>
      <c r="AW1768" s="167" t="s">
        <v>5</v>
      </c>
      <c r="AX1768" s="167" t="s">
        <v>66</v>
      </c>
      <c r="AY1768" s="168" t="s">
        <v>123</v>
      </c>
    </row>
    <row r="1769" spans="2:51" s="167" customFormat="1" ht="12">
      <c r="B1769" s="166"/>
      <c r="D1769" s="96" t="s">
        <v>132</v>
      </c>
      <c r="E1769" s="168" t="s">
        <v>1</v>
      </c>
      <c r="F1769" s="169" t="s">
        <v>678</v>
      </c>
      <c r="H1769" s="168" t="s">
        <v>1</v>
      </c>
      <c r="L1769" s="166"/>
      <c r="M1769" s="170"/>
      <c r="N1769" s="171"/>
      <c r="O1769" s="171"/>
      <c r="P1769" s="171"/>
      <c r="Q1769" s="171"/>
      <c r="R1769" s="171"/>
      <c r="S1769" s="171"/>
      <c r="T1769" s="172"/>
      <c r="AT1769" s="168" t="s">
        <v>132</v>
      </c>
      <c r="AU1769" s="168" t="s">
        <v>74</v>
      </c>
      <c r="AV1769" s="167" t="s">
        <v>72</v>
      </c>
      <c r="AW1769" s="167" t="s">
        <v>5</v>
      </c>
      <c r="AX1769" s="167" t="s">
        <v>66</v>
      </c>
      <c r="AY1769" s="168" t="s">
        <v>123</v>
      </c>
    </row>
    <row r="1770" spans="2:51" s="95" customFormat="1" ht="12">
      <c r="B1770" s="94"/>
      <c r="D1770" s="96" t="s">
        <v>132</v>
      </c>
      <c r="E1770" s="97" t="s">
        <v>1</v>
      </c>
      <c r="F1770" s="98" t="s">
        <v>679</v>
      </c>
      <c r="H1770" s="99">
        <v>5.5</v>
      </c>
      <c r="L1770" s="94"/>
      <c r="M1770" s="100"/>
      <c r="N1770" s="101"/>
      <c r="O1770" s="101"/>
      <c r="P1770" s="101"/>
      <c r="Q1770" s="101"/>
      <c r="R1770" s="101"/>
      <c r="S1770" s="101"/>
      <c r="T1770" s="102"/>
      <c r="AT1770" s="97" t="s">
        <v>132</v>
      </c>
      <c r="AU1770" s="97" t="s">
        <v>74</v>
      </c>
      <c r="AV1770" s="95" t="s">
        <v>74</v>
      </c>
      <c r="AW1770" s="95" t="s">
        <v>5</v>
      </c>
      <c r="AX1770" s="95" t="s">
        <v>66</v>
      </c>
      <c r="AY1770" s="97" t="s">
        <v>123</v>
      </c>
    </row>
    <row r="1771" spans="2:51" s="167" customFormat="1" ht="12">
      <c r="B1771" s="166"/>
      <c r="D1771" s="96" t="s">
        <v>132</v>
      </c>
      <c r="E1771" s="168" t="s">
        <v>1</v>
      </c>
      <c r="F1771" s="169" t="s">
        <v>680</v>
      </c>
      <c r="H1771" s="168" t="s">
        <v>1</v>
      </c>
      <c r="L1771" s="166"/>
      <c r="M1771" s="170"/>
      <c r="N1771" s="171"/>
      <c r="O1771" s="171"/>
      <c r="P1771" s="171"/>
      <c r="Q1771" s="171"/>
      <c r="R1771" s="171"/>
      <c r="S1771" s="171"/>
      <c r="T1771" s="172"/>
      <c r="AT1771" s="168" t="s">
        <v>132</v>
      </c>
      <c r="AU1771" s="168" t="s">
        <v>74</v>
      </c>
      <c r="AV1771" s="167" t="s">
        <v>72</v>
      </c>
      <c r="AW1771" s="167" t="s">
        <v>5</v>
      </c>
      <c r="AX1771" s="167" t="s">
        <v>66</v>
      </c>
      <c r="AY1771" s="168" t="s">
        <v>123</v>
      </c>
    </row>
    <row r="1772" spans="2:51" s="167" customFormat="1" ht="12">
      <c r="B1772" s="166"/>
      <c r="D1772" s="96" t="s">
        <v>132</v>
      </c>
      <c r="E1772" s="168" t="s">
        <v>1</v>
      </c>
      <c r="F1772" s="169" t="s">
        <v>674</v>
      </c>
      <c r="H1772" s="168" t="s">
        <v>1</v>
      </c>
      <c r="L1772" s="166"/>
      <c r="M1772" s="170"/>
      <c r="N1772" s="171"/>
      <c r="O1772" s="171"/>
      <c r="P1772" s="171"/>
      <c r="Q1772" s="171"/>
      <c r="R1772" s="171"/>
      <c r="S1772" s="171"/>
      <c r="T1772" s="172"/>
      <c r="AT1772" s="168" t="s">
        <v>132</v>
      </c>
      <c r="AU1772" s="168" t="s">
        <v>74</v>
      </c>
      <c r="AV1772" s="167" t="s">
        <v>72</v>
      </c>
      <c r="AW1772" s="167" t="s">
        <v>5</v>
      </c>
      <c r="AX1772" s="167" t="s">
        <v>66</v>
      </c>
      <c r="AY1772" s="168" t="s">
        <v>123</v>
      </c>
    </row>
    <row r="1773" spans="2:51" s="167" customFormat="1" ht="12">
      <c r="B1773" s="166"/>
      <c r="D1773" s="96" t="s">
        <v>132</v>
      </c>
      <c r="E1773" s="168" t="s">
        <v>1</v>
      </c>
      <c r="F1773" s="169" t="s">
        <v>678</v>
      </c>
      <c r="H1773" s="168" t="s">
        <v>1</v>
      </c>
      <c r="L1773" s="166"/>
      <c r="M1773" s="170"/>
      <c r="N1773" s="171"/>
      <c r="O1773" s="171"/>
      <c r="P1773" s="171"/>
      <c r="Q1773" s="171"/>
      <c r="R1773" s="171"/>
      <c r="S1773" s="171"/>
      <c r="T1773" s="172"/>
      <c r="AT1773" s="168" t="s">
        <v>132</v>
      </c>
      <c r="AU1773" s="168" t="s">
        <v>74</v>
      </c>
      <c r="AV1773" s="167" t="s">
        <v>72</v>
      </c>
      <c r="AW1773" s="167" t="s">
        <v>5</v>
      </c>
      <c r="AX1773" s="167" t="s">
        <v>66</v>
      </c>
      <c r="AY1773" s="168" t="s">
        <v>123</v>
      </c>
    </row>
    <row r="1774" spans="2:51" s="95" customFormat="1" ht="12">
      <c r="B1774" s="94"/>
      <c r="D1774" s="96" t="s">
        <v>132</v>
      </c>
      <c r="E1774" s="97" t="s">
        <v>1</v>
      </c>
      <c r="F1774" s="98" t="s">
        <v>679</v>
      </c>
      <c r="H1774" s="99">
        <v>5.5</v>
      </c>
      <c r="L1774" s="94"/>
      <c r="M1774" s="100"/>
      <c r="N1774" s="101"/>
      <c r="O1774" s="101"/>
      <c r="P1774" s="101"/>
      <c r="Q1774" s="101"/>
      <c r="R1774" s="101"/>
      <c r="S1774" s="101"/>
      <c r="T1774" s="102"/>
      <c r="AT1774" s="97" t="s">
        <v>132</v>
      </c>
      <c r="AU1774" s="97" t="s">
        <v>74</v>
      </c>
      <c r="AV1774" s="95" t="s">
        <v>74</v>
      </c>
      <c r="AW1774" s="95" t="s">
        <v>5</v>
      </c>
      <c r="AX1774" s="95" t="s">
        <v>66</v>
      </c>
      <c r="AY1774" s="97" t="s">
        <v>123</v>
      </c>
    </row>
    <row r="1775" spans="2:51" s="167" customFormat="1" ht="12">
      <c r="B1775" s="166"/>
      <c r="D1775" s="96" t="s">
        <v>132</v>
      </c>
      <c r="E1775" s="168" t="s">
        <v>1</v>
      </c>
      <c r="F1775" s="169" t="s">
        <v>681</v>
      </c>
      <c r="H1775" s="168" t="s">
        <v>1</v>
      </c>
      <c r="L1775" s="166"/>
      <c r="M1775" s="170"/>
      <c r="N1775" s="171"/>
      <c r="O1775" s="171"/>
      <c r="P1775" s="171"/>
      <c r="Q1775" s="171"/>
      <c r="R1775" s="171"/>
      <c r="S1775" s="171"/>
      <c r="T1775" s="172"/>
      <c r="AT1775" s="168" t="s">
        <v>132</v>
      </c>
      <c r="AU1775" s="168" t="s">
        <v>74</v>
      </c>
      <c r="AV1775" s="167" t="s">
        <v>72</v>
      </c>
      <c r="AW1775" s="167" t="s">
        <v>5</v>
      </c>
      <c r="AX1775" s="167" t="s">
        <v>66</v>
      </c>
      <c r="AY1775" s="168" t="s">
        <v>123</v>
      </c>
    </row>
    <row r="1776" spans="2:51" s="167" customFormat="1" ht="12">
      <c r="B1776" s="166"/>
      <c r="D1776" s="96" t="s">
        <v>132</v>
      </c>
      <c r="E1776" s="168" t="s">
        <v>1</v>
      </c>
      <c r="F1776" s="169" t="s">
        <v>674</v>
      </c>
      <c r="H1776" s="168" t="s">
        <v>1</v>
      </c>
      <c r="L1776" s="166"/>
      <c r="M1776" s="170"/>
      <c r="N1776" s="171"/>
      <c r="O1776" s="171"/>
      <c r="P1776" s="171"/>
      <c r="Q1776" s="171"/>
      <c r="R1776" s="171"/>
      <c r="S1776" s="171"/>
      <c r="T1776" s="172"/>
      <c r="AT1776" s="168" t="s">
        <v>132</v>
      </c>
      <c r="AU1776" s="168" t="s">
        <v>74</v>
      </c>
      <c r="AV1776" s="167" t="s">
        <v>72</v>
      </c>
      <c r="AW1776" s="167" t="s">
        <v>5</v>
      </c>
      <c r="AX1776" s="167" t="s">
        <v>66</v>
      </c>
      <c r="AY1776" s="168" t="s">
        <v>123</v>
      </c>
    </row>
    <row r="1777" spans="2:51" s="167" customFormat="1" ht="12">
      <c r="B1777" s="166"/>
      <c r="D1777" s="96" t="s">
        <v>132</v>
      </c>
      <c r="E1777" s="168" t="s">
        <v>1</v>
      </c>
      <c r="F1777" s="169" t="s">
        <v>678</v>
      </c>
      <c r="H1777" s="168" t="s">
        <v>1</v>
      </c>
      <c r="L1777" s="166"/>
      <c r="M1777" s="170"/>
      <c r="N1777" s="171"/>
      <c r="O1777" s="171"/>
      <c r="P1777" s="171"/>
      <c r="Q1777" s="171"/>
      <c r="R1777" s="171"/>
      <c r="S1777" s="171"/>
      <c r="T1777" s="172"/>
      <c r="AT1777" s="168" t="s">
        <v>132</v>
      </c>
      <c r="AU1777" s="168" t="s">
        <v>74</v>
      </c>
      <c r="AV1777" s="167" t="s">
        <v>72</v>
      </c>
      <c r="AW1777" s="167" t="s">
        <v>5</v>
      </c>
      <c r="AX1777" s="167" t="s">
        <v>66</v>
      </c>
      <c r="AY1777" s="168" t="s">
        <v>123</v>
      </c>
    </row>
    <row r="1778" spans="2:51" s="95" customFormat="1" ht="12">
      <c r="B1778" s="94"/>
      <c r="D1778" s="96" t="s">
        <v>132</v>
      </c>
      <c r="E1778" s="97" t="s">
        <v>1</v>
      </c>
      <c r="F1778" s="98" t="s">
        <v>679</v>
      </c>
      <c r="H1778" s="99">
        <v>5.5</v>
      </c>
      <c r="L1778" s="94"/>
      <c r="M1778" s="100"/>
      <c r="N1778" s="101"/>
      <c r="O1778" s="101"/>
      <c r="P1778" s="101"/>
      <c r="Q1778" s="101"/>
      <c r="R1778" s="101"/>
      <c r="S1778" s="101"/>
      <c r="T1778" s="102"/>
      <c r="AT1778" s="97" t="s">
        <v>132</v>
      </c>
      <c r="AU1778" s="97" t="s">
        <v>74</v>
      </c>
      <c r="AV1778" s="95" t="s">
        <v>74</v>
      </c>
      <c r="AW1778" s="95" t="s">
        <v>5</v>
      </c>
      <c r="AX1778" s="95" t="s">
        <v>66</v>
      </c>
      <c r="AY1778" s="97" t="s">
        <v>123</v>
      </c>
    </row>
    <row r="1779" spans="2:51" s="167" customFormat="1" ht="12">
      <c r="B1779" s="166"/>
      <c r="D1779" s="96" t="s">
        <v>132</v>
      </c>
      <c r="E1779" s="168" t="s">
        <v>1</v>
      </c>
      <c r="F1779" s="169" t="s">
        <v>465</v>
      </c>
      <c r="H1779" s="168" t="s">
        <v>1</v>
      </c>
      <c r="L1779" s="166"/>
      <c r="M1779" s="170"/>
      <c r="N1779" s="171"/>
      <c r="O1779" s="171"/>
      <c r="P1779" s="171"/>
      <c r="Q1779" s="171"/>
      <c r="R1779" s="171"/>
      <c r="S1779" s="171"/>
      <c r="T1779" s="172"/>
      <c r="AT1779" s="168" t="s">
        <v>132</v>
      </c>
      <c r="AU1779" s="168" t="s">
        <v>74</v>
      </c>
      <c r="AV1779" s="167" t="s">
        <v>72</v>
      </c>
      <c r="AW1779" s="167" t="s">
        <v>5</v>
      </c>
      <c r="AX1779" s="167" t="s">
        <v>66</v>
      </c>
      <c r="AY1779" s="168" t="s">
        <v>123</v>
      </c>
    </row>
    <row r="1780" spans="2:51" s="167" customFormat="1" ht="12">
      <c r="B1780" s="166"/>
      <c r="D1780" s="96" t="s">
        <v>132</v>
      </c>
      <c r="E1780" s="168" t="s">
        <v>1</v>
      </c>
      <c r="F1780" s="169" t="s">
        <v>674</v>
      </c>
      <c r="H1780" s="168" t="s">
        <v>1</v>
      </c>
      <c r="L1780" s="166"/>
      <c r="M1780" s="170"/>
      <c r="N1780" s="171"/>
      <c r="O1780" s="171"/>
      <c r="P1780" s="171"/>
      <c r="Q1780" s="171"/>
      <c r="R1780" s="171"/>
      <c r="S1780" s="171"/>
      <c r="T1780" s="172"/>
      <c r="AT1780" s="168" t="s">
        <v>132</v>
      </c>
      <c r="AU1780" s="168" t="s">
        <v>74</v>
      </c>
      <c r="AV1780" s="167" t="s">
        <v>72</v>
      </c>
      <c r="AW1780" s="167" t="s">
        <v>5</v>
      </c>
      <c r="AX1780" s="167" t="s">
        <v>66</v>
      </c>
      <c r="AY1780" s="168" t="s">
        <v>123</v>
      </c>
    </row>
    <row r="1781" spans="2:51" s="167" customFormat="1" ht="12">
      <c r="B1781" s="166"/>
      <c r="D1781" s="96" t="s">
        <v>132</v>
      </c>
      <c r="E1781" s="168" t="s">
        <v>1</v>
      </c>
      <c r="F1781" s="169" t="s">
        <v>682</v>
      </c>
      <c r="H1781" s="168" t="s">
        <v>1</v>
      </c>
      <c r="L1781" s="166"/>
      <c r="M1781" s="170"/>
      <c r="N1781" s="171"/>
      <c r="O1781" s="171"/>
      <c r="P1781" s="171"/>
      <c r="Q1781" s="171"/>
      <c r="R1781" s="171"/>
      <c r="S1781" s="171"/>
      <c r="T1781" s="172"/>
      <c r="AT1781" s="168" t="s">
        <v>132</v>
      </c>
      <c r="AU1781" s="168" t="s">
        <v>74</v>
      </c>
      <c r="AV1781" s="167" t="s">
        <v>72</v>
      </c>
      <c r="AW1781" s="167" t="s">
        <v>5</v>
      </c>
      <c r="AX1781" s="167" t="s">
        <v>66</v>
      </c>
      <c r="AY1781" s="168" t="s">
        <v>123</v>
      </c>
    </row>
    <row r="1782" spans="2:51" s="95" customFormat="1" ht="12">
      <c r="B1782" s="94"/>
      <c r="D1782" s="96" t="s">
        <v>132</v>
      </c>
      <c r="E1782" s="97" t="s">
        <v>1</v>
      </c>
      <c r="F1782" s="98" t="s">
        <v>683</v>
      </c>
      <c r="H1782" s="99">
        <v>4</v>
      </c>
      <c r="L1782" s="94"/>
      <c r="M1782" s="100"/>
      <c r="N1782" s="101"/>
      <c r="O1782" s="101"/>
      <c r="P1782" s="101"/>
      <c r="Q1782" s="101"/>
      <c r="R1782" s="101"/>
      <c r="S1782" s="101"/>
      <c r="T1782" s="102"/>
      <c r="AT1782" s="97" t="s">
        <v>132</v>
      </c>
      <c r="AU1782" s="97" t="s">
        <v>74</v>
      </c>
      <c r="AV1782" s="95" t="s">
        <v>74</v>
      </c>
      <c r="AW1782" s="95" t="s">
        <v>5</v>
      </c>
      <c r="AX1782" s="95" t="s">
        <v>66</v>
      </c>
      <c r="AY1782" s="97" t="s">
        <v>123</v>
      </c>
    </row>
    <row r="1783" spans="2:51" s="167" customFormat="1" ht="12">
      <c r="B1783" s="166"/>
      <c r="D1783" s="96" t="s">
        <v>132</v>
      </c>
      <c r="E1783" s="168" t="s">
        <v>1</v>
      </c>
      <c r="F1783" s="169" t="s">
        <v>438</v>
      </c>
      <c r="H1783" s="168" t="s">
        <v>1</v>
      </c>
      <c r="L1783" s="166"/>
      <c r="M1783" s="170"/>
      <c r="N1783" s="171"/>
      <c r="O1783" s="171"/>
      <c r="P1783" s="171"/>
      <c r="Q1783" s="171"/>
      <c r="R1783" s="171"/>
      <c r="S1783" s="171"/>
      <c r="T1783" s="172"/>
      <c r="AT1783" s="168" t="s">
        <v>132</v>
      </c>
      <c r="AU1783" s="168" t="s">
        <v>74</v>
      </c>
      <c r="AV1783" s="167" t="s">
        <v>72</v>
      </c>
      <c r="AW1783" s="167" t="s">
        <v>5</v>
      </c>
      <c r="AX1783" s="167" t="s">
        <v>66</v>
      </c>
      <c r="AY1783" s="168" t="s">
        <v>123</v>
      </c>
    </row>
    <row r="1784" spans="2:51" s="167" customFormat="1" ht="12">
      <c r="B1784" s="166"/>
      <c r="D1784" s="96" t="s">
        <v>132</v>
      </c>
      <c r="E1784" s="168" t="s">
        <v>1</v>
      </c>
      <c r="F1784" s="169" t="s">
        <v>684</v>
      </c>
      <c r="H1784" s="168" t="s">
        <v>1</v>
      </c>
      <c r="L1784" s="166"/>
      <c r="M1784" s="170"/>
      <c r="N1784" s="171"/>
      <c r="O1784" s="171"/>
      <c r="P1784" s="171"/>
      <c r="Q1784" s="171"/>
      <c r="R1784" s="171"/>
      <c r="S1784" s="171"/>
      <c r="T1784" s="172"/>
      <c r="AT1784" s="168" t="s">
        <v>132</v>
      </c>
      <c r="AU1784" s="168" t="s">
        <v>74</v>
      </c>
      <c r="AV1784" s="167" t="s">
        <v>72</v>
      </c>
      <c r="AW1784" s="167" t="s">
        <v>5</v>
      </c>
      <c r="AX1784" s="167" t="s">
        <v>66</v>
      </c>
      <c r="AY1784" s="168" t="s">
        <v>123</v>
      </c>
    </row>
    <row r="1785" spans="2:51" s="95" customFormat="1" ht="12">
      <c r="B1785" s="94"/>
      <c r="D1785" s="96" t="s">
        <v>132</v>
      </c>
      <c r="E1785" s="97" t="s">
        <v>1</v>
      </c>
      <c r="F1785" s="98" t="s">
        <v>685</v>
      </c>
      <c r="H1785" s="99">
        <v>3</v>
      </c>
      <c r="L1785" s="94"/>
      <c r="M1785" s="100"/>
      <c r="N1785" s="101"/>
      <c r="O1785" s="101"/>
      <c r="P1785" s="101"/>
      <c r="Q1785" s="101"/>
      <c r="R1785" s="101"/>
      <c r="S1785" s="101"/>
      <c r="T1785" s="102"/>
      <c r="AT1785" s="97" t="s">
        <v>132</v>
      </c>
      <c r="AU1785" s="97" t="s">
        <v>74</v>
      </c>
      <c r="AV1785" s="95" t="s">
        <v>74</v>
      </c>
      <c r="AW1785" s="95" t="s">
        <v>5</v>
      </c>
      <c r="AX1785" s="95" t="s">
        <v>66</v>
      </c>
      <c r="AY1785" s="97" t="s">
        <v>123</v>
      </c>
    </row>
    <row r="1786" spans="2:51" s="167" customFormat="1" ht="12">
      <c r="B1786" s="166"/>
      <c r="D1786" s="96" t="s">
        <v>132</v>
      </c>
      <c r="E1786" s="168" t="s">
        <v>1</v>
      </c>
      <c r="F1786" s="169" t="s">
        <v>445</v>
      </c>
      <c r="H1786" s="168" t="s">
        <v>1</v>
      </c>
      <c r="L1786" s="166"/>
      <c r="M1786" s="170"/>
      <c r="N1786" s="171"/>
      <c r="O1786" s="171"/>
      <c r="P1786" s="171"/>
      <c r="Q1786" s="171"/>
      <c r="R1786" s="171"/>
      <c r="S1786" s="171"/>
      <c r="T1786" s="172"/>
      <c r="AT1786" s="168" t="s">
        <v>132</v>
      </c>
      <c r="AU1786" s="168" t="s">
        <v>74</v>
      </c>
      <c r="AV1786" s="167" t="s">
        <v>72</v>
      </c>
      <c r="AW1786" s="167" t="s">
        <v>5</v>
      </c>
      <c r="AX1786" s="167" t="s">
        <v>66</v>
      </c>
      <c r="AY1786" s="168" t="s">
        <v>123</v>
      </c>
    </row>
    <row r="1787" spans="2:51" s="167" customFormat="1" ht="12">
      <c r="B1787" s="166"/>
      <c r="D1787" s="96" t="s">
        <v>132</v>
      </c>
      <c r="E1787" s="168" t="s">
        <v>1</v>
      </c>
      <c r="F1787" s="169" t="s">
        <v>686</v>
      </c>
      <c r="H1787" s="168" t="s">
        <v>1</v>
      </c>
      <c r="L1787" s="166"/>
      <c r="M1787" s="170"/>
      <c r="N1787" s="171"/>
      <c r="O1787" s="171"/>
      <c r="P1787" s="171"/>
      <c r="Q1787" s="171"/>
      <c r="R1787" s="171"/>
      <c r="S1787" s="171"/>
      <c r="T1787" s="172"/>
      <c r="AT1787" s="168" t="s">
        <v>132</v>
      </c>
      <c r="AU1787" s="168" t="s">
        <v>74</v>
      </c>
      <c r="AV1787" s="167" t="s">
        <v>72</v>
      </c>
      <c r="AW1787" s="167" t="s">
        <v>5</v>
      </c>
      <c r="AX1787" s="167" t="s">
        <v>66</v>
      </c>
      <c r="AY1787" s="168" t="s">
        <v>123</v>
      </c>
    </row>
    <row r="1788" spans="2:51" s="95" customFormat="1" ht="12">
      <c r="B1788" s="94"/>
      <c r="D1788" s="96" t="s">
        <v>132</v>
      </c>
      <c r="E1788" s="97" t="s">
        <v>1</v>
      </c>
      <c r="F1788" s="98" t="s">
        <v>687</v>
      </c>
      <c r="H1788" s="99">
        <v>2.5</v>
      </c>
      <c r="L1788" s="94"/>
      <c r="M1788" s="100"/>
      <c r="N1788" s="101"/>
      <c r="O1788" s="101"/>
      <c r="P1788" s="101"/>
      <c r="Q1788" s="101"/>
      <c r="R1788" s="101"/>
      <c r="S1788" s="101"/>
      <c r="T1788" s="102"/>
      <c r="AT1788" s="97" t="s">
        <v>132</v>
      </c>
      <c r="AU1788" s="97" t="s">
        <v>74</v>
      </c>
      <c r="AV1788" s="95" t="s">
        <v>74</v>
      </c>
      <c r="AW1788" s="95" t="s">
        <v>5</v>
      </c>
      <c r="AX1788" s="95" t="s">
        <v>66</v>
      </c>
      <c r="AY1788" s="97" t="s">
        <v>123</v>
      </c>
    </row>
    <row r="1789" spans="2:51" s="167" customFormat="1" ht="12">
      <c r="B1789" s="166"/>
      <c r="D1789" s="96" t="s">
        <v>132</v>
      </c>
      <c r="E1789" s="168" t="s">
        <v>1</v>
      </c>
      <c r="F1789" s="169" t="s">
        <v>450</v>
      </c>
      <c r="H1789" s="168" t="s">
        <v>1</v>
      </c>
      <c r="L1789" s="166"/>
      <c r="M1789" s="170"/>
      <c r="N1789" s="171"/>
      <c r="O1789" s="171"/>
      <c r="P1789" s="171"/>
      <c r="Q1789" s="171"/>
      <c r="R1789" s="171"/>
      <c r="S1789" s="171"/>
      <c r="T1789" s="172"/>
      <c r="AT1789" s="168" t="s">
        <v>132</v>
      </c>
      <c r="AU1789" s="168" t="s">
        <v>74</v>
      </c>
      <c r="AV1789" s="167" t="s">
        <v>72</v>
      </c>
      <c r="AW1789" s="167" t="s">
        <v>5</v>
      </c>
      <c r="AX1789" s="167" t="s">
        <v>66</v>
      </c>
      <c r="AY1789" s="168" t="s">
        <v>123</v>
      </c>
    </row>
    <row r="1790" spans="2:51" s="167" customFormat="1" ht="12">
      <c r="B1790" s="166"/>
      <c r="D1790" s="96" t="s">
        <v>132</v>
      </c>
      <c r="E1790" s="168" t="s">
        <v>1</v>
      </c>
      <c r="F1790" s="169" t="s">
        <v>688</v>
      </c>
      <c r="H1790" s="168" t="s">
        <v>1</v>
      </c>
      <c r="L1790" s="166"/>
      <c r="M1790" s="170"/>
      <c r="N1790" s="171"/>
      <c r="O1790" s="171"/>
      <c r="P1790" s="171"/>
      <c r="Q1790" s="171"/>
      <c r="R1790" s="171"/>
      <c r="S1790" s="171"/>
      <c r="T1790" s="172"/>
      <c r="AT1790" s="168" t="s">
        <v>132</v>
      </c>
      <c r="AU1790" s="168" t="s">
        <v>74</v>
      </c>
      <c r="AV1790" s="167" t="s">
        <v>72</v>
      </c>
      <c r="AW1790" s="167" t="s">
        <v>5</v>
      </c>
      <c r="AX1790" s="167" t="s">
        <v>66</v>
      </c>
      <c r="AY1790" s="168" t="s">
        <v>123</v>
      </c>
    </row>
    <row r="1791" spans="2:51" s="95" customFormat="1" ht="12">
      <c r="B1791" s="94"/>
      <c r="D1791" s="96" t="s">
        <v>132</v>
      </c>
      <c r="E1791" s="97" t="s">
        <v>1</v>
      </c>
      <c r="F1791" s="98" t="s">
        <v>689</v>
      </c>
      <c r="H1791" s="99">
        <v>0.5</v>
      </c>
      <c r="L1791" s="94"/>
      <c r="M1791" s="100"/>
      <c r="N1791" s="101"/>
      <c r="O1791" s="101"/>
      <c r="P1791" s="101"/>
      <c r="Q1791" s="101"/>
      <c r="R1791" s="101"/>
      <c r="S1791" s="101"/>
      <c r="T1791" s="102"/>
      <c r="AT1791" s="97" t="s">
        <v>132</v>
      </c>
      <c r="AU1791" s="97" t="s">
        <v>74</v>
      </c>
      <c r="AV1791" s="95" t="s">
        <v>74</v>
      </c>
      <c r="AW1791" s="95" t="s">
        <v>5</v>
      </c>
      <c r="AX1791" s="95" t="s">
        <v>66</v>
      </c>
      <c r="AY1791" s="97" t="s">
        <v>123</v>
      </c>
    </row>
    <row r="1792" spans="2:51" s="167" customFormat="1" ht="12">
      <c r="B1792" s="166"/>
      <c r="D1792" s="96" t="s">
        <v>132</v>
      </c>
      <c r="E1792" s="168" t="s">
        <v>1</v>
      </c>
      <c r="F1792" s="169" t="s">
        <v>455</v>
      </c>
      <c r="H1792" s="168" t="s">
        <v>1</v>
      </c>
      <c r="L1792" s="166"/>
      <c r="M1792" s="170"/>
      <c r="N1792" s="171"/>
      <c r="O1792" s="171"/>
      <c r="P1792" s="171"/>
      <c r="Q1792" s="171"/>
      <c r="R1792" s="171"/>
      <c r="S1792" s="171"/>
      <c r="T1792" s="172"/>
      <c r="AT1792" s="168" t="s">
        <v>132</v>
      </c>
      <c r="AU1792" s="168" t="s">
        <v>74</v>
      </c>
      <c r="AV1792" s="167" t="s">
        <v>72</v>
      </c>
      <c r="AW1792" s="167" t="s">
        <v>5</v>
      </c>
      <c r="AX1792" s="167" t="s">
        <v>66</v>
      </c>
      <c r="AY1792" s="168" t="s">
        <v>123</v>
      </c>
    </row>
    <row r="1793" spans="2:51" s="167" customFormat="1" ht="12">
      <c r="B1793" s="166"/>
      <c r="D1793" s="96" t="s">
        <v>132</v>
      </c>
      <c r="E1793" s="168" t="s">
        <v>1</v>
      </c>
      <c r="F1793" s="169" t="s">
        <v>690</v>
      </c>
      <c r="H1793" s="168" t="s">
        <v>1</v>
      </c>
      <c r="L1793" s="166"/>
      <c r="M1793" s="170"/>
      <c r="N1793" s="171"/>
      <c r="O1793" s="171"/>
      <c r="P1793" s="171"/>
      <c r="Q1793" s="171"/>
      <c r="R1793" s="171"/>
      <c r="S1793" s="171"/>
      <c r="T1793" s="172"/>
      <c r="AT1793" s="168" t="s">
        <v>132</v>
      </c>
      <c r="AU1793" s="168" t="s">
        <v>74</v>
      </c>
      <c r="AV1793" s="167" t="s">
        <v>72</v>
      </c>
      <c r="AW1793" s="167" t="s">
        <v>5</v>
      </c>
      <c r="AX1793" s="167" t="s">
        <v>66</v>
      </c>
      <c r="AY1793" s="168" t="s">
        <v>123</v>
      </c>
    </row>
    <row r="1794" spans="2:51" s="95" customFormat="1" ht="12">
      <c r="B1794" s="94"/>
      <c r="D1794" s="96" t="s">
        <v>132</v>
      </c>
      <c r="E1794" s="97" t="s">
        <v>1</v>
      </c>
      <c r="F1794" s="98" t="s">
        <v>691</v>
      </c>
      <c r="H1794" s="99">
        <v>2</v>
      </c>
      <c r="L1794" s="94"/>
      <c r="M1794" s="100"/>
      <c r="N1794" s="101"/>
      <c r="O1794" s="101"/>
      <c r="P1794" s="101"/>
      <c r="Q1794" s="101"/>
      <c r="R1794" s="101"/>
      <c r="S1794" s="101"/>
      <c r="T1794" s="102"/>
      <c r="AT1794" s="97" t="s">
        <v>132</v>
      </c>
      <c r="AU1794" s="97" t="s">
        <v>74</v>
      </c>
      <c r="AV1794" s="95" t="s">
        <v>74</v>
      </c>
      <c r="AW1794" s="95" t="s">
        <v>5</v>
      </c>
      <c r="AX1794" s="95" t="s">
        <v>66</v>
      </c>
      <c r="AY1794" s="97" t="s">
        <v>123</v>
      </c>
    </row>
    <row r="1795" spans="2:51" s="167" customFormat="1" ht="12">
      <c r="B1795" s="166"/>
      <c r="D1795" s="96" t="s">
        <v>132</v>
      </c>
      <c r="E1795" s="168" t="s">
        <v>1</v>
      </c>
      <c r="F1795" s="169" t="s">
        <v>460</v>
      </c>
      <c r="H1795" s="168" t="s">
        <v>1</v>
      </c>
      <c r="L1795" s="166"/>
      <c r="M1795" s="170"/>
      <c r="N1795" s="171"/>
      <c r="O1795" s="171"/>
      <c r="P1795" s="171"/>
      <c r="Q1795" s="171"/>
      <c r="R1795" s="171"/>
      <c r="S1795" s="171"/>
      <c r="T1795" s="172"/>
      <c r="AT1795" s="168" t="s">
        <v>132</v>
      </c>
      <c r="AU1795" s="168" t="s">
        <v>74</v>
      </c>
      <c r="AV1795" s="167" t="s">
        <v>72</v>
      </c>
      <c r="AW1795" s="167" t="s">
        <v>5</v>
      </c>
      <c r="AX1795" s="167" t="s">
        <v>66</v>
      </c>
      <c r="AY1795" s="168" t="s">
        <v>123</v>
      </c>
    </row>
    <row r="1796" spans="2:51" s="167" customFormat="1" ht="12">
      <c r="B1796" s="166"/>
      <c r="D1796" s="96" t="s">
        <v>132</v>
      </c>
      <c r="E1796" s="168" t="s">
        <v>1</v>
      </c>
      <c r="F1796" s="169" t="s">
        <v>692</v>
      </c>
      <c r="H1796" s="168" t="s">
        <v>1</v>
      </c>
      <c r="L1796" s="166"/>
      <c r="M1796" s="170"/>
      <c r="N1796" s="171"/>
      <c r="O1796" s="171"/>
      <c r="P1796" s="171"/>
      <c r="Q1796" s="171"/>
      <c r="R1796" s="171"/>
      <c r="S1796" s="171"/>
      <c r="T1796" s="172"/>
      <c r="AT1796" s="168" t="s">
        <v>132</v>
      </c>
      <c r="AU1796" s="168" t="s">
        <v>74</v>
      </c>
      <c r="AV1796" s="167" t="s">
        <v>72</v>
      </c>
      <c r="AW1796" s="167" t="s">
        <v>5</v>
      </c>
      <c r="AX1796" s="167" t="s">
        <v>66</v>
      </c>
      <c r="AY1796" s="168" t="s">
        <v>123</v>
      </c>
    </row>
    <row r="1797" spans="2:51" s="95" customFormat="1" ht="12">
      <c r="B1797" s="94"/>
      <c r="D1797" s="96" t="s">
        <v>132</v>
      </c>
      <c r="E1797" s="97" t="s">
        <v>1</v>
      </c>
      <c r="F1797" s="98" t="s">
        <v>693</v>
      </c>
      <c r="H1797" s="99">
        <v>3.5</v>
      </c>
      <c r="L1797" s="94"/>
      <c r="M1797" s="100"/>
      <c r="N1797" s="101"/>
      <c r="O1797" s="101"/>
      <c r="P1797" s="101"/>
      <c r="Q1797" s="101"/>
      <c r="R1797" s="101"/>
      <c r="S1797" s="101"/>
      <c r="T1797" s="102"/>
      <c r="AT1797" s="97" t="s">
        <v>132</v>
      </c>
      <c r="AU1797" s="97" t="s">
        <v>74</v>
      </c>
      <c r="AV1797" s="95" t="s">
        <v>74</v>
      </c>
      <c r="AW1797" s="95" t="s">
        <v>5</v>
      </c>
      <c r="AX1797" s="95" t="s">
        <v>66</v>
      </c>
      <c r="AY1797" s="97" t="s">
        <v>123</v>
      </c>
    </row>
    <row r="1798" spans="2:51" s="167" customFormat="1" ht="12">
      <c r="B1798" s="166"/>
      <c r="D1798" s="96" t="s">
        <v>132</v>
      </c>
      <c r="E1798" s="168" t="s">
        <v>1</v>
      </c>
      <c r="F1798" s="169" t="s">
        <v>465</v>
      </c>
      <c r="H1798" s="168" t="s">
        <v>1</v>
      </c>
      <c r="L1798" s="166"/>
      <c r="M1798" s="170"/>
      <c r="N1798" s="171"/>
      <c r="O1798" s="171"/>
      <c r="P1798" s="171"/>
      <c r="Q1798" s="171"/>
      <c r="R1798" s="171"/>
      <c r="S1798" s="171"/>
      <c r="T1798" s="172"/>
      <c r="AT1798" s="168" t="s">
        <v>132</v>
      </c>
      <c r="AU1798" s="168" t="s">
        <v>74</v>
      </c>
      <c r="AV1798" s="167" t="s">
        <v>72</v>
      </c>
      <c r="AW1798" s="167" t="s">
        <v>5</v>
      </c>
      <c r="AX1798" s="167" t="s">
        <v>66</v>
      </c>
      <c r="AY1798" s="168" t="s">
        <v>123</v>
      </c>
    </row>
    <row r="1799" spans="2:51" s="167" customFormat="1" ht="12">
      <c r="B1799" s="166"/>
      <c r="D1799" s="96" t="s">
        <v>132</v>
      </c>
      <c r="E1799" s="168" t="s">
        <v>1</v>
      </c>
      <c r="F1799" s="169" t="s">
        <v>690</v>
      </c>
      <c r="H1799" s="168" t="s">
        <v>1</v>
      </c>
      <c r="L1799" s="166"/>
      <c r="M1799" s="170"/>
      <c r="N1799" s="171"/>
      <c r="O1799" s="171"/>
      <c r="P1799" s="171"/>
      <c r="Q1799" s="171"/>
      <c r="R1799" s="171"/>
      <c r="S1799" s="171"/>
      <c r="T1799" s="172"/>
      <c r="AT1799" s="168" t="s">
        <v>132</v>
      </c>
      <c r="AU1799" s="168" t="s">
        <v>74</v>
      </c>
      <c r="AV1799" s="167" t="s">
        <v>72</v>
      </c>
      <c r="AW1799" s="167" t="s">
        <v>5</v>
      </c>
      <c r="AX1799" s="167" t="s">
        <v>66</v>
      </c>
      <c r="AY1799" s="168" t="s">
        <v>123</v>
      </c>
    </row>
    <row r="1800" spans="2:51" s="95" customFormat="1" ht="12">
      <c r="B1800" s="94"/>
      <c r="D1800" s="96" t="s">
        <v>132</v>
      </c>
      <c r="E1800" s="97" t="s">
        <v>1</v>
      </c>
      <c r="F1800" s="98" t="s">
        <v>694</v>
      </c>
      <c r="H1800" s="99">
        <v>2</v>
      </c>
      <c r="L1800" s="94"/>
      <c r="M1800" s="100"/>
      <c r="N1800" s="101"/>
      <c r="O1800" s="101"/>
      <c r="P1800" s="101"/>
      <c r="Q1800" s="101"/>
      <c r="R1800" s="101"/>
      <c r="S1800" s="101"/>
      <c r="T1800" s="102"/>
      <c r="AT1800" s="97" t="s">
        <v>132</v>
      </c>
      <c r="AU1800" s="97" t="s">
        <v>74</v>
      </c>
      <c r="AV1800" s="95" t="s">
        <v>74</v>
      </c>
      <c r="AW1800" s="95" t="s">
        <v>5</v>
      </c>
      <c r="AX1800" s="95" t="s">
        <v>66</v>
      </c>
      <c r="AY1800" s="97" t="s">
        <v>123</v>
      </c>
    </row>
    <row r="1801" spans="2:51" s="182" customFormat="1" ht="12">
      <c r="B1801" s="181"/>
      <c r="D1801" s="96" t="s">
        <v>132</v>
      </c>
      <c r="E1801" s="183" t="s">
        <v>1</v>
      </c>
      <c r="F1801" s="184" t="s">
        <v>470</v>
      </c>
      <c r="H1801" s="185">
        <v>45.5</v>
      </c>
      <c r="L1801" s="181"/>
      <c r="M1801" s="186"/>
      <c r="N1801" s="187"/>
      <c r="O1801" s="187"/>
      <c r="P1801" s="187"/>
      <c r="Q1801" s="187"/>
      <c r="R1801" s="187"/>
      <c r="S1801" s="187"/>
      <c r="T1801" s="188"/>
      <c r="AT1801" s="183" t="s">
        <v>132</v>
      </c>
      <c r="AU1801" s="183" t="s">
        <v>74</v>
      </c>
      <c r="AV1801" s="182" t="s">
        <v>130</v>
      </c>
      <c r="AW1801" s="182" t="s">
        <v>5</v>
      </c>
      <c r="AX1801" s="182" t="s">
        <v>72</v>
      </c>
      <c r="AY1801" s="183" t="s">
        <v>123</v>
      </c>
    </row>
    <row r="1802" spans="2:65" s="117" customFormat="1" ht="16.5" customHeight="1">
      <c r="B1802" s="8"/>
      <c r="C1802" s="103" t="s">
        <v>213</v>
      </c>
      <c r="D1802" s="103" t="s">
        <v>189</v>
      </c>
      <c r="E1802" s="104" t="s">
        <v>746</v>
      </c>
      <c r="F1802" s="105" t="s">
        <v>747</v>
      </c>
      <c r="G1802" s="106" t="s">
        <v>140</v>
      </c>
      <c r="H1802" s="107">
        <v>32</v>
      </c>
      <c r="I1802" s="143"/>
      <c r="J1802" s="108">
        <f>ROUND(I1802*H1802,2)</f>
        <v>0</v>
      </c>
      <c r="K1802" s="105" t="s">
        <v>397</v>
      </c>
      <c r="L1802" s="157"/>
      <c r="M1802" s="109" t="s">
        <v>1</v>
      </c>
      <c r="N1802" s="189" t="s">
        <v>35</v>
      </c>
      <c r="O1802" s="92">
        <v>0</v>
      </c>
      <c r="P1802" s="92">
        <f>O1802*H1802</f>
        <v>0</v>
      </c>
      <c r="Q1802" s="92">
        <v>0.00243</v>
      </c>
      <c r="R1802" s="92">
        <f>Q1802*H1802</f>
        <v>0.07776</v>
      </c>
      <c r="S1802" s="92">
        <v>0</v>
      </c>
      <c r="T1802" s="164">
        <f>S1802*H1802</f>
        <v>0</v>
      </c>
      <c r="AR1802" s="120" t="s">
        <v>159</v>
      </c>
      <c r="AT1802" s="120" t="s">
        <v>189</v>
      </c>
      <c r="AU1802" s="120" t="s">
        <v>74</v>
      </c>
      <c r="AY1802" s="120" t="s">
        <v>123</v>
      </c>
      <c r="BE1802" s="156">
        <f>IF(N1802="základní",J1802,0)</f>
        <v>0</v>
      </c>
      <c r="BF1802" s="156">
        <f>IF(N1802="snížená",J1802,0)</f>
        <v>0</v>
      </c>
      <c r="BG1802" s="156">
        <f>IF(N1802="zákl. přenesená",J1802,0)</f>
        <v>0</v>
      </c>
      <c r="BH1802" s="156">
        <f>IF(N1802="sníž. přenesená",J1802,0)</f>
        <v>0</v>
      </c>
      <c r="BI1802" s="156">
        <f>IF(N1802="nulová",J1802,0)</f>
        <v>0</v>
      </c>
      <c r="BJ1802" s="120" t="s">
        <v>72</v>
      </c>
      <c r="BK1802" s="156">
        <f>ROUND(I1802*H1802,2)</f>
        <v>0</v>
      </c>
      <c r="BL1802" s="120" t="s">
        <v>130</v>
      </c>
      <c r="BM1802" s="120" t="s">
        <v>748</v>
      </c>
    </row>
    <row r="1803" spans="2:47" s="117" customFormat="1" ht="12">
      <c r="B1803" s="8"/>
      <c r="D1803" s="96" t="s">
        <v>399</v>
      </c>
      <c r="F1803" s="165" t="s">
        <v>747</v>
      </c>
      <c r="L1803" s="8"/>
      <c r="M1803" s="114"/>
      <c r="N1803" s="21"/>
      <c r="O1803" s="21"/>
      <c r="P1803" s="21"/>
      <c r="Q1803" s="21"/>
      <c r="R1803" s="21"/>
      <c r="S1803" s="21"/>
      <c r="T1803" s="22"/>
      <c r="AT1803" s="120" t="s">
        <v>399</v>
      </c>
      <c r="AU1803" s="120" t="s">
        <v>74</v>
      </c>
    </row>
    <row r="1804" spans="2:51" s="167" customFormat="1" ht="12">
      <c r="B1804" s="166"/>
      <c r="D1804" s="96" t="s">
        <v>132</v>
      </c>
      <c r="E1804" s="168" t="s">
        <v>1</v>
      </c>
      <c r="F1804" s="169" t="s">
        <v>401</v>
      </c>
      <c r="H1804" s="168" t="s">
        <v>1</v>
      </c>
      <c r="L1804" s="166"/>
      <c r="M1804" s="170"/>
      <c r="N1804" s="171"/>
      <c r="O1804" s="171"/>
      <c r="P1804" s="171"/>
      <c r="Q1804" s="171"/>
      <c r="R1804" s="171"/>
      <c r="S1804" s="171"/>
      <c r="T1804" s="172"/>
      <c r="AT1804" s="168" t="s">
        <v>132</v>
      </c>
      <c r="AU1804" s="168" t="s">
        <v>74</v>
      </c>
      <c r="AV1804" s="167" t="s">
        <v>72</v>
      </c>
      <c r="AW1804" s="167" t="s">
        <v>5</v>
      </c>
      <c r="AX1804" s="167" t="s">
        <v>66</v>
      </c>
      <c r="AY1804" s="168" t="s">
        <v>123</v>
      </c>
    </row>
    <row r="1805" spans="2:51" s="167" customFormat="1" ht="12">
      <c r="B1805" s="166"/>
      <c r="D1805" s="96" t="s">
        <v>132</v>
      </c>
      <c r="E1805" s="168" t="s">
        <v>1</v>
      </c>
      <c r="F1805" s="169" t="s">
        <v>402</v>
      </c>
      <c r="H1805" s="168" t="s">
        <v>1</v>
      </c>
      <c r="L1805" s="166"/>
      <c r="M1805" s="170"/>
      <c r="N1805" s="171"/>
      <c r="O1805" s="171"/>
      <c r="P1805" s="171"/>
      <c r="Q1805" s="171"/>
      <c r="R1805" s="171"/>
      <c r="S1805" s="171"/>
      <c r="T1805" s="172"/>
      <c r="AT1805" s="168" t="s">
        <v>132</v>
      </c>
      <c r="AU1805" s="168" t="s">
        <v>74</v>
      </c>
      <c r="AV1805" s="167" t="s">
        <v>72</v>
      </c>
      <c r="AW1805" s="167" t="s">
        <v>5</v>
      </c>
      <c r="AX1805" s="167" t="s">
        <v>66</v>
      </c>
      <c r="AY1805" s="168" t="s">
        <v>123</v>
      </c>
    </row>
    <row r="1806" spans="2:51" s="167" customFormat="1" ht="12">
      <c r="B1806" s="166"/>
      <c r="D1806" s="96" t="s">
        <v>132</v>
      </c>
      <c r="E1806" s="168" t="s">
        <v>1</v>
      </c>
      <c r="F1806" s="169" t="s">
        <v>403</v>
      </c>
      <c r="H1806" s="168" t="s">
        <v>1</v>
      </c>
      <c r="L1806" s="166"/>
      <c r="M1806" s="170"/>
      <c r="N1806" s="171"/>
      <c r="O1806" s="171"/>
      <c r="P1806" s="171"/>
      <c r="Q1806" s="171"/>
      <c r="R1806" s="171"/>
      <c r="S1806" s="171"/>
      <c r="T1806" s="172"/>
      <c r="AT1806" s="168" t="s">
        <v>132</v>
      </c>
      <c r="AU1806" s="168" t="s">
        <v>74</v>
      </c>
      <c r="AV1806" s="167" t="s">
        <v>72</v>
      </c>
      <c r="AW1806" s="167" t="s">
        <v>5</v>
      </c>
      <c r="AX1806" s="167" t="s">
        <v>66</v>
      </c>
      <c r="AY1806" s="168" t="s">
        <v>123</v>
      </c>
    </row>
    <row r="1807" spans="2:51" s="167" customFormat="1" ht="12">
      <c r="B1807" s="166"/>
      <c r="D1807" s="96" t="s">
        <v>132</v>
      </c>
      <c r="E1807" s="168" t="s">
        <v>1</v>
      </c>
      <c r="F1807" s="169" t="s">
        <v>673</v>
      </c>
      <c r="H1807" s="168" t="s">
        <v>1</v>
      </c>
      <c r="L1807" s="166"/>
      <c r="M1807" s="170"/>
      <c r="N1807" s="171"/>
      <c r="O1807" s="171"/>
      <c r="P1807" s="171"/>
      <c r="Q1807" s="171"/>
      <c r="R1807" s="171"/>
      <c r="S1807" s="171"/>
      <c r="T1807" s="172"/>
      <c r="AT1807" s="168" t="s">
        <v>132</v>
      </c>
      <c r="AU1807" s="168" t="s">
        <v>74</v>
      </c>
      <c r="AV1807" s="167" t="s">
        <v>72</v>
      </c>
      <c r="AW1807" s="167" t="s">
        <v>5</v>
      </c>
      <c r="AX1807" s="167" t="s">
        <v>66</v>
      </c>
      <c r="AY1807" s="168" t="s">
        <v>123</v>
      </c>
    </row>
    <row r="1808" spans="2:51" s="167" customFormat="1" ht="12">
      <c r="B1808" s="166"/>
      <c r="D1808" s="96" t="s">
        <v>132</v>
      </c>
      <c r="E1808" s="168" t="s">
        <v>1</v>
      </c>
      <c r="F1808" s="169" t="s">
        <v>674</v>
      </c>
      <c r="H1808" s="168" t="s">
        <v>1</v>
      </c>
      <c r="L1808" s="166"/>
      <c r="M1808" s="170"/>
      <c r="N1808" s="171"/>
      <c r="O1808" s="171"/>
      <c r="P1808" s="171"/>
      <c r="Q1808" s="171"/>
      <c r="R1808" s="171"/>
      <c r="S1808" s="171"/>
      <c r="T1808" s="172"/>
      <c r="AT1808" s="168" t="s">
        <v>132</v>
      </c>
      <c r="AU1808" s="168" t="s">
        <v>74</v>
      </c>
      <c r="AV1808" s="167" t="s">
        <v>72</v>
      </c>
      <c r="AW1808" s="167" t="s">
        <v>5</v>
      </c>
      <c r="AX1808" s="167" t="s">
        <v>66</v>
      </c>
      <c r="AY1808" s="168" t="s">
        <v>123</v>
      </c>
    </row>
    <row r="1809" spans="2:51" s="167" customFormat="1" ht="12">
      <c r="B1809" s="166"/>
      <c r="D1809" s="96" t="s">
        <v>132</v>
      </c>
      <c r="E1809" s="168" t="s">
        <v>1</v>
      </c>
      <c r="F1809" s="169" t="s">
        <v>675</v>
      </c>
      <c r="H1809" s="168" t="s">
        <v>1</v>
      </c>
      <c r="L1809" s="166"/>
      <c r="M1809" s="170"/>
      <c r="N1809" s="171"/>
      <c r="O1809" s="171"/>
      <c r="P1809" s="171"/>
      <c r="Q1809" s="171"/>
      <c r="R1809" s="171"/>
      <c r="S1809" s="171"/>
      <c r="T1809" s="172"/>
      <c r="AT1809" s="168" t="s">
        <v>132</v>
      </c>
      <c r="AU1809" s="168" t="s">
        <v>74</v>
      </c>
      <c r="AV1809" s="167" t="s">
        <v>72</v>
      </c>
      <c r="AW1809" s="167" t="s">
        <v>5</v>
      </c>
      <c r="AX1809" s="167" t="s">
        <v>66</v>
      </c>
      <c r="AY1809" s="168" t="s">
        <v>123</v>
      </c>
    </row>
    <row r="1810" spans="2:51" s="95" customFormat="1" ht="12">
      <c r="B1810" s="94"/>
      <c r="D1810" s="96" t="s">
        <v>132</v>
      </c>
      <c r="E1810" s="97" t="s">
        <v>1</v>
      </c>
      <c r="F1810" s="98" t="s">
        <v>676</v>
      </c>
      <c r="H1810" s="99">
        <v>6</v>
      </c>
      <c r="L1810" s="94"/>
      <c r="M1810" s="100"/>
      <c r="N1810" s="101"/>
      <c r="O1810" s="101"/>
      <c r="P1810" s="101"/>
      <c r="Q1810" s="101"/>
      <c r="R1810" s="101"/>
      <c r="S1810" s="101"/>
      <c r="T1810" s="102"/>
      <c r="AT1810" s="97" t="s">
        <v>132</v>
      </c>
      <c r="AU1810" s="97" t="s">
        <v>74</v>
      </c>
      <c r="AV1810" s="95" t="s">
        <v>74</v>
      </c>
      <c r="AW1810" s="95" t="s">
        <v>5</v>
      </c>
      <c r="AX1810" s="95" t="s">
        <v>66</v>
      </c>
      <c r="AY1810" s="97" t="s">
        <v>123</v>
      </c>
    </row>
    <row r="1811" spans="2:51" s="167" customFormat="1" ht="12">
      <c r="B1811" s="166"/>
      <c r="D1811" s="96" t="s">
        <v>132</v>
      </c>
      <c r="E1811" s="168" t="s">
        <v>1</v>
      </c>
      <c r="F1811" s="169" t="s">
        <v>677</v>
      </c>
      <c r="H1811" s="168" t="s">
        <v>1</v>
      </c>
      <c r="L1811" s="166"/>
      <c r="M1811" s="170"/>
      <c r="N1811" s="171"/>
      <c r="O1811" s="171"/>
      <c r="P1811" s="171"/>
      <c r="Q1811" s="171"/>
      <c r="R1811" s="171"/>
      <c r="S1811" s="171"/>
      <c r="T1811" s="172"/>
      <c r="AT1811" s="168" t="s">
        <v>132</v>
      </c>
      <c r="AU1811" s="168" t="s">
        <v>74</v>
      </c>
      <c r="AV1811" s="167" t="s">
        <v>72</v>
      </c>
      <c r="AW1811" s="167" t="s">
        <v>5</v>
      </c>
      <c r="AX1811" s="167" t="s">
        <v>66</v>
      </c>
      <c r="AY1811" s="168" t="s">
        <v>123</v>
      </c>
    </row>
    <row r="1812" spans="2:51" s="167" customFormat="1" ht="12">
      <c r="B1812" s="166"/>
      <c r="D1812" s="96" t="s">
        <v>132</v>
      </c>
      <c r="E1812" s="168" t="s">
        <v>1</v>
      </c>
      <c r="F1812" s="169" t="s">
        <v>674</v>
      </c>
      <c r="H1812" s="168" t="s">
        <v>1</v>
      </c>
      <c r="L1812" s="166"/>
      <c r="M1812" s="170"/>
      <c r="N1812" s="171"/>
      <c r="O1812" s="171"/>
      <c r="P1812" s="171"/>
      <c r="Q1812" s="171"/>
      <c r="R1812" s="171"/>
      <c r="S1812" s="171"/>
      <c r="T1812" s="172"/>
      <c r="AT1812" s="168" t="s">
        <v>132</v>
      </c>
      <c r="AU1812" s="168" t="s">
        <v>74</v>
      </c>
      <c r="AV1812" s="167" t="s">
        <v>72</v>
      </c>
      <c r="AW1812" s="167" t="s">
        <v>5</v>
      </c>
      <c r="AX1812" s="167" t="s">
        <v>66</v>
      </c>
      <c r="AY1812" s="168" t="s">
        <v>123</v>
      </c>
    </row>
    <row r="1813" spans="2:51" s="167" customFormat="1" ht="12">
      <c r="B1813" s="166"/>
      <c r="D1813" s="96" t="s">
        <v>132</v>
      </c>
      <c r="E1813" s="168" t="s">
        <v>1</v>
      </c>
      <c r="F1813" s="169" t="s">
        <v>678</v>
      </c>
      <c r="H1813" s="168" t="s">
        <v>1</v>
      </c>
      <c r="L1813" s="166"/>
      <c r="M1813" s="170"/>
      <c r="N1813" s="171"/>
      <c r="O1813" s="171"/>
      <c r="P1813" s="171"/>
      <c r="Q1813" s="171"/>
      <c r="R1813" s="171"/>
      <c r="S1813" s="171"/>
      <c r="T1813" s="172"/>
      <c r="AT1813" s="168" t="s">
        <v>132</v>
      </c>
      <c r="AU1813" s="168" t="s">
        <v>74</v>
      </c>
      <c r="AV1813" s="167" t="s">
        <v>72</v>
      </c>
      <c r="AW1813" s="167" t="s">
        <v>5</v>
      </c>
      <c r="AX1813" s="167" t="s">
        <v>66</v>
      </c>
      <c r="AY1813" s="168" t="s">
        <v>123</v>
      </c>
    </row>
    <row r="1814" spans="2:51" s="95" customFormat="1" ht="12">
      <c r="B1814" s="94"/>
      <c r="D1814" s="96" t="s">
        <v>132</v>
      </c>
      <c r="E1814" s="97" t="s">
        <v>1</v>
      </c>
      <c r="F1814" s="98" t="s">
        <v>679</v>
      </c>
      <c r="H1814" s="99">
        <v>5.5</v>
      </c>
      <c r="L1814" s="94"/>
      <c r="M1814" s="100"/>
      <c r="N1814" s="101"/>
      <c r="O1814" s="101"/>
      <c r="P1814" s="101"/>
      <c r="Q1814" s="101"/>
      <c r="R1814" s="101"/>
      <c r="S1814" s="101"/>
      <c r="T1814" s="102"/>
      <c r="AT1814" s="97" t="s">
        <v>132</v>
      </c>
      <c r="AU1814" s="97" t="s">
        <v>74</v>
      </c>
      <c r="AV1814" s="95" t="s">
        <v>74</v>
      </c>
      <c r="AW1814" s="95" t="s">
        <v>5</v>
      </c>
      <c r="AX1814" s="95" t="s">
        <v>66</v>
      </c>
      <c r="AY1814" s="97" t="s">
        <v>123</v>
      </c>
    </row>
    <row r="1815" spans="2:51" s="167" customFormat="1" ht="12">
      <c r="B1815" s="166"/>
      <c r="D1815" s="96" t="s">
        <v>132</v>
      </c>
      <c r="E1815" s="168" t="s">
        <v>1</v>
      </c>
      <c r="F1815" s="169" t="s">
        <v>450</v>
      </c>
      <c r="H1815" s="168" t="s">
        <v>1</v>
      </c>
      <c r="L1815" s="166"/>
      <c r="M1815" s="170"/>
      <c r="N1815" s="171"/>
      <c r="O1815" s="171"/>
      <c r="P1815" s="171"/>
      <c r="Q1815" s="171"/>
      <c r="R1815" s="171"/>
      <c r="S1815" s="171"/>
      <c r="T1815" s="172"/>
      <c r="AT1815" s="168" t="s">
        <v>132</v>
      </c>
      <c r="AU1815" s="168" t="s">
        <v>74</v>
      </c>
      <c r="AV1815" s="167" t="s">
        <v>72</v>
      </c>
      <c r="AW1815" s="167" t="s">
        <v>5</v>
      </c>
      <c r="AX1815" s="167" t="s">
        <v>66</v>
      </c>
      <c r="AY1815" s="168" t="s">
        <v>123</v>
      </c>
    </row>
    <row r="1816" spans="2:51" s="167" customFormat="1" ht="12">
      <c r="B1816" s="166"/>
      <c r="D1816" s="96" t="s">
        <v>132</v>
      </c>
      <c r="E1816" s="168" t="s">
        <v>1</v>
      </c>
      <c r="F1816" s="169" t="s">
        <v>674</v>
      </c>
      <c r="H1816" s="168" t="s">
        <v>1</v>
      </c>
      <c r="L1816" s="166"/>
      <c r="M1816" s="170"/>
      <c r="N1816" s="171"/>
      <c r="O1816" s="171"/>
      <c r="P1816" s="171"/>
      <c r="Q1816" s="171"/>
      <c r="R1816" s="171"/>
      <c r="S1816" s="171"/>
      <c r="T1816" s="172"/>
      <c r="AT1816" s="168" t="s">
        <v>132</v>
      </c>
      <c r="AU1816" s="168" t="s">
        <v>74</v>
      </c>
      <c r="AV1816" s="167" t="s">
        <v>72</v>
      </c>
      <c r="AW1816" s="167" t="s">
        <v>5</v>
      </c>
      <c r="AX1816" s="167" t="s">
        <v>66</v>
      </c>
      <c r="AY1816" s="168" t="s">
        <v>123</v>
      </c>
    </row>
    <row r="1817" spans="2:51" s="167" customFormat="1" ht="12">
      <c r="B1817" s="166"/>
      <c r="D1817" s="96" t="s">
        <v>132</v>
      </c>
      <c r="E1817" s="168" t="s">
        <v>1</v>
      </c>
      <c r="F1817" s="169" t="s">
        <v>678</v>
      </c>
      <c r="H1817" s="168" t="s">
        <v>1</v>
      </c>
      <c r="L1817" s="166"/>
      <c r="M1817" s="170"/>
      <c r="N1817" s="171"/>
      <c r="O1817" s="171"/>
      <c r="P1817" s="171"/>
      <c r="Q1817" s="171"/>
      <c r="R1817" s="171"/>
      <c r="S1817" s="171"/>
      <c r="T1817" s="172"/>
      <c r="AT1817" s="168" t="s">
        <v>132</v>
      </c>
      <c r="AU1817" s="168" t="s">
        <v>74</v>
      </c>
      <c r="AV1817" s="167" t="s">
        <v>72</v>
      </c>
      <c r="AW1817" s="167" t="s">
        <v>5</v>
      </c>
      <c r="AX1817" s="167" t="s">
        <v>66</v>
      </c>
      <c r="AY1817" s="168" t="s">
        <v>123</v>
      </c>
    </row>
    <row r="1818" spans="2:51" s="95" customFormat="1" ht="12">
      <c r="B1818" s="94"/>
      <c r="D1818" s="96" t="s">
        <v>132</v>
      </c>
      <c r="E1818" s="97" t="s">
        <v>1</v>
      </c>
      <c r="F1818" s="98" t="s">
        <v>679</v>
      </c>
      <c r="H1818" s="99">
        <v>5.5</v>
      </c>
      <c r="L1818" s="94"/>
      <c r="M1818" s="100"/>
      <c r="N1818" s="101"/>
      <c r="O1818" s="101"/>
      <c r="P1818" s="101"/>
      <c r="Q1818" s="101"/>
      <c r="R1818" s="101"/>
      <c r="S1818" s="101"/>
      <c r="T1818" s="102"/>
      <c r="AT1818" s="97" t="s">
        <v>132</v>
      </c>
      <c r="AU1818" s="97" t="s">
        <v>74</v>
      </c>
      <c r="AV1818" s="95" t="s">
        <v>74</v>
      </c>
      <c r="AW1818" s="95" t="s">
        <v>5</v>
      </c>
      <c r="AX1818" s="95" t="s">
        <v>66</v>
      </c>
      <c r="AY1818" s="97" t="s">
        <v>123</v>
      </c>
    </row>
    <row r="1819" spans="2:51" s="167" customFormat="1" ht="12">
      <c r="B1819" s="166"/>
      <c r="D1819" s="96" t="s">
        <v>132</v>
      </c>
      <c r="E1819" s="168" t="s">
        <v>1</v>
      </c>
      <c r="F1819" s="169" t="s">
        <v>680</v>
      </c>
      <c r="H1819" s="168" t="s">
        <v>1</v>
      </c>
      <c r="L1819" s="166"/>
      <c r="M1819" s="170"/>
      <c r="N1819" s="171"/>
      <c r="O1819" s="171"/>
      <c r="P1819" s="171"/>
      <c r="Q1819" s="171"/>
      <c r="R1819" s="171"/>
      <c r="S1819" s="171"/>
      <c r="T1819" s="172"/>
      <c r="AT1819" s="168" t="s">
        <v>132</v>
      </c>
      <c r="AU1819" s="168" t="s">
        <v>74</v>
      </c>
      <c r="AV1819" s="167" t="s">
        <v>72</v>
      </c>
      <c r="AW1819" s="167" t="s">
        <v>5</v>
      </c>
      <c r="AX1819" s="167" t="s">
        <v>66</v>
      </c>
      <c r="AY1819" s="168" t="s">
        <v>123</v>
      </c>
    </row>
    <row r="1820" spans="2:51" s="167" customFormat="1" ht="12">
      <c r="B1820" s="166"/>
      <c r="D1820" s="96" t="s">
        <v>132</v>
      </c>
      <c r="E1820" s="168" t="s">
        <v>1</v>
      </c>
      <c r="F1820" s="169" t="s">
        <v>674</v>
      </c>
      <c r="H1820" s="168" t="s">
        <v>1</v>
      </c>
      <c r="L1820" s="166"/>
      <c r="M1820" s="170"/>
      <c r="N1820" s="171"/>
      <c r="O1820" s="171"/>
      <c r="P1820" s="171"/>
      <c r="Q1820" s="171"/>
      <c r="R1820" s="171"/>
      <c r="S1820" s="171"/>
      <c r="T1820" s="172"/>
      <c r="AT1820" s="168" t="s">
        <v>132</v>
      </c>
      <c r="AU1820" s="168" t="s">
        <v>74</v>
      </c>
      <c r="AV1820" s="167" t="s">
        <v>72</v>
      </c>
      <c r="AW1820" s="167" t="s">
        <v>5</v>
      </c>
      <c r="AX1820" s="167" t="s">
        <v>66</v>
      </c>
      <c r="AY1820" s="168" t="s">
        <v>123</v>
      </c>
    </row>
    <row r="1821" spans="2:51" s="167" customFormat="1" ht="12">
      <c r="B1821" s="166"/>
      <c r="D1821" s="96" t="s">
        <v>132</v>
      </c>
      <c r="E1821" s="168" t="s">
        <v>1</v>
      </c>
      <c r="F1821" s="169" t="s">
        <v>678</v>
      </c>
      <c r="H1821" s="168" t="s">
        <v>1</v>
      </c>
      <c r="L1821" s="166"/>
      <c r="M1821" s="170"/>
      <c r="N1821" s="171"/>
      <c r="O1821" s="171"/>
      <c r="P1821" s="171"/>
      <c r="Q1821" s="171"/>
      <c r="R1821" s="171"/>
      <c r="S1821" s="171"/>
      <c r="T1821" s="172"/>
      <c r="AT1821" s="168" t="s">
        <v>132</v>
      </c>
      <c r="AU1821" s="168" t="s">
        <v>74</v>
      </c>
      <c r="AV1821" s="167" t="s">
        <v>72</v>
      </c>
      <c r="AW1821" s="167" t="s">
        <v>5</v>
      </c>
      <c r="AX1821" s="167" t="s">
        <v>66</v>
      </c>
      <c r="AY1821" s="168" t="s">
        <v>123</v>
      </c>
    </row>
    <row r="1822" spans="2:51" s="95" customFormat="1" ht="12">
      <c r="B1822" s="94"/>
      <c r="D1822" s="96" t="s">
        <v>132</v>
      </c>
      <c r="E1822" s="97" t="s">
        <v>1</v>
      </c>
      <c r="F1822" s="98" t="s">
        <v>679</v>
      </c>
      <c r="H1822" s="99">
        <v>5.5</v>
      </c>
      <c r="L1822" s="94"/>
      <c r="M1822" s="100"/>
      <c r="N1822" s="101"/>
      <c r="O1822" s="101"/>
      <c r="P1822" s="101"/>
      <c r="Q1822" s="101"/>
      <c r="R1822" s="101"/>
      <c r="S1822" s="101"/>
      <c r="T1822" s="102"/>
      <c r="AT1822" s="97" t="s">
        <v>132</v>
      </c>
      <c r="AU1822" s="97" t="s">
        <v>74</v>
      </c>
      <c r="AV1822" s="95" t="s">
        <v>74</v>
      </c>
      <c r="AW1822" s="95" t="s">
        <v>5</v>
      </c>
      <c r="AX1822" s="95" t="s">
        <v>66</v>
      </c>
      <c r="AY1822" s="97" t="s">
        <v>123</v>
      </c>
    </row>
    <row r="1823" spans="2:51" s="167" customFormat="1" ht="12">
      <c r="B1823" s="166"/>
      <c r="D1823" s="96" t="s">
        <v>132</v>
      </c>
      <c r="E1823" s="168" t="s">
        <v>1</v>
      </c>
      <c r="F1823" s="169" t="s">
        <v>681</v>
      </c>
      <c r="H1823" s="168" t="s">
        <v>1</v>
      </c>
      <c r="L1823" s="166"/>
      <c r="M1823" s="170"/>
      <c r="N1823" s="171"/>
      <c r="O1823" s="171"/>
      <c r="P1823" s="171"/>
      <c r="Q1823" s="171"/>
      <c r="R1823" s="171"/>
      <c r="S1823" s="171"/>
      <c r="T1823" s="172"/>
      <c r="AT1823" s="168" t="s">
        <v>132</v>
      </c>
      <c r="AU1823" s="168" t="s">
        <v>74</v>
      </c>
      <c r="AV1823" s="167" t="s">
        <v>72</v>
      </c>
      <c r="AW1823" s="167" t="s">
        <v>5</v>
      </c>
      <c r="AX1823" s="167" t="s">
        <v>66</v>
      </c>
      <c r="AY1823" s="168" t="s">
        <v>123</v>
      </c>
    </row>
    <row r="1824" spans="2:51" s="167" customFormat="1" ht="12">
      <c r="B1824" s="166"/>
      <c r="D1824" s="96" t="s">
        <v>132</v>
      </c>
      <c r="E1824" s="168" t="s">
        <v>1</v>
      </c>
      <c r="F1824" s="169" t="s">
        <v>674</v>
      </c>
      <c r="H1824" s="168" t="s">
        <v>1</v>
      </c>
      <c r="L1824" s="166"/>
      <c r="M1824" s="170"/>
      <c r="N1824" s="171"/>
      <c r="O1824" s="171"/>
      <c r="P1824" s="171"/>
      <c r="Q1824" s="171"/>
      <c r="R1824" s="171"/>
      <c r="S1824" s="171"/>
      <c r="T1824" s="172"/>
      <c r="AT1824" s="168" t="s">
        <v>132</v>
      </c>
      <c r="AU1824" s="168" t="s">
        <v>74</v>
      </c>
      <c r="AV1824" s="167" t="s">
        <v>72</v>
      </c>
      <c r="AW1824" s="167" t="s">
        <v>5</v>
      </c>
      <c r="AX1824" s="167" t="s">
        <v>66</v>
      </c>
      <c r="AY1824" s="168" t="s">
        <v>123</v>
      </c>
    </row>
    <row r="1825" spans="2:51" s="167" customFormat="1" ht="12">
      <c r="B1825" s="166"/>
      <c r="D1825" s="96" t="s">
        <v>132</v>
      </c>
      <c r="E1825" s="168" t="s">
        <v>1</v>
      </c>
      <c r="F1825" s="169" t="s">
        <v>678</v>
      </c>
      <c r="H1825" s="168" t="s">
        <v>1</v>
      </c>
      <c r="L1825" s="166"/>
      <c r="M1825" s="170"/>
      <c r="N1825" s="171"/>
      <c r="O1825" s="171"/>
      <c r="P1825" s="171"/>
      <c r="Q1825" s="171"/>
      <c r="R1825" s="171"/>
      <c r="S1825" s="171"/>
      <c r="T1825" s="172"/>
      <c r="AT1825" s="168" t="s">
        <v>132</v>
      </c>
      <c r="AU1825" s="168" t="s">
        <v>74</v>
      </c>
      <c r="AV1825" s="167" t="s">
        <v>72</v>
      </c>
      <c r="AW1825" s="167" t="s">
        <v>5</v>
      </c>
      <c r="AX1825" s="167" t="s">
        <v>66</v>
      </c>
      <c r="AY1825" s="168" t="s">
        <v>123</v>
      </c>
    </row>
    <row r="1826" spans="2:51" s="95" customFormat="1" ht="12">
      <c r="B1826" s="94"/>
      <c r="D1826" s="96" t="s">
        <v>132</v>
      </c>
      <c r="E1826" s="97" t="s">
        <v>1</v>
      </c>
      <c r="F1826" s="98" t="s">
        <v>679</v>
      </c>
      <c r="H1826" s="99">
        <v>5.5</v>
      </c>
      <c r="L1826" s="94"/>
      <c r="M1826" s="100"/>
      <c r="N1826" s="101"/>
      <c r="O1826" s="101"/>
      <c r="P1826" s="101"/>
      <c r="Q1826" s="101"/>
      <c r="R1826" s="101"/>
      <c r="S1826" s="101"/>
      <c r="T1826" s="102"/>
      <c r="AT1826" s="97" t="s">
        <v>132</v>
      </c>
      <c r="AU1826" s="97" t="s">
        <v>74</v>
      </c>
      <c r="AV1826" s="95" t="s">
        <v>74</v>
      </c>
      <c r="AW1826" s="95" t="s">
        <v>5</v>
      </c>
      <c r="AX1826" s="95" t="s">
        <v>66</v>
      </c>
      <c r="AY1826" s="97" t="s">
        <v>123</v>
      </c>
    </row>
    <row r="1827" spans="2:51" s="167" customFormat="1" ht="12">
      <c r="B1827" s="166"/>
      <c r="D1827" s="96" t="s">
        <v>132</v>
      </c>
      <c r="E1827" s="168" t="s">
        <v>1</v>
      </c>
      <c r="F1827" s="169" t="s">
        <v>465</v>
      </c>
      <c r="H1827" s="168" t="s">
        <v>1</v>
      </c>
      <c r="L1827" s="166"/>
      <c r="M1827" s="170"/>
      <c r="N1827" s="171"/>
      <c r="O1827" s="171"/>
      <c r="P1827" s="171"/>
      <c r="Q1827" s="171"/>
      <c r="R1827" s="171"/>
      <c r="S1827" s="171"/>
      <c r="T1827" s="172"/>
      <c r="AT1827" s="168" t="s">
        <v>132</v>
      </c>
      <c r="AU1827" s="168" t="s">
        <v>74</v>
      </c>
      <c r="AV1827" s="167" t="s">
        <v>72</v>
      </c>
      <c r="AW1827" s="167" t="s">
        <v>5</v>
      </c>
      <c r="AX1827" s="167" t="s">
        <v>66</v>
      </c>
      <c r="AY1827" s="168" t="s">
        <v>123</v>
      </c>
    </row>
    <row r="1828" spans="2:51" s="167" customFormat="1" ht="12">
      <c r="B1828" s="166"/>
      <c r="D1828" s="96" t="s">
        <v>132</v>
      </c>
      <c r="E1828" s="168" t="s">
        <v>1</v>
      </c>
      <c r="F1828" s="169" t="s">
        <v>674</v>
      </c>
      <c r="H1828" s="168" t="s">
        <v>1</v>
      </c>
      <c r="L1828" s="166"/>
      <c r="M1828" s="170"/>
      <c r="N1828" s="171"/>
      <c r="O1828" s="171"/>
      <c r="P1828" s="171"/>
      <c r="Q1828" s="171"/>
      <c r="R1828" s="171"/>
      <c r="S1828" s="171"/>
      <c r="T1828" s="172"/>
      <c r="AT1828" s="168" t="s">
        <v>132</v>
      </c>
      <c r="AU1828" s="168" t="s">
        <v>74</v>
      </c>
      <c r="AV1828" s="167" t="s">
        <v>72</v>
      </c>
      <c r="AW1828" s="167" t="s">
        <v>5</v>
      </c>
      <c r="AX1828" s="167" t="s">
        <v>66</v>
      </c>
      <c r="AY1828" s="168" t="s">
        <v>123</v>
      </c>
    </row>
    <row r="1829" spans="2:51" s="167" customFormat="1" ht="12">
      <c r="B1829" s="166"/>
      <c r="D1829" s="96" t="s">
        <v>132</v>
      </c>
      <c r="E1829" s="168" t="s">
        <v>1</v>
      </c>
      <c r="F1829" s="169" t="s">
        <v>682</v>
      </c>
      <c r="H1829" s="168" t="s">
        <v>1</v>
      </c>
      <c r="L1829" s="166"/>
      <c r="M1829" s="170"/>
      <c r="N1829" s="171"/>
      <c r="O1829" s="171"/>
      <c r="P1829" s="171"/>
      <c r="Q1829" s="171"/>
      <c r="R1829" s="171"/>
      <c r="S1829" s="171"/>
      <c r="T1829" s="172"/>
      <c r="AT1829" s="168" t="s">
        <v>132</v>
      </c>
      <c r="AU1829" s="168" t="s">
        <v>74</v>
      </c>
      <c r="AV1829" s="167" t="s">
        <v>72</v>
      </c>
      <c r="AW1829" s="167" t="s">
        <v>5</v>
      </c>
      <c r="AX1829" s="167" t="s">
        <v>66</v>
      </c>
      <c r="AY1829" s="168" t="s">
        <v>123</v>
      </c>
    </row>
    <row r="1830" spans="2:51" s="95" customFormat="1" ht="12">
      <c r="B1830" s="94"/>
      <c r="D1830" s="96" t="s">
        <v>132</v>
      </c>
      <c r="E1830" s="97" t="s">
        <v>1</v>
      </c>
      <c r="F1830" s="98" t="s">
        <v>683</v>
      </c>
      <c r="H1830" s="99">
        <v>4</v>
      </c>
      <c r="L1830" s="94"/>
      <c r="M1830" s="100"/>
      <c r="N1830" s="101"/>
      <c r="O1830" s="101"/>
      <c r="P1830" s="101"/>
      <c r="Q1830" s="101"/>
      <c r="R1830" s="101"/>
      <c r="S1830" s="101"/>
      <c r="T1830" s="102"/>
      <c r="AT1830" s="97" t="s">
        <v>132</v>
      </c>
      <c r="AU1830" s="97" t="s">
        <v>74</v>
      </c>
      <c r="AV1830" s="95" t="s">
        <v>74</v>
      </c>
      <c r="AW1830" s="95" t="s">
        <v>5</v>
      </c>
      <c r="AX1830" s="95" t="s">
        <v>66</v>
      </c>
      <c r="AY1830" s="97" t="s">
        <v>123</v>
      </c>
    </row>
    <row r="1831" spans="2:51" s="182" customFormat="1" ht="12">
      <c r="B1831" s="181"/>
      <c r="D1831" s="96" t="s">
        <v>132</v>
      </c>
      <c r="E1831" s="183" t="s">
        <v>1</v>
      </c>
      <c r="F1831" s="184" t="s">
        <v>470</v>
      </c>
      <c r="H1831" s="185">
        <v>32</v>
      </c>
      <c r="L1831" s="181"/>
      <c r="M1831" s="186"/>
      <c r="N1831" s="187"/>
      <c r="O1831" s="187"/>
      <c r="P1831" s="187"/>
      <c r="Q1831" s="187"/>
      <c r="R1831" s="187"/>
      <c r="S1831" s="187"/>
      <c r="T1831" s="188"/>
      <c r="AT1831" s="183" t="s">
        <v>132</v>
      </c>
      <c r="AU1831" s="183" t="s">
        <v>74</v>
      </c>
      <c r="AV1831" s="182" t="s">
        <v>130</v>
      </c>
      <c r="AW1831" s="182" t="s">
        <v>5</v>
      </c>
      <c r="AX1831" s="182" t="s">
        <v>72</v>
      </c>
      <c r="AY1831" s="183" t="s">
        <v>123</v>
      </c>
    </row>
    <row r="1832" spans="2:65" s="117" customFormat="1" ht="16.5" customHeight="1">
      <c r="B1832" s="8"/>
      <c r="C1832" s="103" t="s">
        <v>217</v>
      </c>
      <c r="D1832" s="103" t="s">
        <v>189</v>
      </c>
      <c r="E1832" s="104" t="s">
        <v>749</v>
      </c>
      <c r="F1832" s="105" t="s">
        <v>750</v>
      </c>
      <c r="G1832" s="106" t="s">
        <v>175</v>
      </c>
      <c r="H1832" s="107">
        <v>27</v>
      </c>
      <c r="I1832" s="143"/>
      <c r="J1832" s="108">
        <f>ROUND(I1832*H1832,2)</f>
        <v>0</v>
      </c>
      <c r="K1832" s="105" t="s">
        <v>751</v>
      </c>
      <c r="L1832" s="157"/>
      <c r="M1832" s="109" t="s">
        <v>1</v>
      </c>
      <c r="N1832" s="189" t="s">
        <v>35</v>
      </c>
      <c r="O1832" s="92">
        <v>0</v>
      </c>
      <c r="P1832" s="92">
        <f>O1832*H1832</f>
        <v>0</v>
      </c>
      <c r="Q1832" s="92">
        <v>0.0158</v>
      </c>
      <c r="R1832" s="92">
        <f>Q1832*H1832</f>
        <v>0.42660000000000003</v>
      </c>
      <c r="S1832" s="92">
        <v>0</v>
      </c>
      <c r="T1832" s="164">
        <f>S1832*H1832</f>
        <v>0</v>
      </c>
      <c r="AR1832" s="120" t="s">
        <v>159</v>
      </c>
      <c r="AT1832" s="120" t="s">
        <v>189</v>
      </c>
      <c r="AU1832" s="120" t="s">
        <v>74</v>
      </c>
      <c r="AY1832" s="120" t="s">
        <v>123</v>
      </c>
      <c r="BE1832" s="156">
        <f>IF(N1832="základní",J1832,0)</f>
        <v>0</v>
      </c>
      <c r="BF1832" s="156">
        <f>IF(N1832="snížená",J1832,0)</f>
        <v>0</v>
      </c>
      <c r="BG1832" s="156">
        <f>IF(N1832="zákl. přenesená",J1832,0)</f>
        <v>0</v>
      </c>
      <c r="BH1832" s="156">
        <f>IF(N1832="sníž. přenesená",J1832,0)</f>
        <v>0</v>
      </c>
      <c r="BI1832" s="156">
        <f>IF(N1832="nulová",J1832,0)</f>
        <v>0</v>
      </c>
      <c r="BJ1832" s="120" t="s">
        <v>72</v>
      </c>
      <c r="BK1832" s="156">
        <f>ROUND(I1832*H1832,2)</f>
        <v>0</v>
      </c>
      <c r="BL1832" s="120" t="s">
        <v>130</v>
      </c>
      <c r="BM1832" s="120" t="s">
        <v>752</v>
      </c>
    </row>
    <row r="1833" spans="2:47" s="117" customFormat="1" ht="12">
      <c r="B1833" s="8"/>
      <c r="D1833" s="96" t="s">
        <v>399</v>
      </c>
      <c r="F1833" s="165" t="s">
        <v>750</v>
      </c>
      <c r="L1833" s="8"/>
      <c r="M1833" s="114"/>
      <c r="N1833" s="21"/>
      <c r="O1833" s="21"/>
      <c r="P1833" s="21"/>
      <c r="Q1833" s="21"/>
      <c r="R1833" s="21"/>
      <c r="S1833" s="21"/>
      <c r="T1833" s="22"/>
      <c r="AT1833" s="120" t="s">
        <v>399</v>
      </c>
      <c r="AU1833" s="120" t="s">
        <v>74</v>
      </c>
    </row>
    <row r="1834" spans="2:51" s="167" customFormat="1" ht="12">
      <c r="B1834" s="166"/>
      <c r="D1834" s="96" t="s">
        <v>132</v>
      </c>
      <c r="E1834" s="168" t="s">
        <v>1</v>
      </c>
      <c r="F1834" s="169" t="s">
        <v>401</v>
      </c>
      <c r="H1834" s="168" t="s">
        <v>1</v>
      </c>
      <c r="L1834" s="166"/>
      <c r="M1834" s="170"/>
      <c r="N1834" s="171"/>
      <c r="O1834" s="171"/>
      <c r="P1834" s="171"/>
      <c r="Q1834" s="171"/>
      <c r="R1834" s="171"/>
      <c r="S1834" s="171"/>
      <c r="T1834" s="172"/>
      <c r="AT1834" s="168" t="s">
        <v>132</v>
      </c>
      <c r="AU1834" s="168" t="s">
        <v>74</v>
      </c>
      <c r="AV1834" s="167" t="s">
        <v>72</v>
      </c>
      <c r="AW1834" s="167" t="s">
        <v>5</v>
      </c>
      <c r="AX1834" s="167" t="s">
        <v>66</v>
      </c>
      <c r="AY1834" s="168" t="s">
        <v>123</v>
      </c>
    </row>
    <row r="1835" spans="2:51" s="167" customFormat="1" ht="12">
      <c r="B1835" s="166"/>
      <c r="D1835" s="96" t="s">
        <v>132</v>
      </c>
      <c r="E1835" s="168" t="s">
        <v>1</v>
      </c>
      <c r="F1835" s="169" t="s">
        <v>402</v>
      </c>
      <c r="H1835" s="168" t="s">
        <v>1</v>
      </c>
      <c r="L1835" s="166"/>
      <c r="M1835" s="170"/>
      <c r="N1835" s="171"/>
      <c r="O1835" s="171"/>
      <c r="P1835" s="171"/>
      <c r="Q1835" s="171"/>
      <c r="R1835" s="171"/>
      <c r="S1835" s="171"/>
      <c r="T1835" s="172"/>
      <c r="AT1835" s="168" t="s">
        <v>132</v>
      </c>
      <c r="AU1835" s="168" t="s">
        <v>74</v>
      </c>
      <c r="AV1835" s="167" t="s">
        <v>72</v>
      </c>
      <c r="AW1835" s="167" t="s">
        <v>5</v>
      </c>
      <c r="AX1835" s="167" t="s">
        <v>66</v>
      </c>
      <c r="AY1835" s="168" t="s">
        <v>123</v>
      </c>
    </row>
    <row r="1836" spans="2:51" s="167" customFormat="1" ht="12">
      <c r="B1836" s="166"/>
      <c r="D1836" s="96" t="s">
        <v>132</v>
      </c>
      <c r="E1836" s="168" t="s">
        <v>1</v>
      </c>
      <c r="F1836" s="169" t="s">
        <v>403</v>
      </c>
      <c r="H1836" s="168" t="s">
        <v>1</v>
      </c>
      <c r="L1836" s="166"/>
      <c r="M1836" s="170"/>
      <c r="N1836" s="171"/>
      <c r="O1836" s="171"/>
      <c r="P1836" s="171"/>
      <c r="Q1836" s="171"/>
      <c r="R1836" s="171"/>
      <c r="S1836" s="171"/>
      <c r="T1836" s="172"/>
      <c r="AT1836" s="168" t="s">
        <v>132</v>
      </c>
      <c r="AU1836" s="168" t="s">
        <v>74</v>
      </c>
      <c r="AV1836" s="167" t="s">
        <v>72</v>
      </c>
      <c r="AW1836" s="167" t="s">
        <v>5</v>
      </c>
      <c r="AX1836" s="167" t="s">
        <v>66</v>
      </c>
      <c r="AY1836" s="168" t="s">
        <v>123</v>
      </c>
    </row>
    <row r="1837" spans="2:51" s="167" customFormat="1" ht="12">
      <c r="B1837" s="166"/>
      <c r="D1837" s="96" t="s">
        <v>132</v>
      </c>
      <c r="E1837" s="168" t="s">
        <v>1</v>
      </c>
      <c r="F1837" s="169" t="s">
        <v>674</v>
      </c>
      <c r="H1837" s="168" t="s">
        <v>1</v>
      </c>
      <c r="L1837" s="166"/>
      <c r="M1837" s="170"/>
      <c r="N1837" s="171"/>
      <c r="O1837" s="171"/>
      <c r="P1837" s="171"/>
      <c r="Q1837" s="171"/>
      <c r="R1837" s="171"/>
      <c r="S1837" s="171"/>
      <c r="T1837" s="172"/>
      <c r="AT1837" s="168" t="s">
        <v>132</v>
      </c>
      <c r="AU1837" s="168" t="s">
        <v>74</v>
      </c>
      <c r="AV1837" s="167" t="s">
        <v>72</v>
      </c>
      <c r="AW1837" s="167" t="s">
        <v>5</v>
      </c>
      <c r="AX1837" s="167" t="s">
        <v>66</v>
      </c>
      <c r="AY1837" s="168" t="s">
        <v>123</v>
      </c>
    </row>
    <row r="1838" spans="2:51" s="167" customFormat="1" ht="12">
      <c r="B1838" s="166"/>
      <c r="D1838" s="96" t="s">
        <v>132</v>
      </c>
      <c r="E1838" s="168" t="s">
        <v>1</v>
      </c>
      <c r="F1838" s="169" t="s">
        <v>438</v>
      </c>
      <c r="H1838" s="168" t="s">
        <v>1</v>
      </c>
      <c r="L1838" s="166"/>
      <c r="M1838" s="170"/>
      <c r="N1838" s="171"/>
      <c r="O1838" s="171"/>
      <c r="P1838" s="171"/>
      <c r="Q1838" s="171"/>
      <c r="R1838" s="171"/>
      <c r="S1838" s="171"/>
      <c r="T1838" s="172"/>
      <c r="AT1838" s="168" t="s">
        <v>132</v>
      </c>
      <c r="AU1838" s="168" t="s">
        <v>74</v>
      </c>
      <c r="AV1838" s="167" t="s">
        <v>72</v>
      </c>
      <c r="AW1838" s="167" t="s">
        <v>5</v>
      </c>
      <c r="AX1838" s="167" t="s">
        <v>66</v>
      </c>
      <c r="AY1838" s="168" t="s">
        <v>123</v>
      </c>
    </row>
    <row r="1839" spans="2:51" s="167" customFormat="1" ht="12">
      <c r="B1839" s="166"/>
      <c r="D1839" s="96" t="s">
        <v>132</v>
      </c>
      <c r="E1839" s="168" t="s">
        <v>1</v>
      </c>
      <c r="F1839" s="169" t="s">
        <v>684</v>
      </c>
      <c r="H1839" s="168" t="s">
        <v>1</v>
      </c>
      <c r="L1839" s="166"/>
      <c r="M1839" s="170"/>
      <c r="N1839" s="171"/>
      <c r="O1839" s="171"/>
      <c r="P1839" s="171"/>
      <c r="Q1839" s="171"/>
      <c r="R1839" s="171"/>
      <c r="S1839" s="171"/>
      <c r="T1839" s="172"/>
      <c r="AT1839" s="168" t="s">
        <v>132</v>
      </c>
      <c r="AU1839" s="168" t="s">
        <v>74</v>
      </c>
      <c r="AV1839" s="167" t="s">
        <v>72</v>
      </c>
      <c r="AW1839" s="167" t="s">
        <v>5</v>
      </c>
      <c r="AX1839" s="167" t="s">
        <v>66</v>
      </c>
      <c r="AY1839" s="168" t="s">
        <v>123</v>
      </c>
    </row>
    <row r="1840" spans="2:51" s="95" customFormat="1" ht="12">
      <c r="B1840" s="94"/>
      <c r="D1840" s="96" t="s">
        <v>132</v>
      </c>
      <c r="E1840" s="97" t="s">
        <v>1</v>
      </c>
      <c r="F1840" s="98" t="s">
        <v>753</v>
      </c>
      <c r="H1840" s="99">
        <v>6</v>
      </c>
      <c r="L1840" s="94"/>
      <c r="M1840" s="100"/>
      <c r="N1840" s="101"/>
      <c r="O1840" s="101"/>
      <c r="P1840" s="101"/>
      <c r="Q1840" s="101"/>
      <c r="R1840" s="101"/>
      <c r="S1840" s="101"/>
      <c r="T1840" s="102"/>
      <c r="AT1840" s="97" t="s">
        <v>132</v>
      </c>
      <c r="AU1840" s="97" t="s">
        <v>74</v>
      </c>
      <c r="AV1840" s="95" t="s">
        <v>74</v>
      </c>
      <c r="AW1840" s="95" t="s">
        <v>5</v>
      </c>
      <c r="AX1840" s="95" t="s">
        <v>66</v>
      </c>
      <c r="AY1840" s="97" t="s">
        <v>123</v>
      </c>
    </row>
    <row r="1841" spans="2:51" s="167" customFormat="1" ht="12">
      <c r="B1841" s="166"/>
      <c r="D1841" s="96" t="s">
        <v>132</v>
      </c>
      <c r="E1841" s="168" t="s">
        <v>1</v>
      </c>
      <c r="F1841" s="169" t="s">
        <v>445</v>
      </c>
      <c r="H1841" s="168" t="s">
        <v>1</v>
      </c>
      <c r="L1841" s="166"/>
      <c r="M1841" s="170"/>
      <c r="N1841" s="171"/>
      <c r="O1841" s="171"/>
      <c r="P1841" s="171"/>
      <c r="Q1841" s="171"/>
      <c r="R1841" s="171"/>
      <c r="S1841" s="171"/>
      <c r="T1841" s="172"/>
      <c r="AT1841" s="168" t="s">
        <v>132</v>
      </c>
      <c r="AU1841" s="168" t="s">
        <v>74</v>
      </c>
      <c r="AV1841" s="167" t="s">
        <v>72</v>
      </c>
      <c r="AW1841" s="167" t="s">
        <v>5</v>
      </c>
      <c r="AX1841" s="167" t="s">
        <v>66</v>
      </c>
      <c r="AY1841" s="168" t="s">
        <v>123</v>
      </c>
    </row>
    <row r="1842" spans="2:51" s="167" customFormat="1" ht="12">
      <c r="B1842" s="166"/>
      <c r="D1842" s="96" t="s">
        <v>132</v>
      </c>
      <c r="E1842" s="168" t="s">
        <v>1</v>
      </c>
      <c r="F1842" s="169" t="s">
        <v>686</v>
      </c>
      <c r="H1842" s="168" t="s">
        <v>1</v>
      </c>
      <c r="L1842" s="166"/>
      <c r="M1842" s="170"/>
      <c r="N1842" s="171"/>
      <c r="O1842" s="171"/>
      <c r="P1842" s="171"/>
      <c r="Q1842" s="171"/>
      <c r="R1842" s="171"/>
      <c r="S1842" s="171"/>
      <c r="T1842" s="172"/>
      <c r="AT1842" s="168" t="s">
        <v>132</v>
      </c>
      <c r="AU1842" s="168" t="s">
        <v>74</v>
      </c>
      <c r="AV1842" s="167" t="s">
        <v>72</v>
      </c>
      <c r="AW1842" s="167" t="s">
        <v>5</v>
      </c>
      <c r="AX1842" s="167" t="s">
        <v>66</v>
      </c>
      <c r="AY1842" s="168" t="s">
        <v>123</v>
      </c>
    </row>
    <row r="1843" spans="2:51" s="95" customFormat="1" ht="12">
      <c r="B1843" s="94"/>
      <c r="D1843" s="96" t="s">
        <v>132</v>
      </c>
      <c r="E1843" s="97" t="s">
        <v>1</v>
      </c>
      <c r="F1843" s="98" t="s">
        <v>754</v>
      </c>
      <c r="H1843" s="99">
        <v>5</v>
      </c>
      <c r="L1843" s="94"/>
      <c r="M1843" s="100"/>
      <c r="N1843" s="101"/>
      <c r="O1843" s="101"/>
      <c r="P1843" s="101"/>
      <c r="Q1843" s="101"/>
      <c r="R1843" s="101"/>
      <c r="S1843" s="101"/>
      <c r="T1843" s="102"/>
      <c r="AT1843" s="97" t="s">
        <v>132</v>
      </c>
      <c r="AU1843" s="97" t="s">
        <v>74</v>
      </c>
      <c r="AV1843" s="95" t="s">
        <v>74</v>
      </c>
      <c r="AW1843" s="95" t="s">
        <v>5</v>
      </c>
      <c r="AX1843" s="95" t="s">
        <v>66</v>
      </c>
      <c r="AY1843" s="97" t="s">
        <v>123</v>
      </c>
    </row>
    <row r="1844" spans="2:51" s="167" customFormat="1" ht="12">
      <c r="B1844" s="166"/>
      <c r="D1844" s="96" t="s">
        <v>132</v>
      </c>
      <c r="E1844" s="168" t="s">
        <v>1</v>
      </c>
      <c r="F1844" s="169" t="s">
        <v>450</v>
      </c>
      <c r="H1844" s="168" t="s">
        <v>1</v>
      </c>
      <c r="L1844" s="166"/>
      <c r="M1844" s="170"/>
      <c r="N1844" s="171"/>
      <c r="O1844" s="171"/>
      <c r="P1844" s="171"/>
      <c r="Q1844" s="171"/>
      <c r="R1844" s="171"/>
      <c r="S1844" s="171"/>
      <c r="T1844" s="172"/>
      <c r="AT1844" s="168" t="s">
        <v>132</v>
      </c>
      <c r="AU1844" s="168" t="s">
        <v>74</v>
      </c>
      <c r="AV1844" s="167" t="s">
        <v>72</v>
      </c>
      <c r="AW1844" s="167" t="s">
        <v>5</v>
      </c>
      <c r="AX1844" s="167" t="s">
        <v>66</v>
      </c>
      <c r="AY1844" s="168" t="s">
        <v>123</v>
      </c>
    </row>
    <row r="1845" spans="2:51" s="167" customFormat="1" ht="12">
      <c r="B1845" s="166"/>
      <c r="D1845" s="96" t="s">
        <v>132</v>
      </c>
      <c r="E1845" s="168" t="s">
        <v>1</v>
      </c>
      <c r="F1845" s="169" t="s">
        <v>688</v>
      </c>
      <c r="H1845" s="168" t="s">
        <v>1</v>
      </c>
      <c r="L1845" s="166"/>
      <c r="M1845" s="170"/>
      <c r="N1845" s="171"/>
      <c r="O1845" s="171"/>
      <c r="P1845" s="171"/>
      <c r="Q1845" s="171"/>
      <c r="R1845" s="171"/>
      <c r="S1845" s="171"/>
      <c r="T1845" s="172"/>
      <c r="AT1845" s="168" t="s">
        <v>132</v>
      </c>
      <c r="AU1845" s="168" t="s">
        <v>74</v>
      </c>
      <c r="AV1845" s="167" t="s">
        <v>72</v>
      </c>
      <c r="AW1845" s="167" t="s">
        <v>5</v>
      </c>
      <c r="AX1845" s="167" t="s">
        <v>66</v>
      </c>
      <c r="AY1845" s="168" t="s">
        <v>123</v>
      </c>
    </row>
    <row r="1846" spans="2:51" s="95" customFormat="1" ht="12">
      <c r="B1846" s="94"/>
      <c r="D1846" s="96" t="s">
        <v>132</v>
      </c>
      <c r="E1846" s="97" t="s">
        <v>1</v>
      </c>
      <c r="F1846" s="98" t="s">
        <v>72</v>
      </c>
      <c r="H1846" s="99">
        <v>1</v>
      </c>
      <c r="L1846" s="94"/>
      <c r="M1846" s="100"/>
      <c r="N1846" s="101"/>
      <c r="O1846" s="101"/>
      <c r="P1846" s="101"/>
      <c r="Q1846" s="101"/>
      <c r="R1846" s="101"/>
      <c r="S1846" s="101"/>
      <c r="T1846" s="102"/>
      <c r="AT1846" s="97" t="s">
        <v>132</v>
      </c>
      <c r="AU1846" s="97" t="s">
        <v>74</v>
      </c>
      <c r="AV1846" s="95" t="s">
        <v>74</v>
      </c>
      <c r="AW1846" s="95" t="s">
        <v>5</v>
      </c>
      <c r="AX1846" s="95" t="s">
        <v>66</v>
      </c>
      <c r="AY1846" s="97" t="s">
        <v>123</v>
      </c>
    </row>
    <row r="1847" spans="2:51" s="167" customFormat="1" ht="12">
      <c r="B1847" s="166"/>
      <c r="D1847" s="96" t="s">
        <v>132</v>
      </c>
      <c r="E1847" s="168" t="s">
        <v>1</v>
      </c>
      <c r="F1847" s="169" t="s">
        <v>455</v>
      </c>
      <c r="H1847" s="168" t="s">
        <v>1</v>
      </c>
      <c r="L1847" s="166"/>
      <c r="M1847" s="170"/>
      <c r="N1847" s="171"/>
      <c r="O1847" s="171"/>
      <c r="P1847" s="171"/>
      <c r="Q1847" s="171"/>
      <c r="R1847" s="171"/>
      <c r="S1847" s="171"/>
      <c r="T1847" s="172"/>
      <c r="AT1847" s="168" t="s">
        <v>132</v>
      </c>
      <c r="AU1847" s="168" t="s">
        <v>74</v>
      </c>
      <c r="AV1847" s="167" t="s">
        <v>72</v>
      </c>
      <c r="AW1847" s="167" t="s">
        <v>5</v>
      </c>
      <c r="AX1847" s="167" t="s">
        <v>66</v>
      </c>
      <c r="AY1847" s="168" t="s">
        <v>123</v>
      </c>
    </row>
    <row r="1848" spans="2:51" s="167" customFormat="1" ht="12">
      <c r="B1848" s="166"/>
      <c r="D1848" s="96" t="s">
        <v>132</v>
      </c>
      <c r="E1848" s="168" t="s">
        <v>1</v>
      </c>
      <c r="F1848" s="169" t="s">
        <v>690</v>
      </c>
      <c r="H1848" s="168" t="s">
        <v>1</v>
      </c>
      <c r="L1848" s="166"/>
      <c r="M1848" s="170"/>
      <c r="N1848" s="171"/>
      <c r="O1848" s="171"/>
      <c r="P1848" s="171"/>
      <c r="Q1848" s="171"/>
      <c r="R1848" s="171"/>
      <c r="S1848" s="171"/>
      <c r="T1848" s="172"/>
      <c r="AT1848" s="168" t="s">
        <v>132</v>
      </c>
      <c r="AU1848" s="168" t="s">
        <v>74</v>
      </c>
      <c r="AV1848" s="167" t="s">
        <v>72</v>
      </c>
      <c r="AW1848" s="167" t="s">
        <v>5</v>
      </c>
      <c r="AX1848" s="167" t="s">
        <v>66</v>
      </c>
      <c r="AY1848" s="168" t="s">
        <v>123</v>
      </c>
    </row>
    <row r="1849" spans="2:51" s="95" customFormat="1" ht="12">
      <c r="B1849" s="94"/>
      <c r="D1849" s="96" t="s">
        <v>132</v>
      </c>
      <c r="E1849" s="97" t="s">
        <v>1</v>
      </c>
      <c r="F1849" s="98" t="s">
        <v>130</v>
      </c>
      <c r="H1849" s="99">
        <v>4</v>
      </c>
      <c r="L1849" s="94"/>
      <c r="M1849" s="100"/>
      <c r="N1849" s="101"/>
      <c r="O1849" s="101"/>
      <c r="P1849" s="101"/>
      <c r="Q1849" s="101"/>
      <c r="R1849" s="101"/>
      <c r="S1849" s="101"/>
      <c r="T1849" s="102"/>
      <c r="AT1849" s="97" t="s">
        <v>132</v>
      </c>
      <c r="AU1849" s="97" t="s">
        <v>74</v>
      </c>
      <c r="AV1849" s="95" t="s">
        <v>74</v>
      </c>
      <c r="AW1849" s="95" t="s">
        <v>5</v>
      </c>
      <c r="AX1849" s="95" t="s">
        <v>66</v>
      </c>
      <c r="AY1849" s="97" t="s">
        <v>123</v>
      </c>
    </row>
    <row r="1850" spans="2:51" s="167" customFormat="1" ht="12">
      <c r="B1850" s="166"/>
      <c r="D1850" s="96" t="s">
        <v>132</v>
      </c>
      <c r="E1850" s="168" t="s">
        <v>1</v>
      </c>
      <c r="F1850" s="169" t="s">
        <v>460</v>
      </c>
      <c r="H1850" s="168" t="s">
        <v>1</v>
      </c>
      <c r="L1850" s="166"/>
      <c r="M1850" s="170"/>
      <c r="N1850" s="171"/>
      <c r="O1850" s="171"/>
      <c r="P1850" s="171"/>
      <c r="Q1850" s="171"/>
      <c r="R1850" s="171"/>
      <c r="S1850" s="171"/>
      <c r="T1850" s="172"/>
      <c r="AT1850" s="168" t="s">
        <v>132</v>
      </c>
      <c r="AU1850" s="168" t="s">
        <v>74</v>
      </c>
      <c r="AV1850" s="167" t="s">
        <v>72</v>
      </c>
      <c r="AW1850" s="167" t="s">
        <v>5</v>
      </c>
      <c r="AX1850" s="167" t="s">
        <v>66</v>
      </c>
      <c r="AY1850" s="168" t="s">
        <v>123</v>
      </c>
    </row>
    <row r="1851" spans="2:51" s="167" customFormat="1" ht="12">
      <c r="B1851" s="166"/>
      <c r="D1851" s="96" t="s">
        <v>132</v>
      </c>
      <c r="E1851" s="168" t="s">
        <v>1</v>
      </c>
      <c r="F1851" s="169" t="s">
        <v>692</v>
      </c>
      <c r="H1851" s="168" t="s">
        <v>1</v>
      </c>
      <c r="L1851" s="166"/>
      <c r="M1851" s="170"/>
      <c r="N1851" s="171"/>
      <c r="O1851" s="171"/>
      <c r="P1851" s="171"/>
      <c r="Q1851" s="171"/>
      <c r="R1851" s="171"/>
      <c r="S1851" s="171"/>
      <c r="T1851" s="172"/>
      <c r="AT1851" s="168" t="s">
        <v>132</v>
      </c>
      <c r="AU1851" s="168" t="s">
        <v>74</v>
      </c>
      <c r="AV1851" s="167" t="s">
        <v>72</v>
      </c>
      <c r="AW1851" s="167" t="s">
        <v>5</v>
      </c>
      <c r="AX1851" s="167" t="s">
        <v>66</v>
      </c>
      <c r="AY1851" s="168" t="s">
        <v>123</v>
      </c>
    </row>
    <row r="1852" spans="2:51" s="95" customFormat="1" ht="12">
      <c r="B1852" s="94"/>
      <c r="D1852" s="96" t="s">
        <v>132</v>
      </c>
      <c r="E1852" s="97" t="s">
        <v>1</v>
      </c>
      <c r="F1852" s="98" t="s">
        <v>755</v>
      </c>
      <c r="H1852" s="99">
        <v>7</v>
      </c>
      <c r="L1852" s="94"/>
      <c r="M1852" s="100"/>
      <c r="N1852" s="101"/>
      <c r="O1852" s="101"/>
      <c r="P1852" s="101"/>
      <c r="Q1852" s="101"/>
      <c r="R1852" s="101"/>
      <c r="S1852" s="101"/>
      <c r="T1852" s="102"/>
      <c r="AT1852" s="97" t="s">
        <v>132</v>
      </c>
      <c r="AU1852" s="97" t="s">
        <v>74</v>
      </c>
      <c r="AV1852" s="95" t="s">
        <v>74</v>
      </c>
      <c r="AW1852" s="95" t="s">
        <v>5</v>
      </c>
      <c r="AX1852" s="95" t="s">
        <v>66</v>
      </c>
      <c r="AY1852" s="97" t="s">
        <v>123</v>
      </c>
    </row>
    <row r="1853" spans="2:51" s="167" customFormat="1" ht="12">
      <c r="B1853" s="166"/>
      <c r="D1853" s="96" t="s">
        <v>132</v>
      </c>
      <c r="E1853" s="168" t="s">
        <v>1</v>
      </c>
      <c r="F1853" s="169" t="s">
        <v>465</v>
      </c>
      <c r="H1853" s="168" t="s">
        <v>1</v>
      </c>
      <c r="L1853" s="166"/>
      <c r="M1853" s="170"/>
      <c r="N1853" s="171"/>
      <c r="O1853" s="171"/>
      <c r="P1853" s="171"/>
      <c r="Q1853" s="171"/>
      <c r="R1853" s="171"/>
      <c r="S1853" s="171"/>
      <c r="T1853" s="172"/>
      <c r="AT1853" s="168" t="s">
        <v>132</v>
      </c>
      <c r="AU1853" s="168" t="s">
        <v>74</v>
      </c>
      <c r="AV1853" s="167" t="s">
        <v>72</v>
      </c>
      <c r="AW1853" s="167" t="s">
        <v>5</v>
      </c>
      <c r="AX1853" s="167" t="s">
        <v>66</v>
      </c>
      <c r="AY1853" s="168" t="s">
        <v>123</v>
      </c>
    </row>
    <row r="1854" spans="2:51" s="167" customFormat="1" ht="12">
      <c r="B1854" s="166"/>
      <c r="D1854" s="96" t="s">
        <v>132</v>
      </c>
      <c r="E1854" s="168" t="s">
        <v>1</v>
      </c>
      <c r="F1854" s="169" t="s">
        <v>690</v>
      </c>
      <c r="H1854" s="168" t="s">
        <v>1</v>
      </c>
      <c r="L1854" s="166"/>
      <c r="M1854" s="170"/>
      <c r="N1854" s="171"/>
      <c r="O1854" s="171"/>
      <c r="P1854" s="171"/>
      <c r="Q1854" s="171"/>
      <c r="R1854" s="171"/>
      <c r="S1854" s="171"/>
      <c r="T1854" s="172"/>
      <c r="AT1854" s="168" t="s">
        <v>132</v>
      </c>
      <c r="AU1854" s="168" t="s">
        <v>74</v>
      </c>
      <c r="AV1854" s="167" t="s">
        <v>72</v>
      </c>
      <c r="AW1854" s="167" t="s">
        <v>5</v>
      </c>
      <c r="AX1854" s="167" t="s">
        <v>66</v>
      </c>
      <c r="AY1854" s="168" t="s">
        <v>123</v>
      </c>
    </row>
    <row r="1855" spans="2:51" s="95" customFormat="1" ht="12">
      <c r="B1855" s="94"/>
      <c r="D1855" s="96" t="s">
        <v>132</v>
      </c>
      <c r="E1855" s="97" t="s">
        <v>1</v>
      </c>
      <c r="F1855" s="98" t="s">
        <v>756</v>
      </c>
      <c r="H1855" s="99">
        <v>4</v>
      </c>
      <c r="L1855" s="94"/>
      <c r="M1855" s="100"/>
      <c r="N1855" s="101"/>
      <c r="O1855" s="101"/>
      <c r="P1855" s="101"/>
      <c r="Q1855" s="101"/>
      <c r="R1855" s="101"/>
      <c r="S1855" s="101"/>
      <c r="T1855" s="102"/>
      <c r="AT1855" s="97" t="s">
        <v>132</v>
      </c>
      <c r="AU1855" s="97" t="s">
        <v>74</v>
      </c>
      <c r="AV1855" s="95" t="s">
        <v>74</v>
      </c>
      <c r="AW1855" s="95" t="s">
        <v>5</v>
      </c>
      <c r="AX1855" s="95" t="s">
        <v>66</v>
      </c>
      <c r="AY1855" s="97" t="s">
        <v>123</v>
      </c>
    </row>
    <row r="1856" spans="2:51" s="182" customFormat="1" ht="12">
      <c r="B1856" s="181"/>
      <c r="D1856" s="96" t="s">
        <v>132</v>
      </c>
      <c r="E1856" s="183" t="s">
        <v>1</v>
      </c>
      <c r="F1856" s="184" t="s">
        <v>470</v>
      </c>
      <c r="H1856" s="185">
        <v>27</v>
      </c>
      <c r="L1856" s="181"/>
      <c r="M1856" s="186"/>
      <c r="N1856" s="187"/>
      <c r="O1856" s="187"/>
      <c r="P1856" s="187"/>
      <c r="Q1856" s="187"/>
      <c r="R1856" s="187"/>
      <c r="S1856" s="187"/>
      <c r="T1856" s="188"/>
      <c r="AT1856" s="183" t="s">
        <v>132</v>
      </c>
      <c r="AU1856" s="183" t="s">
        <v>74</v>
      </c>
      <c r="AV1856" s="182" t="s">
        <v>130</v>
      </c>
      <c r="AW1856" s="182" t="s">
        <v>5</v>
      </c>
      <c r="AX1856" s="182" t="s">
        <v>72</v>
      </c>
      <c r="AY1856" s="183" t="s">
        <v>123</v>
      </c>
    </row>
    <row r="1857" spans="2:65" s="117" customFormat="1" ht="16.5" customHeight="1">
      <c r="B1857" s="8"/>
      <c r="C1857" s="84" t="s">
        <v>222</v>
      </c>
      <c r="D1857" s="84" t="s">
        <v>125</v>
      </c>
      <c r="E1857" s="85" t="s">
        <v>757</v>
      </c>
      <c r="F1857" s="86" t="s">
        <v>758</v>
      </c>
      <c r="G1857" s="87" t="s">
        <v>140</v>
      </c>
      <c r="H1857" s="88">
        <v>238.5</v>
      </c>
      <c r="I1857" s="142"/>
      <c r="J1857" s="89">
        <f>ROUND(I1857*H1857,2)</f>
        <v>0</v>
      </c>
      <c r="K1857" s="86" t="s">
        <v>397</v>
      </c>
      <c r="L1857" s="8"/>
      <c r="M1857" s="115" t="s">
        <v>1</v>
      </c>
      <c r="N1857" s="90" t="s">
        <v>35</v>
      </c>
      <c r="O1857" s="92">
        <v>0.399</v>
      </c>
      <c r="P1857" s="92">
        <f>O1857*H1857</f>
        <v>95.1615</v>
      </c>
      <c r="Q1857" s="92">
        <v>3E-05</v>
      </c>
      <c r="R1857" s="92">
        <f>Q1857*H1857</f>
        <v>0.007155</v>
      </c>
      <c r="S1857" s="92">
        <v>0</v>
      </c>
      <c r="T1857" s="164">
        <f>S1857*H1857</f>
        <v>0</v>
      </c>
      <c r="AR1857" s="120" t="s">
        <v>130</v>
      </c>
      <c r="AT1857" s="120" t="s">
        <v>125</v>
      </c>
      <c r="AU1857" s="120" t="s">
        <v>74</v>
      </c>
      <c r="AY1857" s="120" t="s">
        <v>123</v>
      </c>
      <c r="BE1857" s="156">
        <f>IF(N1857="základní",J1857,0)</f>
        <v>0</v>
      </c>
      <c r="BF1857" s="156">
        <f>IF(N1857="snížená",J1857,0)</f>
        <v>0</v>
      </c>
      <c r="BG1857" s="156">
        <f>IF(N1857="zákl. přenesená",J1857,0)</f>
        <v>0</v>
      </c>
      <c r="BH1857" s="156">
        <f>IF(N1857="sníž. přenesená",J1857,0)</f>
        <v>0</v>
      </c>
      <c r="BI1857" s="156">
        <f>IF(N1857="nulová",J1857,0)</f>
        <v>0</v>
      </c>
      <c r="BJ1857" s="120" t="s">
        <v>72</v>
      </c>
      <c r="BK1857" s="156">
        <f>ROUND(I1857*H1857,2)</f>
        <v>0</v>
      </c>
      <c r="BL1857" s="120" t="s">
        <v>130</v>
      </c>
      <c r="BM1857" s="120" t="s">
        <v>759</v>
      </c>
    </row>
    <row r="1858" spans="2:47" s="117" customFormat="1" ht="12">
      <c r="B1858" s="8"/>
      <c r="D1858" s="96" t="s">
        <v>399</v>
      </c>
      <c r="F1858" s="165" t="s">
        <v>760</v>
      </c>
      <c r="L1858" s="8"/>
      <c r="M1858" s="114"/>
      <c r="N1858" s="21"/>
      <c r="O1858" s="21"/>
      <c r="P1858" s="21"/>
      <c r="Q1858" s="21"/>
      <c r="R1858" s="21"/>
      <c r="S1858" s="21"/>
      <c r="T1858" s="22"/>
      <c r="AT1858" s="120" t="s">
        <v>399</v>
      </c>
      <c r="AU1858" s="120" t="s">
        <v>74</v>
      </c>
    </row>
    <row r="1859" spans="2:47" s="117" customFormat="1" ht="48.75">
      <c r="B1859" s="8"/>
      <c r="D1859" s="96" t="s">
        <v>298</v>
      </c>
      <c r="F1859" s="113" t="s">
        <v>761</v>
      </c>
      <c r="L1859" s="8"/>
      <c r="M1859" s="114"/>
      <c r="N1859" s="21"/>
      <c r="O1859" s="21"/>
      <c r="P1859" s="21"/>
      <c r="Q1859" s="21"/>
      <c r="R1859" s="21"/>
      <c r="S1859" s="21"/>
      <c r="T1859" s="22"/>
      <c r="AT1859" s="120" t="s">
        <v>298</v>
      </c>
      <c r="AU1859" s="120" t="s">
        <v>74</v>
      </c>
    </row>
    <row r="1860" spans="2:51" s="167" customFormat="1" ht="12">
      <c r="B1860" s="166"/>
      <c r="D1860" s="96" t="s">
        <v>132</v>
      </c>
      <c r="E1860" s="168" t="s">
        <v>1</v>
      </c>
      <c r="F1860" s="169" t="s">
        <v>401</v>
      </c>
      <c r="H1860" s="168" t="s">
        <v>1</v>
      </c>
      <c r="L1860" s="166"/>
      <c r="M1860" s="170"/>
      <c r="N1860" s="171"/>
      <c r="O1860" s="171"/>
      <c r="P1860" s="171"/>
      <c r="Q1860" s="171"/>
      <c r="R1860" s="171"/>
      <c r="S1860" s="171"/>
      <c r="T1860" s="172"/>
      <c r="AT1860" s="168" t="s">
        <v>132</v>
      </c>
      <c r="AU1860" s="168" t="s">
        <v>74</v>
      </c>
      <c r="AV1860" s="167" t="s">
        <v>72</v>
      </c>
      <c r="AW1860" s="167" t="s">
        <v>5</v>
      </c>
      <c r="AX1860" s="167" t="s">
        <v>66</v>
      </c>
      <c r="AY1860" s="168" t="s">
        <v>123</v>
      </c>
    </row>
    <row r="1861" spans="2:51" s="167" customFormat="1" ht="12">
      <c r="B1861" s="166"/>
      <c r="D1861" s="96" t="s">
        <v>132</v>
      </c>
      <c r="E1861" s="168" t="s">
        <v>1</v>
      </c>
      <c r="F1861" s="169" t="s">
        <v>402</v>
      </c>
      <c r="H1861" s="168" t="s">
        <v>1</v>
      </c>
      <c r="L1861" s="166"/>
      <c r="M1861" s="170"/>
      <c r="N1861" s="171"/>
      <c r="O1861" s="171"/>
      <c r="P1861" s="171"/>
      <c r="Q1861" s="171"/>
      <c r="R1861" s="171"/>
      <c r="S1861" s="171"/>
      <c r="T1861" s="172"/>
      <c r="AT1861" s="168" t="s">
        <v>132</v>
      </c>
      <c r="AU1861" s="168" t="s">
        <v>74</v>
      </c>
      <c r="AV1861" s="167" t="s">
        <v>72</v>
      </c>
      <c r="AW1861" s="167" t="s">
        <v>5</v>
      </c>
      <c r="AX1861" s="167" t="s">
        <v>66</v>
      </c>
      <c r="AY1861" s="168" t="s">
        <v>123</v>
      </c>
    </row>
    <row r="1862" spans="2:51" s="167" customFormat="1" ht="12">
      <c r="B1862" s="166"/>
      <c r="D1862" s="96" t="s">
        <v>132</v>
      </c>
      <c r="E1862" s="168" t="s">
        <v>1</v>
      </c>
      <c r="F1862" s="169" t="s">
        <v>403</v>
      </c>
      <c r="H1862" s="168" t="s">
        <v>1</v>
      </c>
      <c r="L1862" s="166"/>
      <c r="M1862" s="170"/>
      <c r="N1862" s="171"/>
      <c r="O1862" s="171"/>
      <c r="P1862" s="171"/>
      <c r="Q1862" s="171"/>
      <c r="R1862" s="171"/>
      <c r="S1862" s="171"/>
      <c r="T1862" s="172"/>
      <c r="AT1862" s="168" t="s">
        <v>132</v>
      </c>
      <c r="AU1862" s="168" t="s">
        <v>74</v>
      </c>
      <c r="AV1862" s="167" t="s">
        <v>72</v>
      </c>
      <c r="AW1862" s="167" t="s">
        <v>5</v>
      </c>
      <c r="AX1862" s="167" t="s">
        <v>66</v>
      </c>
      <c r="AY1862" s="168" t="s">
        <v>123</v>
      </c>
    </row>
    <row r="1863" spans="2:51" s="167" customFormat="1" ht="12">
      <c r="B1863" s="166"/>
      <c r="D1863" s="96" t="s">
        <v>132</v>
      </c>
      <c r="E1863" s="168" t="s">
        <v>1</v>
      </c>
      <c r="F1863" s="169" t="s">
        <v>649</v>
      </c>
      <c r="H1863" s="168" t="s">
        <v>1</v>
      </c>
      <c r="L1863" s="166"/>
      <c r="M1863" s="170"/>
      <c r="N1863" s="171"/>
      <c r="O1863" s="171"/>
      <c r="P1863" s="171"/>
      <c r="Q1863" s="171"/>
      <c r="R1863" s="171"/>
      <c r="S1863" s="171"/>
      <c r="T1863" s="172"/>
      <c r="AT1863" s="168" t="s">
        <v>132</v>
      </c>
      <c r="AU1863" s="168" t="s">
        <v>74</v>
      </c>
      <c r="AV1863" s="167" t="s">
        <v>72</v>
      </c>
      <c r="AW1863" s="167" t="s">
        <v>5</v>
      </c>
      <c r="AX1863" s="167" t="s">
        <v>66</v>
      </c>
      <c r="AY1863" s="168" t="s">
        <v>123</v>
      </c>
    </row>
    <row r="1864" spans="2:51" s="167" customFormat="1" ht="12">
      <c r="B1864" s="166"/>
      <c r="D1864" s="96" t="s">
        <v>132</v>
      </c>
      <c r="E1864" s="168" t="s">
        <v>1</v>
      </c>
      <c r="F1864" s="169" t="s">
        <v>405</v>
      </c>
      <c r="H1864" s="168" t="s">
        <v>1</v>
      </c>
      <c r="L1864" s="166"/>
      <c r="M1864" s="170"/>
      <c r="N1864" s="171"/>
      <c r="O1864" s="171"/>
      <c r="P1864" s="171"/>
      <c r="Q1864" s="171"/>
      <c r="R1864" s="171"/>
      <c r="S1864" s="171"/>
      <c r="T1864" s="172"/>
      <c r="AT1864" s="168" t="s">
        <v>132</v>
      </c>
      <c r="AU1864" s="168" t="s">
        <v>74</v>
      </c>
      <c r="AV1864" s="167" t="s">
        <v>72</v>
      </c>
      <c r="AW1864" s="167" t="s">
        <v>5</v>
      </c>
      <c r="AX1864" s="167" t="s">
        <v>66</v>
      </c>
      <c r="AY1864" s="168" t="s">
        <v>123</v>
      </c>
    </row>
    <row r="1865" spans="2:51" s="167" customFormat="1" ht="12">
      <c r="B1865" s="166"/>
      <c r="D1865" s="96" t="s">
        <v>132</v>
      </c>
      <c r="E1865" s="168" t="s">
        <v>1</v>
      </c>
      <c r="F1865" s="169" t="s">
        <v>650</v>
      </c>
      <c r="H1865" s="168" t="s">
        <v>1</v>
      </c>
      <c r="L1865" s="166"/>
      <c r="M1865" s="170"/>
      <c r="N1865" s="171"/>
      <c r="O1865" s="171"/>
      <c r="P1865" s="171"/>
      <c r="Q1865" s="171"/>
      <c r="R1865" s="171"/>
      <c r="S1865" s="171"/>
      <c r="T1865" s="172"/>
      <c r="AT1865" s="168" t="s">
        <v>132</v>
      </c>
      <c r="AU1865" s="168" t="s">
        <v>74</v>
      </c>
      <c r="AV1865" s="167" t="s">
        <v>72</v>
      </c>
      <c r="AW1865" s="167" t="s">
        <v>5</v>
      </c>
      <c r="AX1865" s="167" t="s">
        <v>66</v>
      </c>
      <c r="AY1865" s="168" t="s">
        <v>123</v>
      </c>
    </row>
    <row r="1866" spans="2:51" s="95" customFormat="1" ht="12">
      <c r="B1866" s="94"/>
      <c r="D1866" s="96" t="s">
        <v>132</v>
      </c>
      <c r="E1866" s="97" t="s">
        <v>1</v>
      </c>
      <c r="F1866" s="98" t="s">
        <v>651</v>
      </c>
      <c r="H1866" s="99">
        <v>40</v>
      </c>
      <c r="L1866" s="94"/>
      <c r="M1866" s="100"/>
      <c r="N1866" s="101"/>
      <c r="O1866" s="101"/>
      <c r="P1866" s="101"/>
      <c r="Q1866" s="101"/>
      <c r="R1866" s="101"/>
      <c r="S1866" s="101"/>
      <c r="T1866" s="102"/>
      <c r="AT1866" s="97" t="s">
        <v>132</v>
      </c>
      <c r="AU1866" s="97" t="s">
        <v>74</v>
      </c>
      <c r="AV1866" s="95" t="s">
        <v>74</v>
      </c>
      <c r="AW1866" s="95" t="s">
        <v>5</v>
      </c>
      <c r="AX1866" s="95" t="s">
        <v>66</v>
      </c>
      <c r="AY1866" s="97" t="s">
        <v>123</v>
      </c>
    </row>
    <row r="1867" spans="2:51" s="167" customFormat="1" ht="12">
      <c r="B1867" s="166"/>
      <c r="D1867" s="96" t="s">
        <v>132</v>
      </c>
      <c r="E1867" s="168" t="s">
        <v>1</v>
      </c>
      <c r="F1867" s="169" t="s">
        <v>413</v>
      </c>
      <c r="H1867" s="168" t="s">
        <v>1</v>
      </c>
      <c r="L1867" s="166"/>
      <c r="M1867" s="170"/>
      <c r="N1867" s="171"/>
      <c r="O1867" s="171"/>
      <c r="P1867" s="171"/>
      <c r="Q1867" s="171"/>
      <c r="R1867" s="171"/>
      <c r="S1867" s="171"/>
      <c r="T1867" s="172"/>
      <c r="AT1867" s="168" t="s">
        <v>132</v>
      </c>
      <c r="AU1867" s="168" t="s">
        <v>74</v>
      </c>
      <c r="AV1867" s="167" t="s">
        <v>72</v>
      </c>
      <c r="AW1867" s="167" t="s">
        <v>5</v>
      </c>
      <c r="AX1867" s="167" t="s">
        <v>66</v>
      </c>
      <c r="AY1867" s="168" t="s">
        <v>123</v>
      </c>
    </row>
    <row r="1868" spans="2:51" s="167" customFormat="1" ht="12">
      <c r="B1868" s="166"/>
      <c r="D1868" s="96" t="s">
        <v>132</v>
      </c>
      <c r="E1868" s="168" t="s">
        <v>1</v>
      </c>
      <c r="F1868" s="169" t="s">
        <v>652</v>
      </c>
      <c r="H1868" s="168" t="s">
        <v>1</v>
      </c>
      <c r="L1868" s="166"/>
      <c r="M1868" s="170"/>
      <c r="N1868" s="171"/>
      <c r="O1868" s="171"/>
      <c r="P1868" s="171"/>
      <c r="Q1868" s="171"/>
      <c r="R1868" s="171"/>
      <c r="S1868" s="171"/>
      <c r="T1868" s="172"/>
      <c r="AT1868" s="168" t="s">
        <v>132</v>
      </c>
      <c r="AU1868" s="168" t="s">
        <v>74</v>
      </c>
      <c r="AV1868" s="167" t="s">
        <v>72</v>
      </c>
      <c r="AW1868" s="167" t="s">
        <v>5</v>
      </c>
      <c r="AX1868" s="167" t="s">
        <v>66</v>
      </c>
      <c r="AY1868" s="168" t="s">
        <v>123</v>
      </c>
    </row>
    <row r="1869" spans="2:51" s="95" customFormat="1" ht="12">
      <c r="B1869" s="94"/>
      <c r="D1869" s="96" t="s">
        <v>132</v>
      </c>
      <c r="E1869" s="97" t="s">
        <v>1</v>
      </c>
      <c r="F1869" s="98" t="s">
        <v>653</v>
      </c>
      <c r="H1869" s="99">
        <v>45.5</v>
      </c>
      <c r="L1869" s="94"/>
      <c r="M1869" s="100"/>
      <c r="N1869" s="101"/>
      <c r="O1869" s="101"/>
      <c r="P1869" s="101"/>
      <c r="Q1869" s="101"/>
      <c r="R1869" s="101"/>
      <c r="S1869" s="101"/>
      <c r="T1869" s="102"/>
      <c r="AT1869" s="97" t="s">
        <v>132</v>
      </c>
      <c r="AU1869" s="97" t="s">
        <v>74</v>
      </c>
      <c r="AV1869" s="95" t="s">
        <v>74</v>
      </c>
      <c r="AW1869" s="95" t="s">
        <v>5</v>
      </c>
      <c r="AX1869" s="95" t="s">
        <v>66</v>
      </c>
      <c r="AY1869" s="97" t="s">
        <v>123</v>
      </c>
    </row>
    <row r="1870" spans="2:51" s="167" customFormat="1" ht="12">
      <c r="B1870" s="166"/>
      <c r="D1870" s="96" t="s">
        <v>132</v>
      </c>
      <c r="E1870" s="168" t="s">
        <v>1</v>
      </c>
      <c r="F1870" s="169" t="s">
        <v>418</v>
      </c>
      <c r="H1870" s="168" t="s">
        <v>1</v>
      </c>
      <c r="L1870" s="166"/>
      <c r="M1870" s="170"/>
      <c r="N1870" s="171"/>
      <c r="O1870" s="171"/>
      <c r="P1870" s="171"/>
      <c r="Q1870" s="171"/>
      <c r="R1870" s="171"/>
      <c r="S1870" s="171"/>
      <c r="T1870" s="172"/>
      <c r="AT1870" s="168" t="s">
        <v>132</v>
      </c>
      <c r="AU1870" s="168" t="s">
        <v>74</v>
      </c>
      <c r="AV1870" s="167" t="s">
        <v>72</v>
      </c>
      <c r="AW1870" s="167" t="s">
        <v>5</v>
      </c>
      <c r="AX1870" s="167" t="s">
        <v>66</v>
      </c>
      <c r="AY1870" s="168" t="s">
        <v>123</v>
      </c>
    </row>
    <row r="1871" spans="2:51" s="167" customFormat="1" ht="12">
      <c r="B1871" s="166"/>
      <c r="D1871" s="96" t="s">
        <v>132</v>
      </c>
      <c r="E1871" s="168" t="s">
        <v>1</v>
      </c>
      <c r="F1871" s="169" t="s">
        <v>654</v>
      </c>
      <c r="H1871" s="168" t="s">
        <v>1</v>
      </c>
      <c r="L1871" s="166"/>
      <c r="M1871" s="170"/>
      <c r="N1871" s="171"/>
      <c r="O1871" s="171"/>
      <c r="P1871" s="171"/>
      <c r="Q1871" s="171"/>
      <c r="R1871" s="171"/>
      <c r="S1871" s="171"/>
      <c r="T1871" s="172"/>
      <c r="AT1871" s="168" t="s">
        <v>132</v>
      </c>
      <c r="AU1871" s="168" t="s">
        <v>74</v>
      </c>
      <c r="AV1871" s="167" t="s">
        <v>72</v>
      </c>
      <c r="AW1871" s="167" t="s">
        <v>5</v>
      </c>
      <c r="AX1871" s="167" t="s">
        <v>66</v>
      </c>
      <c r="AY1871" s="168" t="s">
        <v>123</v>
      </c>
    </row>
    <row r="1872" spans="2:51" s="95" customFormat="1" ht="12">
      <c r="B1872" s="94"/>
      <c r="D1872" s="96" t="s">
        <v>132</v>
      </c>
      <c r="E1872" s="97" t="s">
        <v>1</v>
      </c>
      <c r="F1872" s="98" t="s">
        <v>655</v>
      </c>
      <c r="H1872" s="99">
        <v>13</v>
      </c>
      <c r="L1872" s="94"/>
      <c r="M1872" s="100"/>
      <c r="N1872" s="101"/>
      <c r="O1872" s="101"/>
      <c r="P1872" s="101"/>
      <c r="Q1872" s="101"/>
      <c r="R1872" s="101"/>
      <c r="S1872" s="101"/>
      <c r="T1872" s="102"/>
      <c r="AT1872" s="97" t="s">
        <v>132</v>
      </c>
      <c r="AU1872" s="97" t="s">
        <v>74</v>
      </c>
      <c r="AV1872" s="95" t="s">
        <v>74</v>
      </c>
      <c r="AW1872" s="95" t="s">
        <v>5</v>
      </c>
      <c r="AX1872" s="95" t="s">
        <v>66</v>
      </c>
      <c r="AY1872" s="97" t="s">
        <v>123</v>
      </c>
    </row>
    <row r="1873" spans="2:51" s="167" customFormat="1" ht="12">
      <c r="B1873" s="166"/>
      <c r="D1873" s="96" t="s">
        <v>132</v>
      </c>
      <c r="E1873" s="168" t="s">
        <v>1</v>
      </c>
      <c r="F1873" s="169" t="s">
        <v>423</v>
      </c>
      <c r="H1873" s="168" t="s">
        <v>1</v>
      </c>
      <c r="L1873" s="166"/>
      <c r="M1873" s="170"/>
      <c r="N1873" s="171"/>
      <c r="O1873" s="171"/>
      <c r="P1873" s="171"/>
      <c r="Q1873" s="171"/>
      <c r="R1873" s="171"/>
      <c r="S1873" s="171"/>
      <c r="T1873" s="172"/>
      <c r="AT1873" s="168" t="s">
        <v>132</v>
      </c>
      <c r="AU1873" s="168" t="s">
        <v>74</v>
      </c>
      <c r="AV1873" s="167" t="s">
        <v>72</v>
      </c>
      <c r="AW1873" s="167" t="s">
        <v>5</v>
      </c>
      <c r="AX1873" s="167" t="s">
        <v>66</v>
      </c>
      <c r="AY1873" s="168" t="s">
        <v>123</v>
      </c>
    </row>
    <row r="1874" spans="2:51" s="167" customFormat="1" ht="12">
      <c r="B1874" s="166"/>
      <c r="D1874" s="96" t="s">
        <v>132</v>
      </c>
      <c r="E1874" s="168" t="s">
        <v>1</v>
      </c>
      <c r="F1874" s="169" t="s">
        <v>657</v>
      </c>
      <c r="H1874" s="168" t="s">
        <v>1</v>
      </c>
      <c r="L1874" s="166"/>
      <c r="M1874" s="170"/>
      <c r="N1874" s="171"/>
      <c r="O1874" s="171"/>
      <c r="P1874" s="171"/>
      <c r="Q1874" s="171"/>
      <c r="R1874" s="171"/>
      <c r="S1874" s="171"/>
      <c r="T1874" s="172"/>
      <c r="AT1874" s="168" t="s">
        <v>132</v>
      </c>
      <c r="AU1874" s="168" t="s">
        <v>74</v>
      </c>
      <c r="AV1874" s="167" t="s">
        <v>72</v>
      </c>
      <c r="AW1874" s="167" t="s">
        <v>5</v>
      </c>
      <c r="AX1874" s="167" t="s">
        <v>66</v>
      </c>
      <c r="AY1874" s="168" t="s">
        <v>123</v>
      </c>
    </row>
    <row r="1875" spans="2:51" s="95" customFormat="1" ht="12">
      <c r="B1875" s="94"/>
      <c r="D1875" s="96" t="s">
        <v>132</v>
      </c>
      <c r="E1875" s="97" t="s">
        <v>1</v>
      </c>
      <c r="F1875" s="98" t="s">
        <v>658</v>
      </c>
      <c r="H1875" s="99">
        <v>31.5</v>
      </c>
      <c r="L1875" s="94"/>
      <c r="M1875" s="100"/>
      <c r="N1875" s="101"/>
      <c r="O1875" s="101"/>
      <c r="P1875" s="101"/>
      <c r="Q1875" s="101"/>
      <c r="R1875" s="101"/>
      <c r="S1875" s="101"/>
      <c r="T1875" s="102"/>
      <c r="AT1875" s="97" t="s">
        <v>132</v>
      </c>
      <c r="AU1875" s="97" t="s">
        <v>74</v>
      </c>
      <c r="AV1875" s="95" t="s">
        <v>74</v>
      </c>
      <c r="AW1875" s="95" t="s">
        <v>5</v>
      </c>
      <c r="AX1875" s="95" t="s">
        <v>66</v>
      </c>
      <c r="AY1875" s="97" t="s">
        <v>123</v>
      </c>
    </row>
    <row r="1876" spans="2:51" s="167" customFormat="1" ht="12">
      <c r="B1876" s="166"/>
      <c r="D1876" s="96" t="s">
        <v>132</v>
      </c>
      <c r="E1876" s="168" t="s">
        <v>1</v>
      </c>
      <c r="F1876" s="169" t="s">
        <v>428</v>
      </c>
      <c r="H1876" s="168" t="s">
        <v>1</v>
      </c>
      <c r="L1876" s="166"/>
      <c r="M1876" s="170"/>
      <c r="N1876" s="171"/>
      <c r="O1876" s="171"/>
      <c r="P1876" s="171"/>
      <c r="Q1876" s="171"/>
      <c r="R1876" s="171"/>
      <c r="S1876" s="171"/>
      <c r="T1876" s="172"/>
      <c r="AT1876" s="168" t="s">
        <v>132</v>
      </c>
      <c r="AU1876" s="168" t="s">
        <v>74</v>
      </c>
      <c r="AV1876" s="167" t="s">
        <v>72</v>
      </c>
      <c r="AW1876" s="167" t="s">
        <v>5</v>
      </c>
      <c r="AX1876" s="167" t="s">
        <v>66</v>
      </c>
      <c r="AY1876" s="168" t="s">
        <v>123</v>
      </c>
    </row>
    <row r="1877" spans="2:51" s="167" customFormat="1" ht="12">
      <c r="B1877" s="166"/>
      <c r="D1877" s="96" t="s">
        <v>132</v>
      </c>
      <c r="E1877" s="168" t="s">
        <v>1</v>
      </c>
      <c r="F1877" s="169" t="s">
        <v>659</v>
      </c>
      <c r="H1877" s="168" t="s">
        <v>1</v>
      </c>
      <c r="L1877" s="166"/>
      <c r="M1877" s="170"/>
      <c r="N1877" s="171"/>
      <c r="O1877" s="171"/>
      <c r="P1877" s="171"/>
      <c r="Q1877" s="171"/>
      <c r="R1877" s="171"/>
      <c r="S1877" s="171"/>
      <c r="T1877" s="172"/>
      <c r="AT1877" s="168" t="s">
        <v>132</v>
      </c>
      <c r="AU1877" s="168" t="s">
        <v>74</v>
      </c>
      <c r="AV1877" s="167" t="s">
        <v>72</v>
      </c>
      <c r="AW1877" s="167" t="s">
        <v>5</v>
      </c>
      <c r="AX1877" s="167" t="s">
        <v>66</v>
      </c>
      <c r="AY1877" s="168" t="s">
        <v>123</v>
      </c>
    </row>
    <row r="1878" spans="2:51" s="95" customFormat="1" ht="12">
      <c r="B1878" s="94"/>
      <c r="D1878" s="96" t="s">
        <v>132</v>
      </c>
      <c r="E1878" s="97" t="s">
        <v>1</v>
      </c>
      <c r="F1878" s="98" t="s">
        <v>660</v>
      </c>
      <c r="H1878" s="99">
        <v>48.5</v>
      </c>
      <c r="L1878" s="94"/>
      <c r="M1878" s="100"/>
      <c r="N1878" s="101"/>
      <c r="O1878" s="101"/>
      <c r="P1878" s="101"/>
      <c r="Q1878" s="101"/>
      <c r="R1878" s="101"/>
      <c r="S1878" s="101"/>
      <c r="T1878" s="102"/>
      <c r="AT1878" s="97" t="s">
        <v>132</v>
      </c>
      <c r="AU1878" s="97" t="s">
        <v>74</v>
      </c>
      <c r="AV1878" s="95" t="s">
        <v>74</v>
      </c>
      <c r="AW1878" s="95" t="s">
        <v>5</v>
      </c>
      <c r="AX1878" s="95" t="s">
        <v>66</v>
      </c>
      <c r="AY1878" s="97" t="s">
        <v>123</v>
      </c>
    </row>
    <row r="1879" spans="2:51" s="167" customFormat="1" ht="12">
      <c r="B1879" s="166"/>
      <c r="D1879" s="96" t="s">
        <v>132</v>
      </c>
      <c r="E1879" s="168" t="s">
        <v>1</v>
      </c>
      <c r="F1879" s="169" t="s">
        <v>433</v>
      </c>
      <c r="H1879" s="168" t="s">
        <v>1</v>
      </c>
      <c r="L1879" s="166"/>
      <c r="M1879" s="170"/>
      <c r="N1879" s="171"/>
      <c r="O1879" s="171"/>
      <c r="P1879" s="171"/>
      <c r="Q1879" s="171"/>
      <c r="R1879" s="171"/>
      <c r="S1879" s="171"/>
      <c r="T1879" s="172"/>
      <c r="AT1879" s="168" t="s">
        <v>132</v>
      </c>
      <c r="AU1879" s="168" t="s">
        <v>74</v>
      </c>
      <c r="AV1879" s="167" t="s">
        <v>72</v>
      </c>
      <c r="AW1879" s="167" t="s">
        <v>5</v>
      </c>
      <c r="AX1879" s="167" t="s">
        <v>66</v>
      </c>
      <c r="AY1879" s="168" t="s">
        <v>123</v>
      </c>
    </row>
    <row r="1880" spans="2:51" s="167" customFormat="1" ht="12">
      <c r="B1880" s="166"/>
      <c r="D1880" s="96" t="s">
        <v>132</v>
      </c>
      <c r="E1880" s="168" t="s">
        <v>1</v>
      </c>
      <c r="F1880" s="169" t="s">
        <v>662</v>
      </c>
      <c r="H1880" s="168" t="s">
        <v>1</v>
      </c>
      <c r="L1880" s="166"/>
      <c r="M1880" s="170"/>
      <c r="N1880" s="171"/>
      <c r="O1880" s="171"/>
      <c r="P1880" s="171"/>
      <c r="Q1880" s="171"/>
      <c r="R1880" s="171"/>
      <c r="S1880" s="171"/>
      <c r="T1880" s="172"/>
      <c r="AT1880" s="168" t="s">
        <v>132</v>
      </c>
      <c r="AU1880" s="168" t="s">
        <v>74</v>
      </c>
      <c r="AV1880" s="167" t="s">
        <v>72</v>
      </c>
      <c r="AW1880" s="167" t="s">
        <v>5</v>
      </c>
      <c r="AX1880" s="167" t="s">
        <v>66</v>
      </c>
      <c r="AY1880" s="168" t="s">
        <v>123</v>
      </c>
    </row>
    <row r="1881" spans="2:51" s="95" customFormat="1" ht="12">
      <c r="B1881" s="94"/>
      <c r="D1881" s="96" t="s">
        <v>132</v>
      </c>
      <c r="E1881" s="97" t="s">
        <v>1</v>
      </c>
      <c r="F1881" s="98" t="s">
        <v>663</v>
      </c>
      <c r="H1881" s="99">
        <v>53.3</v>
      </c>
      <c r="L1881" s="94"/>
      <c r="M1881" s="100"/>
      <c r="N1881" s="101"/>
      <c r="O1881" s="101"/>
      <c r="P1881" s="101"/>
      <c r="Q1881" s="101"/>
      <c r="R1881" s="101"/>
      <c r="S1881" s="101"/>
      <c r="T1881" s="102"/>
      <c r="AT1881" s="97" t="s">
        <v>132</v>
      </c>
      <c r="AU1881" s="97" t="s">
        <v>74</v>
      </c>
      <c r="AV1881" s="95" t="s">
        <v>74</v>
      </c>
      <c r="AW1881" s="95" t="s">
        <v>5</v>
      </c>
      <c r="AX1881" s="95" t="s">
        <v>66</v>
      </c>
      <c r="AY1881" s="97" t="s">
        <v>123</v>
      </c>
    </row>
    <row r="1882" spans="2:51" s="167" customFormat="1" ht="12">
      <c r="B1882" s="166"/>
      <c r="D1882" s="96" t="s">
        <v>132</v>
      </c>
      <c r="E1882" s="168" t="s">
        <v>1</v>
      </c>
      <c r="F1882" s="169" t="s">
        <v>664</v>
      </c>
      <c r="H1882" s="168" t="s">
        <v>1</v>
      </c>
      <c r="L1882" s="166"/>
      <c r="M1882" s="170"/>
      <c r="N1882" s="171"/>
      <c r="O1882" s="171"/>
      <c r="P1882" s="171"/>
      <c r="Q1882" s="171"/>
      <c r="R1882" s="171"/>
      <c r="S1882" s="171"/>
      <c r="T1882" s="172"/>
      <c r="AT1882" s="168" t="s">
        <v>132</v>
      </c>
      <c r="AU1882" s="168" t="s">
        <v>74</v>
      </c>
      <c r="AV1882" s="167" t="s">
        <v>72</v>
      </c>
      <c r="AW1882" s="167" t="s">
        <v>5</v>
      </c>
      <c r="AX1882" s="167" t="s">
        <v>66</v>
      </c>
      <c r="AY1882" s="168" t="s">
        <v>123</v>
      </c>
    </row>
    <row r="1883" spans="2:51" s="167" customFormat="1" ht="12">
      <c r="B1883" s="166"/>
      <c r="D1883" s="96" t="s">
        <v>132</v>
      </c>
      <c r="E1883" s="168" t="s">
        <v>1</v>
      </c>
      <c r="F1883" s="169" t="s">
        <v>665</v>
      </c>
      <c r="H1883" s="168" t="s">
        <v>1</v>
      </c>
      <c r="L1883" s="166"/>
      <c r="M1883" s="170"/>
      <c r="N1883" s="171"/>
      <c r="O1883" s="171"/>
      <c r="P1883" s="171"/>
      <c r="Q1883" s="171"/>
      <c r="R1883" s="171"/>
      <c r="S1883" s="171"/>
      <c r="T1883" s="172"/>
      <c r="AT1883" s="168" t="s">
        <v>132</v>
      </c>
      <c r="AU1883" s="168" t="s">
        <v>74</v>
      </c>
      <c r="AV1883" s="167" t="s">
        <v>72</v>
      </c>
      <c r="AW1883" s="167" t="s">
        <v>5</v>
      </c>
      <c r="AX1883" s="167" t="s">
        <v>66</v>
      </c>
      <c r="AY1883" s="168" t="s">
        <v>123</v>
      </c>
    </row>
    <row r="1884" spans="2:51" s="95" customFormat="1" ht="12">
      <c r="B1884" s="94"/>
      <c r="D1884" s="96" t="s">
        <v>132</v>
      </c>
      <c r="E1884" s="97" t="s">
        <v>1</v>
      </c>
      <c r="F1884" s="98" t="s">
        <v>666</v>
      </c>
      <c r="H1884" s="99">
        <v>1</v>
      </c>
      <c r="L1884" s="94"/>
      <c r="M1884" s="100"/>
      <c r="N1884" s="101"/>
      <c r="O1884" s="101"/>
      <c r="P1884" s="101"/>
      <c r="Q1884" s="101"/>
      <c r="R1884" s="101"/>
      <c r="S1884" s="101"/>
      <c r="T1884" s="102"/>
      <c r="AT1884" s="97" t="s">
        <v>132</v>
      </c>
      <c r="AU1884" s="97" t="s">
        <v>74</v>
      </c>
      <c r="AV1884" s="95" t="s">
        <v>74</v>
      </c>
      <c r="AW1884" s="95" t="s">
        <v>5</v>
      </c>
      <c r="AX1884" s="95" t="s">
        <v>66</v>
      </c>
      <c r="AY1884" s="97" t="s">
        <v>123</v>
      </c>
    </row>
    <row r="1885" spans="2:51" s="167" customFormat="1" ht="12">
      <c r="B1885" s="166"/>
      <c r="D1885" s="96" t="s">
        <v>132</v>
      </c>
      <c r="E1885" s="168" t="s">
        <v>1</v>
      </c>
      <c r="F1885" s="169" t="s">
        <v>413</v>
      </c>
      <c r="H1885" s="168" t="s">
        <v>1</v>
      </c>
      <c r="L1885" s="166"/>
      <c r="M1885" s="170"/>
      <c r="N1885" s="171"/>
      <c r="O1885" s="171"/>
      <c r="P1885" s="171"/>
      <c r="Q1885" s="171"/>
      <c r="R1885" s="171"/>
      <c r="S1885" s="171"/>
      <c r="T1885" s="172"/>
      <c r="AT1885" s="168" t="s">
        <v>132</v>
      </c>
      <c r="AU1885" s="168" t="s">
        <v>74</v>
      </c>
      <c r="AV1885" s="167" t="s">
        <v>72</v>
      </c>
      <c r="AW1885" s="167" t="s">
        <v>5</v>
      </c>
      <c r="AX1885" s="167" t="s">
        <v>66</v>
      </c>
      <c r="AY1885" s="168" t="s">
        <v>123</v>
      </c>
    </row>
    <row r="1886" spans="2:51" s="167" customFormat="1" ht="12">
      <c r="B1886" s="166"/>
      <c r="D1886" s="96" t="s">
        <v>132</v>
      </c>
      <c r="E1886" s="168" t="s">
        <v>1</v>
      </c>
      <c r="F1886" s="169" t="s">
        <v>665</v>
      </c>
      <c r="H1886" s="168" t="s">
        <v>1</v>
      </c>
      <c r="L1886" s="166"/>
      <c r="M1886" s="170"/>
      <c r="N1886" s="171"/>
      <c r="O1886" s="171"/>
      <c r="P1886" s="171"/>
      <c r="Q1886" s="171"/>
      <c r="R1886" s="171"/>
      <c r="S1886" s="171"/>
      <c r="T1886" s="172"/>
      <c r="AT1886" s="168" t="s">
        <v>132</v>
      </c>
      <c r="AU1886" s="168" t="s">
        <v>74</v>
      </c>
      <c r="AV1886" s="167" t="s">
        <v>72</v>
      </c>
      <c r="AW1886" s="167" t="s">
        <v>5</v>
      </c>
      <c r="AX1886" s="167" t="s">
        <v>66</v>
      </c>
      <c r="AY1886" s="168" t="s">
        <v>123</v>
      </c>
    </row>
    <row r="1887" spans="2:51" s="95" customFormat="1" ht="12">
      <c r="B1887" s="94"/>
      <c r="D1887" s="96" t="s">
        <v>132</v>
      </c>
      <c r="E1887" s="97" t="s">
        <v>1</v>
      </c>
      <c r="F1887" s="98" t="s">
        <v>666</v>
      </c>
      <c r="H1887" s="99">
        <v>1</v>
      </c>
      <c r="L1887" s="94"/>
      <c r="M1887" s="100"/>
      <c r="N1887" s="101"/>
      <c r="O1887" s="101"/>
      <c r="P1887" s="101"/>
      <c r="Q1887" s="101"/>
      <c r="R1887" s="101"/>
      <c r="S1887" s="101"/>
      <c r="T1887" s="102"/>
      <c r="AT1887" s="97" t="s">
        <v>132</v>
      </c>
      <c r="AU1887" s="97" t="s">
        <v>74</v>
      </c>
      <c r="AV1887" s="95" t="s">
        <v>74</v>
      </c>
      <c r="AW1887" s="95" t="s">
        <v>5</v>
      </c>
      <c r="AX1887" s="95" t="s">
        <v>66</v>
      </c>
      <c r="AY1887" s="97" t="s">
        <v>123</v>
      </c>
    </row>
    <row r="1888" spans="2:51" s="167" customFormat="1" ht="12">
      <c r="B1888" s="166"/>
      <c r="D1888" s="96" t="s">
        <v>132</v>
      </c>
      <c r="E1888" s="168" t="s">
        <v>1</v>
      </c>
      <c r="F1888" s="169" t="s">
        <v>418</v>
      </c>
      <c r="H1888" s="168" t="s">
        <v>1</v>
      </c>
      <c r="L1888" s="166"/>
      <c r="M1888" s="170"/>
      <c r="N1888" s="171"/>
      <c r="O1888" s="171"/>
      <c r="P1888" s="171"/>
      <c r="Q1888" s="171"/>
      <c r="R1888" s="171"/>
      <c r="S1888" s="171"/>
      <c r="T1888" s="172"/>
      <c r="AT1888" s="168" t="s">
        <v>132</v>
      </c>
      <c r="AU1888" s="168" t="s">
        <v>74</v>
      </c>
      <c r="AV1888" s="167" t="s">
        <v>72</v>
      </c>
      <c r="AW1888" s="167" t="s">
        <v>5</v>
      </c>
      <c r="AX1888" s="167" t="s">
        <v>66</v>
      </c>
      <c r="AY1888" s="168" t="s">
        <v>123</v>
      </c>
    </row>
    <row r="1889" spans="2:51" s="167" customFormat="1" ht="12">
      <c r="B1889" s="166"/>
      <c r="D1889" s="96" t="s">
        <v>132</v>
      </c>
      <c r="E1889" s="168" t="s">
        <v>1</v>
      </c>
      <c r="F1889" s="169" t="s">
        <v>667</v>
      </c>
      <c r="H1889" s="168" t="s">
        <v>1</v>
      </c>
      <c r="L1889" s="166"/>
      <c r="M1889" s="170"/>
      <c r="N1889" s="171"/>
      <c r="O1889" s="171"/>
      <c r="P1889" s="171"/>
      <c r="Q1889" s="171"/>
      <c r="R1889" s="171"/>
      <c r="S1889" s="171"/>
      <c r="T1889" s="172"/>
      <c r="AT1889" s="168" t="s">
        <v>132</v>
      </c>
      <c r="AU1889" s="168" t="s">
        <v>74</v>
      </c>
      <c r="AV1889" s="167" t="s">
        <v>72</v>
      </c>
      <c r="AW1889" s="167" t="s">
        <v>5</v>
      </c>
      <c r="AX1889" s="167" t="s">
        <v>66</v>
      </c>
      <c r="AY1889" s="168" t="s">
        <v>123</v>
      </c>
    </row>
    <row r="1890" spans="2:51" s="95" customFormat="1" ht="12">
      <c r="B1890" s="94"/>
      <c r="D1890" s="96" t="s">
        <v>132</v>
      </c>
      <c r="E1890" s="97" t="s">
        <v>1</v>
      </c>
      <c r="F1890" s="98" t="s">
        <v>668</v>
      </c>
      <c r="H1890" s="99">
        <v>0.5</v>
      </c>
      <c r="L1890" s="94"/>
      <c r="M1890" s="100"/>
      <c r="N1890" s="101"/>
      <c r="O1890" s="101"/>
      <c r="P1890" s="101"/>
      <c r="Q1890" s="101"/>
      <c r="R1890" s="101"/>
      <c r="S1890" s="101"/>
      <c r="T1890" s="102"/>
      <c r="AT1890" s="97" t="s">
        <v>132</v>
      </c>
      <c r="AU1890" s="97" t="s">
        <v>74</v>
      </c>
      <c r="AV1890" s="95" t="s">
        <v>74</v>
      </c>
      <c r="AW1890" s="95" t="s">
        <v>5</v>
      </c>
      <c r="AX1890" s="95" t="s">
        <v>66</v>
      </c>
      <c r="AY1890" s="97" t="s">
        <v>123</v>
      </c>
    </row>
    <row r="1891" spans="2:51" s="167" customFormat="1" ht="12">
      <c r="B1891" s="166"/>
      <c r="D1891" s="96" t="s">
        <v>132</v>
      </c>
      <c r="E1891" s="168" t="s">
        <v>1</v>
      </c>
      <c r="F1891" s="169" t="s">
        <v>423</v>
      </c>
      <c r="H1891" s="168" t="s">
        <v>1</v>
      </c>
      <c r="L1891" s="166"/>
      <c r="M1891" s="170"/>
      <c r="N1891" s="171"/>
      <c r="O1891" s="171"/>
      <c r="P1891" s="171"/>
      <c r="Q1891" s="171"/>
      <c r="R1891" s="171"/>
      <c r="S1891" s="171"/>
      <c r="T1891" s="172"/>
      <c r="AT1891" s="168" t="s">
        <v>132</v>
      </c>
      <c r="AU1891" s="168" t="s">
        <v>74</v>
      </c>
      <c r="AV1891" s="167" t="s">
        <v>72</v>
      </c>
      <c r="AW1891" s="167" t="s">
        <v>5</v>
      </c>
      <c r="AX1891" s="167" t="s">
        <v>66</v>
      </c>
      <c r="AY1891" s="168" t="s">
        <v>123</v>
      </c>
    </row>
    <row r="1892" spans="2:51" s="167" customFormat="1" ht="12">
      <c r="B1892" s="166"/>
      <c r="D1892" s="96" t="s">
        <v>132</v>
      </c>
      <c r="E1892" s="168" t="s">
        <v>1</v>
      </c>
      <c r="F1892" s="169" t="s">
        <v>665</v>
      </c>
      <c r="H1892" s="168" t="s">
        <v>1</v>
      </c>
      <c r="L1892" s="166"/>
      <c r="M1892" s="170"/>
      <c r="N1892" s="171"/>
      <c r="O1892" s="171"/>
      <c r="P1892" s="171"/>
      <c r="Q1892" s="171"/>
      <c r="R1892" s="171"/>
      <c r="S1892" s="171"/>
      <c r="T1892" s="172"/>
      <c r="AT1892" s="168" t="s">
        <v>132</v>
      </c>
      <c r="AU1892" s="168" t="s">
        <v>74</v>
      </c>
      <c r="AV1892" s="167" t="s">
        <v>72</v>
      </c>
      <c r="AW1892" s="167" t="s">
        <v>5</v>
      </c>
      <c r="AX1892" s="167" t="s">
        <v>66</v>
      </c>
      <c r="AY1892" s="168" t="s">
        <v>123</v>
      </c>
    </row>
    <row r="1893" spans="2:51" s="95" customFormat="1" ht="12">
      <c r="B1893" s="94"/>
      <c r="D1893" s="96" t="s">
        <v>132</v>
      </c>
      <c r="E1893" s="97" t="s">
        <v>1</v>
      </c>
      <c r="F1893" s="98" t="s">
        <v>666</v>
      </c>
      <c r="H1893" s="99">
        <v>1</v>
      </c>
      <c r="L1893" s="94"/>
      <c r="M1893" s="100"/>
      <c r="N1893" s="101"/>
      <c r="O1893" s="101"/>
      <c r="P1893" s="101"/>
      <c r="Q1893" s="101"/>
      <c r="R1893" s="101"/>
      <c r="S1893" s="101"/>
      <c r="T1893" s="102"/>
      <c r="AT1893" s="97" t="s">
        <v>132</v>
      </c>
      <c r="AU1893" s="97" t="s">
        <v>74</v>
      </c>
      <c r="AV1893" s="95" t="s">
        <v>74</v>
      </c>
      <c r="AW1893" s="95" t="s">
        <v>5</v>
      </c>
      <c r="AX1893" s="95" t="s">
        <v>66</v>
      </c>
      <c r="AY1893" s="97" t="s">
        <v>123</v>
      </c>
    </row>
    <row r="1894" spans="2:51" s="167" customFormat="1" ht="12">
      <c r="B1894" s="166"/>
      <c r="D1894" s="96" t="s">
        <v>132</v>
      </c>
      <c r="E1894" s="168" t="s">
        <v>1</v>
      </c>
      <c r="F1894" s="169" t="s">
        <v>428</v>
      </c>
      <c r="H1894" s="168" t="s">
        <v>1</v>
      </c>
      <c r="L1894" s="166"/>
      <c r="M1894" s="170"/>
      <c r="N1894" s="171"/>
      <c r="O1894" s="171"/>
      <c r="P1894" s="171"/>
      <c r="Q1894" s="171"/>
      <c r="R1894" s="171"/>
      <c r="S1894" s="171"/>
      <c r="T1894" s="172"/>
      <c r="AT1894" s="168" t="s">
        <v>132</v>
      </c>
      <c r="AU1894" s="168" t="s">
        <v>74</v>
      </c>
      <c r="AV1894" s="167" t="s">
        <v>72</v>
      </c>
      <c r="AW1894" s="167" t="s">
        <v>5</v>
      </c>
      <c r="AX1894" s="167" t="s">
        <v>66</v>
      </c>
      <c r="AY1894" s="168" t="s">
        <v>123</v>
      </c>
    </row>
    <row r="1895" spans="2:51" s="167" customFormat="1" ht="12">
      <c r="B1895" s="166"/>
      <c r="D1895" s="96" t="s">
        <v>132</v>
      </c>
      <c r="E1895" s="168" t="s">
        <v>1</v>
      </c>
      <c r="F1895" s="169" t="s">
        <v>669</v>
      </c>
      <c r="H1895" s="168" t="s">
        <v>1</v>
      </c>
      <c r="L1895" s="166"/>
      <c r="M1895" s="170"/>
      <c r="N1895" s="171"/>
      <c r="O1895" s="171"/>
      <c r="P1895" s="171"/>
      <c r="Q1895" s="171"/>
      <c r="R1895" s="171"/>
      <c r="S1895" s="171"/>
      <c r="T1895" s="172"/>
      <c r="AT1895" s="168" t="s">
        <v>132</v>
      </c>
      <c r="AU1895" s="168" t="s">
        <v>74</v>
      </c>
      <c r="AV1895" s="167" t="s">
        <v>72</v>
      </c>
      <c r="AW1895" s="167" t="s">
        <v>5</v>
      </c>
      <c r="AX1895" s="167" t="s">
        <v>66</v>
      </c>
      <c r="AY1895" s="168" t="s">
        <v>123</v>
      </c>
    </row>
    <row r="1896" spans="2:51" s="95" customFormat="1" ht="12">
      <c r="B1896" s="94"/>
      <c r="D1896" s="96" t="s">
        <v>132</v>
      </c>
      <c r="E1896" s="97" t="s">
        <v>1</v>
      </c>
      <c r="F1896" s="98" t="s">
        <v>670</v>
      </c>
      <c r="H1896" s="99">
        <v>1.5</v>
      </c>
      <c r="L1896" s="94"/>
      <c r="M1896" s="100"/>
      <c r="N1896" s="101"/>
      <c r="O1896" s="101"/>
      <c r="P1896" s="101"/>
      <c r="Q1896" s="101"/>
      <c r="R1896" s="101"/>
      <c r="S1896" s="101"/>
      <c r="T1896" s="102"/>
      <c r="AT1896" s="97" t="s">
        <v>132</v>
      </c>
      <c r="AU1896" s="97" t="s">
        <v>74</v>
      </c>
      <c r="AV1896" s="95" t="s">
        <v>74</v>
      </c>
      <c r="AW1896" s="95" t="s">
        <v>5</v>
      </c>
      <c r="AX1896" s="95" t="s">
        <v>66</v>
      </c>
      <c r="AY1896" s="97" t="s">
        <v>123</v>
      </c>
    </row>
    <row r="1897" spans="2:51" s="167" customFormat="1" ht="12">
      <c r="B1897" s="166"/>
      <c r="D1897" s="96" t="s">
        <v>132</v>
      </c>
      <c r="E1897" s="168" t="s">
        <v>1</v>
      </c>
      <c r="F1897" s="169" t="s">
        <v>433</v>
      </c>
      <c r="H1897" s="168" t="s">
        <v>1</v>
      </c>
      <c r="L1897" s="166"/>
      <c r="M1897" s="170"/>
      <c r="N1897" s="171"/>
      <c r="O1897" s="171"/>
      <c r="P1897" s="171"/>
      <c r="Q1897" s="171"/>
      <c r="R1897" s="171"/>
      <c r="S1897" s="171"/>
      <c r="T1897" s="172"/>
      <c r="AT1897" s="168" t="s">
        <v>132</v>
      </c>
      <c r="AU1897" s="168" t="s">
        <v>74</v>
      </c>
      <c r="AV1897" s="167" t="s">
        <v>72</v>
      </c>
      <c r="AW1897" s="167" t="s">
        <v>5</v>
      </c>
      <c r="AX1897" s="167" t="s">
        <v>66</v>
      </c>
      <c r="AY1897" s="168" t="s">
        <v>123</v>
      </c>
    </row>
    <row r="1898" spans="2:51" s="167" customFormat="1" ht="12">
      <c r="B1898" s="166"/>
      <c r="D1898" s="96" t="s">
        <v>132</v>
      </c>
      <c r="E1898" s="168" t="s">
        <v>1</v>
      </c>
      <c r="F1898" s="169" t="s">
        <v>669</v>
      </c>
      <c r="H1898" s="168" t="s">
        <v>1</v>
      </c>
      <c r="L1898" s="166"/>
      <c r="M1898" s="170"/>
      <c r="N1898" s="171"/>
      <c r="O1898" s="171"/>
      <c r="P1898" s="171"/>
      <c r="Q1898" s="171"/>
      <c r="R1898" s="171"/>
      <c r="S1898" s="171"/>
      <c r="T1898" s="172"/>
      <c r="AT1898" s="168" t="s">
        <v>132</v>
      </c>
      <c r="AU1898" s="168" t="s">
        <v>74</v>
      </c>
      <c r="AV1898" s="167" t="s">
        <v>72</v>
      </c>
      <c r="AW1898" s="167" t="s">
        <v>5</v>
      </c>
      <c r="AX1898" s="167" t="s">
        <v>66</v>
      </c>
      <c r="AY1898" s="168" t="s">
        <v>123</v>
      </c>
    </row>
    <row r="1899" spans="2:51" s="95" customFormat="1" ht="12">
      <c r="B1899" s="94"/>
      <c r="D1899" s="96" t="s">
        <v>132</v>
      </c>
      <c r="E1899" s="97" t="s">
        <v>1</v>
      </c>
      <c r="F1899" s="98" t="s">
        <v>670</v>
      </c>
      <c r="H1899" s="99">
        <v>1.5</v>
      </c>
      <c r="L1899" s="94"/>
      <c r="M1899" s="100"/>
      <c r="N1899" s="101"/>
      <c r="O1899" s="101"/>
      <c r="P1899" s="101"/>
      <c r="Q1899" s="101"/>
      <c r="R1899" s="101"/>
      <c r="S1899" s="101"/>
      <c r="T1899" s="102"/>
      <c r="AT1899" s="97" t="s">
        <v>132</v>
      </c>
      <c r="AU1899" s="97" t="s">
        <v>74</v>
      </c>
      <c r="AV1899" s="95" t="s">
        <v>74</v>
      </c>
      <c r="AW1899" s="95" t="s">
        <v>5</v>
      </c>
      <c r="AX1899" s="95" t="s">
        <v>66</v>
      </c>
      <c r="AY1899" s="97" t="s">
        <v>123</v>
      </c>
    </row>
    <row r="1900" spans="2:51" s="167" customFormat="1" ht="12">
      <c r="B1900" s="166"/>
      <c r="D1900" s="96" t="s">
        <v>132</v>
      </c>
      <c r="E1900" s="168" t="s">
        <v>1</v>
      </c>
      <c r="F1900" s="169" t="s">
        <v>418</v>
      </c>
      <c r="H1900" s="168" t="s">
        <v>1</v>
      </c>
      <c r="L1900" s="166"/>
      <c r="M1900" s="170"/>
      <c r="N1900" s="171"/>
      <c r="O1900" s="171"/>
      <c r="P1900" s="171"/>
      <c r="Q1900" s="171"/>
      <c r="R1900" s="171"/>
      <c r="S1900" s="171"/>
      <c r="T1900" s="172"/>
      <c r="AT1900" s="168" t="s">
        <v>132</v>
      </c>
      <c r="AU1900" s="168" t="s">
        <v>74</v>
      </c>
      <c r="AV1900" s="167" t="s">
        <v>72</v>
      </c>
      <c r="AW1900" s="167" t="s">
        <v>5</v>
      </c>
      <c r="AX1900" s="167" t="s">
        <v>66</v>
      </c>
      <c r="AY1900" s="168" t="s">
        <v>123</v>
      </c>
    </row>
    <row r="1901" spans="2:51" s="167" customFormat="1" ht="12">
      <c r="B1901" s="166"/>
      <c r="D1901" s="96" t="s">
        <v>132</v>
      </c>
      <c r="E1901" s="168" t="s">
        <v>1</v>
      </c>
      <c r="F1901" s="169" t="s">
        <v>671</v>
      </c>
      <c r="H1901" s="168" t="s">
        <v>1</v>
      </c>
      <c r="L1901" s="166"/>
      <c r="M1901" s="170"/>
      <c r="N1901" s="171"/>
      <c r="O1901" s="171"/>
      <c r="P1901" s="171"/>
      <c r="Q1901" s="171"/>
      <c r="R1901" s="171"/>
      <c r="S1901" s="171"/>
      <c r="T1901" s="172"/>
      <c r="AT1901" s="168" t="s">
        <v>132</v>
      </c>
      <c r="AU1901" s="168" t="s">
        <v>74</v>
      </c>
      <c r="AV1901" s="167" t="s">
        <v>72</v>
      </c>
      <c r="AW1901" s="167" t="s">
        <v>5</v>
      </c>
      <c r="AX1901" s="167" t="s">
        <v>66</v>
      </c>
      <c r="AY1901" s="168" t="s">
        <v>123</v>
      </c>
    </row>
    <row r="1902" spans="2:51" s="95" customFormat="1" ht="12">
      <c r="B1902" s="94"/>
      <c r="D1902" s="96" t="s">
        <v>132</v>
      </c>
      <c r="E1902" s="97" t="s">
        <v>1</v>
      </c>
      <c r="F1902" s="98" t="s">
        <v>672</v>
      </c>
      <c r="H1902" s="99">
        <v>0.2</v>
      </c>
      <c r="L1902" s="94"/>
      <c r="M1902" s="100"/>
      <c r="N1902" s="101"/>
      <c r="O1902" s="101"/>
      <c r="P1902" s="101"/>
      <c r="Q1902" s="101"/>
      <c r="R1902" s="101"/>
      <c r="S1902" s="101"/>
      <c r="T1902" s="102"/>
      <c r="AT1902" s="97" t="s">
        <v>132</v>
      </c>
      <c r="AU1902" s="97" t="s">
        <v>74</v>
      </c>
      <c r="AV1902" s="95" t="s">
        <v>74</v>
      </c>
      <c r="AW1902" s="95" t="s">
        <v>5</v>
      </c>
      <c r="AX1902" s="95" t="s">
        <v>66</v>
      </c>
      <c r="AY1902" s="97" t="s">
        <v>123</v>
      </c>
    </row>
    <row r="1903" spans="2:51" s="182" customFormat="1" ht="12">
      <c r="B1903" s="181"/>
      <c r="D1903" s="96" t="s">
        <v>132</v>
      </c>
      <c r="E1903" s="183" t="s">
        <v>1</v>
      </c>
      <c r="F1903" s="184" t="s">
        <v>470</v>
      </c>
      <c r="H1903" s="185">
        <v>238.5</v>
      </c>
      <c r="L1903" s="181"/>
      <c r="M1903" s="186"/>
      <c r="N1903" s="187"/>
      <c r="O1903" s="187"/>
      <c r="P1903" s="187"/>
      <c r="Q1903" s="187"/>
      <c r="R1903" s="187"/>
      <c r="S1903" s="187"/>
      <c r="T1903" s="188"/>
      <c r="AT1903" s="183" t="s">
        <v>132</v>
      </c>
      <c r="AU1903" s="183" t="s">
        <v>74</v>
      </c>
      <c r="AV1903" s="182" t="s">
        <v>130</v>
      </c>
      <c r="AW1903" s="182" t="s">
        <v>5</v>
      </c>
      <c r="AX1903" s="182" t="s">
        <v>72</v>
      </c>
      <c r="AY1903" s="183" t="s">
        <v>123</v>
      </c>
    </row>
    <row r="1904" spans="2:65" s="117" customFormat="1" ht="16.5" customHeight="1">
      <c r="B1904" s="8"/>
      <c r="C1904" s="103" t="s">
        <v>229</v>
      </c>
      <c r="D1904" s="103" t="s">
        <v>189</v>
      </c>
      <c r="E1904" s="104" t="s">
        <v>762</v>
      </c>
      <c r="F1904" s="105" t="s">
        <v>763</v>
      </c>
      <c r="G1904" s="106" t="s">
        <v>140</v>
      </c>
      <c r="H1904" s="107">
        <v>231.8</v>
      </c>
      <c r="I1904" s="143"/>
      <c r="J1904" s="108">
        <f>ROUND(I1904*H1904,2)</f>
        <v>0</v>
      </c>
      <c r="K1904" s="105" t="s">
        <v>397</v>
      </c>
      <c r="L1904" s="157"/>
      <c r="M1904" s="109" t="s">
        <v>1</v>
      </c>
      <c r="N1904" s="189" t="s">
        <v>35</v>
      </c>
      <c r="O1904" s="92">
        <v>0</v>
      </c>
      <c r="P1904" s="92">
        <f>O1904*H1904</f>
        <v>0</v>
      </c>
      <c r="Q1904" s="92">
        <v>0.00819</v>
      </c>
      <c r="R1904" s="92">
        <f>Q1904*H1904</f>
        <v>1.898442</v>
      </c>
      <c r="S1904" s="92">
        <v>0</v>
      </c>
      <c r="T1904" s="164">
        <f>S1904*H1904</f>
        <v>0</v>
      </c>
      <c r="AR1904" s="120" t="s">
        <v>159</v>
      </c>
      <c r="AT1904" s="120" t="s">
        <v>189</v>
      </c>
      <c r="AU1904" s="120" t="s">
        <v>74</v>
      </c>
      <c r="AY1904" s="120" t="s">
        <v>123</v>
      </c>
      <c r="BE1904" s="156">
        <f>IF(N1904="základní",J1904,0)</f>
        <v>0</v>
      </c>
      <c r="BF1904" s="156">
        <f>IF(N1904="snížená",J1904,0)</f>
        <v>0</v>
      </c>
      <c r="BG1904" s="156">
        <f>IF(N1904="zákl. přenesená",J1904,0)</f>
        <v>0</v>
      </c>
      <c r="BH1904" s="156">
        <f>IF(N1904="sníž. přenesená",J1904,0)</f>
        <v>0</v>
      </c>
      <c r="BI1904" s="156">
        <f>IF(N1904="nulová",J1904,0)</f>
        <v>0</v>
      </c>
      <c r="BJ1904" s="120" t="s">
        <v>72</v>
      </c>
      <c r="BK1904" s="156">
        <f>ROUND(I1904*H1904,2)</f>
        <v>0</v>
      </c>
      <c r="BL1904" s="120" t="s">
        <v>130</v>
      </c>
      <c r="BM1904" s="120" t="s">
        <v>764</v>
      </c>
    </row>
    <row r="1905" spans="2:47" s="117" customFormat="1" ht="12">
      <c r="B1905" s="8"/>
      <c r="D1905" s="96" t="s">
        <v>399</v>
      </c>
      <c r="F1905" s="165" t="s">
        <v>763</v>
      </c>
      <c r="L1905" s="8"/>
      <c r="M1905" s="114"/>
      <c r="N1905" s="21"/>
      <c r="O1905" s="21"/>
      <c r="P1905" s="21"/>
      <c r="Q1905" s="21"/>
      <c r="R1905" s="21"/>
      <c r="S1905" s="21"/>
      <c r="T1905" s="22"/>
      <c r="AT1905" s="120" t="s">
        <v>399</v>
      </c>
      <c r="AU1905" s="120" t="s">
        <v>74</v>
      </c>
    </row>
    <row r="1906" spans="2:51" s="167" customFormat="1" ht="12">
      <c r="B1906" s="166"/>
      <c r="D1906" s="96" t="s">
        <v>132</v>
      </c>
      <c r="E1906" s="168" t="s">
        <v>1</v>
      </c>
      <c r="F1906" s="169" t="s">
        <v>401</v>
      </c>
      <c r="H1906" s="168" t="s">
        <v>1</v>
      </c>
      <c r="L1906" s="166"/>
      <c r="M1906" s="170"/>
      <c r="N1906" s="171"/>
      <c r="O1906" s="171"/>
      <c r="P1906" s="171"/>
      <c r="Q1906" s="171"/>
      <c r="R1906" s="171"/>
      <c r="S1906" s="171"/>
      <c r="T1906" s="172"/>
      <c r="AT1906" s="168" t="s">
        <v>132</v>
      </c>
      <c r="AU1906" s="168" t="s">
        <v>74</v>
      </c>
      <c r="AV1906" s="167" t="s">
        <v>72</v>
      </c>
      <c r="AW1906" s="167" t="s">
        <v>5</v>
      </c>
      <c r="AX1906" s="167" t="s">
        <v>66</v>
      </c>
      <c r="AY1906" s="168" t="s">
        <v>123</v>
      </c>
    </row>
    <row r="1907" spans="2:51" s="167" customFormat="1" ht="12">
      <c r="B1907" s="166"/>
      <c r="D1907" s="96" t="s">
        <v>132</v>
      </c>
      <c r="E1907" s="168" t="s">
        <v>1</v>
      </c>
      <c r="F1907" s="169" t="s">
        <v>402</v>
      </c>
      <c r="H1907" s="168" t="s">
        <v>1</v>
      </c>
      <c r="L1907" s="166"/>
      <c r="M1907" s="170"/>
      <c r="N1907" s="171"/>
      <c r="O1907" s="171"/>
      <c r="P1907" s="171"/>
      <c r="Q1907" s="171"/>
      <c r="R1907" s="171"/>
      <c r="S1907" s="171"/>
      <c r="T1907" s="172"/>
      <c r="AT1907" s="168" t="s">
        <v>132</v>
      </c>
      <c r="AU1907" s="168" t="s">
        <v>74</v>
      </c>
      <c r="AV1907" s="167" t="s">
        <v>72</v>
      </c>
      <c r="AW1907" s="167" t="s">
        <v>5</v>
      </c>
      <c r="AX1907" s="167" t="s">
        <v>66</v>
      </c>
      <c r="AY1907" s="168" t="s">
        <v>123</v>
      </c>
    </row>
    <row r="1908" spans="2:51" s="167" customFormat="1" ht="12">
      <c r="B1908" s="166"/>
      <c r="D1908" s="96" t="s">
        <v>132</v>
      </c>
      <c r="E1908" s="168" t="s">
        <v>1</v>
      </c>
      <c r="F1908" s="169" t="s">
        <v>403</v>
      </c>
      <c r="H1908" s="168" t="s">
        <v>1</v>
      </c>
      <c r="L1908" s="166"/>
      <c r="M1908" s="170"/>
      <c r="N1908" s="171"/>
      <c r="O1908" s="171"/>
      <c r="P1908" s="171"/>
      <c r="Q1908" s="171"/>
      <c r="R1908" s="171"/>
      <c r="S1908" s="171"/>
      <c r="T1908" s="172"/>
      <c r="AT1908" s="168" t="s">
        <v>132</v>
      </c>
      <c r="AU1908" s="168" t="s">
        <v>74</v>
      </c>
      <c r="AV1908" s="167" t="s">
        <v>72</v>
      </c>
      <c r="AW1908" s="167" t="s">
        <v>5</v>
      </c>
      <c r="AX1908" s="167" t="s">
        <v>66</v>
      </c>
      <c r="AY1908" s="168" t="s">
        <v>123</v>
      </c>
    </row>
    <row r="1909" spans="2:51" s="167" customFormat="1" ht="12">
      <c r="B1909" s="166"/>
      <c r="D1909" s="96" t="s">
        <v>132</v>
      </c>
      <c r="E1909" s="168" t="s">
        <v>1</v>
      </c>
      <c r="F1909" s="169" t="s">
        <v>649</v>
      </c>
      <c r="H1909" s="168" t="s">
        <v>1</v>
      </c>
      <c r="L1909" s="166"/>
      <c r="M1909" s="170"/>
      <c r="N1909" s="171"/>
      <c r="O1909" s="171"/>
      <c r="P1909" s="171"/>
      <c r="Q1909" s="171"/>
      <c r="R1909" s="171"/>
      <c r="S1909" s="171"/>
      <c r="T1909" s="172"/>
      <c r="AT1909" s="168" t="s">
        <v>132</v>
      </c>
      <c r="AU1909" s="168" t="s">
        <v>74</v>
      </c>
      <c r="AV1909" s="167" t="s">
        <v>72</v>
      </c>
      <c r="AW1909" s="167" t="s">
        <v>5</v>
      </c>
      <c r="AX1909" s="167" t="s">
        <v>66</v>
      </c>
      <c r="AY1909" s="168" t="s">
        <v>123</v>
      </c>
    </row>
    <row r="1910" spans="2:51" s="167" customFormat="1" ht="12">
      <c r="B1910" s="166"/>
      <c r="D1910" s="96" t="s">
        <v>132</v>
      </c>
      <c r="E1910" s="168" t="s">
        <v>1</v>
      </c>
      <c r="F1910" s="169" t="s">
        <v>405</v>
      </c>
      <c r="H1910" s="168" t="s">
        <v>1</v>
      </c>
      <c r="L1910" s="166"/>
      <c r="M1910" s="170"/>
      <c r="N1910" s="171"/>
      <c r="O1910" s="171"/>
      <c r="P1910" s="171"/>
      <c r="Q1910" s="171"/>
      <c r="R1910" s="171"/>
      <c r="S1910" s="171"/>
      <c r="T1910" s="172"/>
      <c r="AT1910" s="168" t="s">
        <v>132</v>
      </c>
      <c r="AU1910" s="168" t="s">
        <v>74</v>
      </c>
      <c r="AV1910" s="167" t="s">
        <v>72</v>
      </c>
      <c r="AW1910" s="167" t="s">
        <v>5</v>
      </c>
      <c r="AX1910" s="167" t="s">
        <v>66</v>
      </c>
      <c r="AY1910" s="168" t="s">
        <v>123</v>
      </c>
    </row>
    <row r="1911" spans="2:51" s="167" customFormat="1" ht="12">
      <c r="B1911" s="166"/>
      <c r="D1911" s="96" t="s">
        <v>132</v>
      </c>
      <c r="E1911" s="168" t="s">
        <v>1</v>
      </c>
      <c r="F1911" s="169" t="s">
        <v>650</v>
      </c>
      <c r="H1911" s="168" t="s">
        <v>1</v>
      </c>
      <c r="L1911" s="166"/>
      <c r="M1911" s="170"/>
      <c r="N1911" s="171"/>
      <c r="O1911" s="171"/>
      <c r="P1911" s="171"/>
      <c r="Q1911" s="171"/>
      <c r="R1911" s="171"/>
      <c r="S1911" s="171"/>
      <c r="T1911" s="172"/>
      <c r="AT1911" s="168" t="s">
        <v>132</v>
      </c>
      <c r="AU1911" s="168" t="s">
        <v>74</v>
      </c>
      <c r="AV1911" s="167" t="s">
        <v>72</v>
      </c>
      <c r="AW1911" s="167" t="s">
        <v>5</v>
      </c>
      <c r="AX1911" s="167" t="s">
        <v>66</v>
      </c>
      <c r="AY1911" s="168" t="s">
        <v>123</v>
      </c>
    </row>
    <row r="1912" spans="2:51" s="95" customFormat="1" ht="12">
      <c r="B1912" s="94"/>
      <c r="D1912" s="96" t="s">
        <v>132</v>
      </c>
      <c r="E1912" s="97" t="s">
        <v>1</v>
      </c>
      <c r="F1912" s="98" t="s">
        <v>651</v>
      </c>
      <c r="H1912" s="99">
        <v>40</v>
      </c>
      <c r="L1912" s="94"/>
      <c r="M1912" s="100"/>
      <c r="N1912" s="101"/>
      <c r="O1912" s="101"/>
      <c r="P1912" s="101"/>
      <c r="Q1912" s="101"/>
      <c r="R1912" s="101"/>
      <c r="S1912" s="101"/>
      <c r="T1912" s="102"/>
      <c r="AT1912" s="97" t="s">
        <v>132</v>
      </c>
      <c r="AU1912" s="97" t="s">
        <v>74</v>
      </c>
      <c r="AV1912" s="95" t="s">
        <v>74</v>
      </c>
      <c r="AW1912" s="95" t="s">
        <v>5</v>
      </c>
      <c r="AX1912" s="95" t="s">
        <v>66</v>
      </c>
      <c r="AY1912" s="97" t="s">
        <v>123</v>
      </c>
    </row>
    <row r="1913" spans="2:51" s="167" customFormat="1" ht="12">
      <c r="B1913" s="166"/>
      <c r="D1913" s="96" t="s">
        <v>132</v>
      </c>
      <c r="E1913" s="168" t="s">
        <v>1</v>
      </c>
      <c r="F1913" s="169" t="s">
        <v>413</v>
      </c>
      <c r="H1913" s="168" t="s">
        <v>1</v>
      </c>
      <c r="L1913" s="166"/>
      <c r="M1913" s="170"/>
      <c r="N1913" s="171"/>
      <c r="O1913" s="171"/>
      <c r="P1913" s="171"/>
      <c r="Q1913" s="171"/>
      <c r="R1913" s="171"/>
      <c r="S1913" s="171"/>
      <c r="T1913" s="172"/>
      <c r="AT1913" s="168" t="s">
        <v>132</v>
      </c>
      <c r="AU1913" s="168" t="s">
        <v>74</v>
      </c>
      <c r="AV1913" s="167" t="s">
        <v>72</v>
      </c>
      <c r="AW1913" s="167" t="s">
        <v>5</v>
      </c>
      <c r="AX1913" s="167" t="s">
        <v>66</v>
      </c>
      <c r="AY1913" s="168" t="s">
        <v>123</v>
      </c>
    </row>
    <row r="1914" spans="2:51" s="167" customFormat="1" ht="12">
      <c r="B1914" s="166"/>
      <c r="D1914" s="96" t="s">
        <v>132</v>
      </c>
      <c r="E1914" s="168" t="s">
        <v>1</v>
      </c>
      <c r="F1914" s="169" t="s">
        <v>652</v>
      </c>
      <c r="H1914" s="168" t="s">
        <v>1</v>
      </c>
      <c r="L1914" s="166"/>
      <c r="M1914" s="170"/>
      <c r="N1914" s="171"/>
      <c r="O1914" s="171"/>
      <c r="P1914" s="171"/>
      <c r="Q1914" s="171"/>
      <c r="R1914" s="171"/>
      <c r="S1914" s="171"/>
      <c r="T1914" s="172"/>
      <c r="AT1914" s="168" t="s">
        <v>132</v>
      </c>
      <c r="AU1914" s="168" t="s">
        <v>74</v>
      </c>
      <c r="AV1914" s="167" t="s">
        <v>72</v>
      </c>
      <c r="AW1914" s="167" t="s">
        <v>5</v>
      </c>
      <c r="AX1914" s="167" t="s">
        <v>66</v>
      </c>
      <c r="AY1914" s="168" t="s">
        <v>123</v>
      </c>
    </row>
    <row r="1915" spans="2:51" s="95" customFormat="1" ht="12">
      <c r="B1915" s="94"/>
      <c r="D1915" s="96" t="s">
        <v>132</v>
      </c>
      <c r="E1915" s="97" t="s">
        <v>1</v>
      </c>
      <c r="F1915" s="98" t="s">
        <v>653</v>
      </c>
      <c r="H1915" s="99">
        <v>45.5</v>
      </c>
      <c r="L1915" s="94"/>
      <c r="M1915" s="100"/>
      <c r="N1915" s="101"/>
      <c r="O1915" s="101"/>
      <c r="P1915" s="101"/>
      <c r="Q1915" s="101"/>
      <c r="R1915" s="101"/>
      <c r="S1915" s="101"/>
      <c r="T1915" s="102"/>
      <c r="AT1915" s="97" t="s">
        <v>132</v>
      </c>
      <c r="AU1915" s="97" t="s">
        <v>74</v>
      </c>
      <c r="AV1915" s="95" t="s">
        <v>74</v>
      </c>
      <c r="AW1915" s="95" t="s">
        <v>5</v>
      </c>
      <c r="AX1915" s="95" t="s">
        <v>66</v>
      </c>
      <c r="AY1915" s="97" t="s">
        <v>123</v>
      </c>
    </row>
    <row r="1916" spans="2:51" s="167" customFormat="1" ht="12">
      <c r="B1916" s="166"/>
      <c r="D1916" s="96" t="s">
        <v>132</v>
      </c>
      <c r="E1916" s="168" t="s">
        <v>1</v>
      </c>
      <c r="F1916" s="169" t="s">
        <v>418</v>
      </c>
      <c r="H1916" s="168" t="s">
        <v>1</v>
      </c>
      <c r="L1916" s="166"/>
      <c r="M1916" s="170"/>
      <c r="N1916" s="171"/>
      <c r="O1916" s="171"/>
      <c r="P1916" s="171"/>
      <c r="Q1916" s="171"/>
      <c r="R1916" s="171"/>
      <c r="S1916" s="171"/>
      <c r="T1916" s="172"/>
      <c r="AT1916" s="168" t="s">
        <v>132</v>
      </c>
      <c r="AU1916" s="168" t="s">
        <v>74</v>
      </c>
      <c r="AV1916" s="167" t="s">
        <v>72</v>
      </c>
      <c r="AW1916" s="167" t="s">
        <v>5</v>
      </c>
      <c r="AX1916" s="167" t="s">
        <v>66</v>
      </c>
      <c r="AY1916" s="168" t="s">
        <v>123</v>
      </c>
    </row>
    <row r="1917" spans="2:51" s="167" customFormat="1" ht="12">
      <c r="B1917" s="166"/>
      <c r="D1917" s="96" t="s">
        <v>132</v>
      </c>
      <c r="E1917" s="168" t="s">
        <v>1</v>
      </c>
      <c r="F1917" s="169" t="s">
        <v>654</v>
      </c>
      <c r="H1917" s="168" t="s">
        <v>1</v>
      </c>
      <c r="L1917" s="166"/>
      <c r="M1917" s="170"/>
      <c r="N1917" s="171"/>
      <c r="O1917" s="171"/>
      <c r="P1917" s="171"/>
      <c r="Q1917" s="171"/>
      <c r="R1917" s="171"/>
      <c r="S1917" s="171"/>
      <c r="T1917" s="172"/>
      <c r="AT1917" s="168" t="s">
        <v>132</v>
      </c>
      <c r="AU1917" s="168" t="s">
        <v>74</v>
      </c>
      <c r="AV1917" s="167" t="s">
        <v>72</v>
      </c>
      <c r="AW1917" s="167" t="s">
        <v>5</v>
      </c>
      <c r="AX1917" s="167" t="s">
        <v>66</v>
      </c>
      <c r="AY1917" s="168" t="s">
        <v>123</v>
      </c>
    </row>
    <row r="1918" spans="2:51" s="95" customFormat="1" ht="12">
      <c r="B1918" s="94"/>
      <c r="D1918" s="96" t="s">
        <v>132</v>
      </c>
      <c r="E1918" s="97" t="s">
        <v>1</v>
      </c>
      <c r="F1918" s="98" t="s">
        <v>655</v>
      </c>
      <c r="H1918" s="99">
        <v>13</v>
      </c>
      <c r="L1918" s="94"/>
      <c r="M1918" s="100"/>
      <c r="N1918" s="101"/>
      <c r="O1918" s="101"/>
      <c r="P1918" s="101"/>
      <c r="Q1918" s="101"/>
      <c r="R1918" s="101"/>
      <c r="S1918" s="101"/>
      <c r="T1918" s="102"/>
      <c r="AT1918" s="97" t="s">
        <v>132</v>
      </c>
      <c r="AU1918" s="97" t="s">
        <v>74</v>
      </c>
      <c r="AV1918" s="95" t="s">
        <v>74</v>
      </c>
      <c r="AW1918" s="95" t="s">
        <v>5</v>
      </c>
      <c r="AX1918" s="95" t="s">
        <v>66</v>
      </c>
      <c r="AY1918" s="97" t="s">
        <v>123</v>
      </c>
    </row>
    <row r="1919" spans="2:51" s="167" customFormat="1" ht="12">
      <c r="B1919" s="166"/>
      <c r="D1919" s="96" t="s">
        <v>132</v>
      </c>
      <c r="E1919" s="168" t="s">
        <v>1</v>
      </c>
      <c r="F1919" s="169" t="s">
        <v>423</v>
      </c>
      <c r="H1919" s="168" t="s">
        <v>1</v>
      </c>
      <c r="L1919" s="166"/>
      <c r="M1919" s="170"/>
      <c r="N1919" s="171"/>
      <c r="O1919" s="171"/>
      <c r="P1919" s="171"/>
      <c r="Q1919" s="171"/>
      <c r="R1919" s="171"/>
      <c r="S1919" s="171"/>
      <c r="T1919" s="172"/>
      <c r="AT1919" s="168" t="s">
        <v>132</v>
      </c>
      <c r="AU1919" s="168" t="s">
        <v>74</v>
      </c>
      <c r="AV1919" s="167" t="s">
        <v>72</v>
      </c>
      <c r="AW1919" s="167" t="s">
        <v>5</v>
      </c>
      <c r="AX1919" s="167" t="s">
        <v>66</v>
      </c>
      <c r="AY1919" s="168" t="s">
        <v>123</v>
      </c>
    </row>
    <row r="1920" spans="2:51" s="167" customFormat="1" ht="12">
      <c r="B1920" s="166"/>
      <c r="D1920" s="96" t="s">
        <v>132</v>
      </c>
      <c r="E1920" s="168" t="s">
        <v>1</v>
      </c>
      <c r="F1920" s="169" t="s">
        <v>657</v>
      </c>
      <c r="H1920" s="168" t="s">
        <v>1</v>
      </c>
      <c r="L1920" s="166"/>
      <c r="M1920" s="170"/>
      <c r="N1920" s="171"/>
      <c r="O1920" s="171"/>
      <c r="P1920" s="171"/>
      <c r="Q1920" s="171"/>
      <c r="R1920" s="171"/>
      <c r="S1920" s="171"/>
      <c r="T1920" s="172"/>
      <c r="AT1920" s="168" t="s">
        <v>132</v>
      </c>
      <c r="AU1920" s="168" t="s">
        <v>74</v>
      </c>
      <c r="AV1920" s="167" t="s">
        <v>72</v>
      </c>
      <c r="AW1920" s="167" t="s">
        <v>5</v>
      </c>
      <c r="AX1920" s="167" t="s">
        <v>66</v>
      </c>
      <c r="AY1920" s="168" t="s">
        <v>123</v>
      </c>
    </row>
    <row r="1921" spans="2:51" s="95" customFormat="1" ht="12">
      <c r="B1921" s="94"/>
      <c r="D1921" s="96" t="s">
        <v>132</v>
      </c>
      <c r="E1921" s="97" t="s">
        <v>1</v>
      </c>
      <c r="F1921" s="98" t="s">
        <v>658</v>
      </c>
      <c r="H1921" s="99">
        <v>31.5</v>
      </c>
      <c r="L1921" s="94"/>
      <c r="M1921" s="100"/>
      <c r="N1921" s="101"/>
      <c r="O1921" s="101"/>
      <c r="P1921" s="101"/>
      <c r="Q1921" s="101"/>
      <c r="R1921" s="101"/>
      <c r="S1921" s="101"/>
      <c r="T1921" s="102"/>
      <c r="AT1921" s="97" t="s">
        <v>132</v>
      </c>
      <c r="AU1921" s="97" t="s">
        <v>74</v>
      </c>
      <c r="AV1921" s="95" t="s">
        <v>74</v>
      </c>
      <c r="AW1921" s="95" t="s">
        <v>5</v>
      </c>
      <c r="AX1921" s="95" t="s">
        <v>66</v>
      </c>
      <c r="AY1921" s="97" t="s">
        <v>123</v>
      </c>
    </row>
    <row r="1922" spans="2:51" s="167" customFormat="1" ht="12">
      <c r="B1922" s="166"/>
      <c r="D1922" s="96" t="s">
        <v>132</v>
      </c>
      <c r="E1922" s="168" t="s">
        <v>1</v>
      </c>
      <c r="F1922" s="169" t="s">
        <v>428</v>
      </c>
      <c r="H1922" s="168" t="s">
        <v>1</v>
      </c>
      <c r="L1922" s="166"/>
      <c r="M1922" s="170"/>
      <c r="N1922" s="171"/>
      <c r="O1922" s="171"/>
      <c r="P1922" s="171"/>
      <c r="Q1922" s="171"/>
      <c r="R1922" s="171"/>
      <c r="S1922" s="171"/>
      <c r="T1922" s="172"/>
      <c r="AT1922" s="168" t="s">
        <v>132</v>
      </c>
      <c r="AU1922" s="168" t="s">
        <v>74</v>
      </c>
      <c r="AV1922" s="167" t="s">
        <v>72</v>
      </c>
      <c r="AW1922" s="167" t="s">
        <v>5</v>
      </c>
      <c r="AX1922" s="167" t="s">
        <v>66</v>
      </c>
      <c r="AY1922" s="168" t="s">
        <v>123</v>
      </c>
    </row>
    <row r="1923" spans="2:51" s="167" customFormat="1" ht="12">
      <c r="B1923" s="166"/>
      <c r="D1923" s="96" t="s">
        <v>132</v>
      </c>
      <c r="E1923" s="168" t="s">
        <v>1</v>
      </c>
      <c r="F1923" s="169" t="s">
        <v>659</v>
      </c>
      <c r="H1923" s="168" t="s">
        <v>1</v>
      </c>
      <c r="L1923" s="166"/>
      <c r="M1923" s="170"/>
      <c r="N1923" s="171"/>
      <c r="O1923" s="171"/>
      <c r="P1923" s="171"/>
      <c r="Q1923" s="171"/>
      <c r="R1923" s="171"/>
      <c r="S1923" s="171"/>
      <c r="T1923" s="172"/>
      <c r="AT1923" s="168" t="s">
        <v>132</v>
      </c>
      <c r="AU1923" s="168" t="s">
        <v>74</v>
      </c>
      <c r="AV1923" s="167" t="s">
        <v>72</v>
      </c>
      <c r="AW1923" s="167" t="s">
        <v>5</v>
      </c>
      <c r="AX1923" s="167" t="s">
        <v>66</v>
      </c>
      <c r="AY1923" s="168" t="s">
        <v>123</v>
      </c>
    </row>
    <row r="1924" spans="2:51" s="95" customFormat="1" ht="12">
      <c r="B1924" s="94"/>
      <c r="D1924" s="96" t="s">
        <v>132</v>
      </c>
      <c r="E1924" s="97" t="s">
        <v>1</v>
      </c>
      <c r="F1924" s="98" t="s">
        <v>660</v>
      </c>
      <c r="H1924" s="99">
        <v>48.5</v>
      </c>
      <c r="L1924" s="94"/>
      <c r="M1924" s="100"/>
      <c r="N1924" s="101"/>
      <c r="O1924" s="101"/>
      <c r="P1924" s="101"/>
      <c r="Q1924" s="101"/>
      <c r="R1924" s="101"/>
      <c r="S1924" s="101"/>
      <c r="T1924" s="102"/>
      <c r="AT1924" s="97" t="s">
        <v>132</v>
      </c>
      <c r="AU1924" s="97" t="s">
        <v>74</v>
      </c>
      <c r="AV1924" s="95" t="s">
        <v>74</v>
      </c>
      <c r="AW1924" s="95" t="s">
        <v>5</v>
      </c>
      <c r="AX1924" s="95" t="s">
        <v>66</v>
      </c>
      <c r="AY1924" s="97" t="s">
        <v>123</v>
      </c>
    </row>
    <row r="1925" spans="2:51" s="167" customFormat="1" ht="12">
      <c r="B1925" s="166"/>
      <c r="D1925" s="96" t="s">
        <v>132</v>
      </c>
      <c r="E1925" s="168" t="s">
        <v>1</v>
      </c>
      <c r="F1925" s="169" t="s">
        <v>433</v>
      </c>
      <c r="H1925" s="168" t="s">
        <v>1</v>
      </c>
      <c r="L1925" s="166"/>
      <c r="M1925" s="170"/>
      <c r="N1925" s="171"/>
      <c r="O1925" s="171"/>
      <c r="P1925" s="171"/>
      <c r="Q1925" s="171"/>
      <c r="R1925" s="171"/>
      <c r="S1925" s="171"/>
      <c r="T1925" s="172"/>
      <c r="AT1925" s="168" t="s">
        <v>132</v>
      </c>
      <c r="AU1925" s="168" t="s">
        <v>74</v>
      </c>
      <c r="AV1925" s="167" t="s">
        <v>72</v>
      </c>
      <c r="AW1925" s="167" t="s">
        <v>5</v>
      </c>
      <c r="AX1925" s="167" t="s">
        <v>66</v>
      </c>
      <c r="AY1925" s="168" t="s">
        <v>123</v>
      </c>
    </row>
    <row r="1926" spans="2:51" s="167" customFormat="1" ht="12">
      <c r="B1926" s="166"/>
      <c r="D1926" s="96" t="s">
        <v>132</v>
      </c>
      <c r="E1926" s="168" t="s">
        <v>1</v>
      </c>
      <c r="F1926" s="169" t="s">
        <v>662</v>
      </c>
      <c r="H1926" s="168" t="s">
        <v>1</v>
      </c>
      <c r="L1926" s="166"/>
      <c r="M1926" s="170"/>
      <c r="N1926" s="171"/>
      <c r="O1926" s="171"/>
      <c r="P1926" s="171"/>
      <c r="Q1926" s="171"/>
      <c r="R1926" s="171"/>
      <c r="S1926" s="171"/>
      <c r="T1926" s="172"/>
      <c r="AT1926" s="168" t="s">
        <v>132</v>
      </c>
      <c r="AU1926" s="168" t="s">
        <v>74</v>
      </c>
      <c r="AV1926" s="167" t="s">
        <v>72</v>
      </c>
      <c r="AW1926" s="167" t="s">
        <v>5</v>
      </c>
      <c r="AX1926" s="167" t="s">
        <v>66</v>
      </c>
      <c r="AY1926" s="168" t="s">
        <v>123</v>
      </c>
    </row>
    <row r="1927" spans="2:51" s="95" customFormat="1" ht="12">
      <c r="B1927" s="94"/>
      <c r="D1927" s="96" t="s">
        <v>132</v>
      </c>
      <c r="E1927" s="97" t="s">
        <v>1</v>
      </c>
      <c r="F1927" s="98" t="s">
        <v>663</v>
      </c>
      <c r="H1927" s="99">
        <v>53.3</v>
      </c>
      <c r="L1927" s="94"/>
      <c r="M1927" s="100"/>
      <c r="N1927" s="101"/>
      <c r="O1927" s="101"/>
      <c r="P1927" s="101"/>
      <c r="Q1927" s="101"/>
      <c r="R1927" s="101"/>
      <c r="S1927" s="101"/>
      <c r="T1927" s="102"/>
      <c r="AT1927" s="97" t="s">
        <v>132</v>
      </c>
      <c r="AU1927" s="97" t="s">
        <v>74</v>
      </c>
      <c r="AV1927" s="95" t="s">
        <v>74</v>
      </c>
      <c r="AW1927" s="95" t="s">
        <v>5</v>
      </c>
      <c r="AX1927" s="95" t="s">
        <v>66</v>
      </c>
      <c r="AY1927" s="97" t="s">
        <v>123</v>
      </c>
    </row>
    <row r="1928" spans="2:51" s="182" customFormat="1" ht="12">
      <c r="B1928" s="181"/>
      <c r="D1928" s="96" t="s">
        <v>132</v>
      </c>
      <c r="E1928" s="183" t="s">
        <v>1</v>
      </c>
      <c r="F1928" s="184" t="s">
        <v>470</v>
      </c>
      <c r="H1928" s="185">
        <v>231.8</v>
      </c>
      <c r="L1928" s="181"/>
      <c r="M1928" s="186"/>
      <c r="N1928" s="187"/>
      <c r="O1928" s="187"/>
      <c r="P1928" s="187"/>
      <c r="Q1928" s="187"/>
      <c r="R1928" s="187"/>
      <c r="S1928" s="187"/>
      <c r="T1928" s="188"/>
      <c r="AT1928" s="183" t="s">
        <v>132</v>
      </c>
      <c r="AU1928" s="183" t="s">
        <v>74</v>
      </c>
      <c r="AV1928" s="182" t="s">
        <v>130</v>
      </c>
      <c r="AW1928" s="182" t="s">
        <v>5</v>
      </c>
      <c r="AX1928" s="182" t="s">
        <v>72</v>
      </c>
      <c r="AY1928" s="183" t="s">
        <v>123</v>
      </c>
    </row>
    <row r="1929" spans="2:65" s="117" customFormat="1" ht="16.5" customHeight="1">
      <c r="B1929" s="8"/>
      <c r="C1929" s="103" t="s">
        <v>234</v>
      </c>
      <c r="D1929" s="103" t="s">
        <v>189</v>
      </c>
      <c r="E1929" s="104" t="s">
        <v>765</v>
      </c>
      <c r="F1929" s="105" t="s">
        <v>766</v>
      </c>
      <c r="G1929" s="106" t="s">
        <v>175</v>
      </c>
      <c r="H1929" s="107">
        <v>13</v>
      </c>
      <c r="I1929" s="143"/>
      <c r="J1929" s="108">
        <f>ROUND(I1929*H1929,2)</f>
        <v>0</v>
      </c>
      <c r="K1929" s="105" t="s">
        <v>751</v>
      </c>
      <c r="L1929" s="157"/>
      <c r="M1929" s="109" t="s">
        <v>1</v>
      </c>
      <c r="N1929" s="189" t="s">
        <v>35</v>
      </c>
      <c r="O1929" s="92">
        <v>0</v>
      </c>
      <c r="P1929" s="92">
        <f>O1929*H1929</f>
        <v>0</v>
      </c>
      <c r="Q1929" s="92">
        <v>0.0204</v>
      </c>
      <c r="R1929" s="92">
        <f>Q1929*H1929</f>
        <v>0.2652</v>
      </c>
      <c r="S1929" s="92">
        <v>0</v>
      </c>
      <c r="T1929" s="164">
        <f>S1929*H1929</f>
        <v>0</v>
      </c>
      <c r="AR1929" s="120" t="s">
        <v>159</v>
      </c>
      <c r="AT1929" s="120" t="s">
        <v>189</v>
      </c>
      <c r="AU1929" s="120" t="s">
        <v>74</v>
      </c>
      <c r="AY1929" s="120" t="s">
        <v>123</v>
      </c>
      <c r="BE1929" s="156">
        <f>IF(N1929="základní",J1929,0)</f>
        <v>0</v>
      </c>
      <c r="BF1929" s="156">
        <f>IF(N1929="snížená",J1929,0)</f>
        <v>0</v>
      </c>
      <c r="BG1929" s="156">
        <f>IF(N1929="zákl. přenesená",J1929,0)</f>
        <v>0</v>
      </c>
      <c r="BH1929" s="156">
        <f>IF(N1929="sníž. přenesená",J1929,0)</f>
        <v>0</v>
      </c>
      <c r="BI1929" s="156">
        <f>IF(N1929="nulová",J1929,0)</f>
        <v>0</v>
      </c>
      <c r="BJ1929" s="120" t="s">
        <v>72</v>
      </c>
      <c r="BK1929" s="156">
        <f>ROUND(I1929*H1929,2)</f>
        <v>0</v>
      </c>
      <c r="BL1929" s="120" t="s">
        <v>130</v>
      </c>
      <c r="BM1929" s="120" t="s">
        <v>767</v>
      </c>
    </row>
    <row r="1930" spans="2:47" s="117" customFormat="1" ht="12">
      <c r="B1930" s="8"/>
      <c r="D1930" s="96" t="s">
        <v>399</v>
      </c>
      <c r="F1930" s="165" t="s">
        <v>768</v>
      </c>
      <c r="L1930" s="8"/>
      <c r="M1930" s="114"/>
      <c r="N1930" s="21"/>
      <c r="O1930" s="21"/>
      <c r="P1930" s="21"/>
      <c r="Q1930" s="21"/>
      <c r="R1930" s="21"/>
      <c r="S1930" s="21"/>
      <c r="T1930" s="22"/>
      <c r="AT1930" s="120" t="s">
        <v>399</v>
      </c>
      <c r="AU1930" s="120" t="s">
        <v>74</v>
      </c>
    </row>
    <row r="1931" spans="2:51" s="167" customFormat="1" ht="12">
      <c r="B1931" s="166"/>
      <c r="D1931" s="96" t="s">
        <v>132</v>
      </c>
      <c r="E1931" s="168" t="s">
        <v>1</v>
      </c>
      <c r="F1931" s="169" t="s">
        <v>401</v>
      </c>
      <c r="H1931" s="168" t="s">
        <v>1</v>
      </c>
      <c r="L1931" s="166"/>
      <c r="M1931" s="170"/>
      <c r="N1931" s="171"/>
      <c r="O1931" s="171"/>
      <c r="P1931" s="171"/>
      <c r="Q1931" s="171"/>
      <c r="R1931" s="171"/>
      <c r="S1931" s="171"/>
      <c r="T1931" s="172"/>
      <c r="AT1931" s="168" t="s">
        <v>132</v>
      </c>
      <c r="AU1931" s="168" t="s">
        <v>74</v>
      </c>
      <c r="AV1931" s="167" t="s">
        <v>72</v>
      </c>
      <c r="AW1931" s="167" t="s">
        <v>5</v>
      </c>
      <c r="AX1931" s="167" t="s">
        <v>66</v>
      </c>
      <c r="AY1931" s="168" t="s">
        <v>123</v>
      </c>
    </row>
    <row r="1932" spans="2:51" s="167" customFormat="1" ht="12">
      <c r="B1932" s="166"/>
      <c r="D1932" s="96" t="s">
        <v>132</v>
      </c>
      <c r="E1932" s="168" t="s">
        <v>1</v>
      </c>
      <c r="F1932" s="169" t="s">
        <v>402</v>
      </c>
      <c r="H1932" s="168" t="s">
        <v>1</v>
      </c>
      <c r="L1932" s="166"/>
      <c r="M1932" s="170"/>
      <c r="N1932" s="171"/>
      <c r="O1932" s="171"/>
      <c r="P1932" s="171"/>
      <c r="Q1932" s="171"/>
      <c r="R1932" s="171"/>
      <c r="S1932" s="171"/>
      <c r="T1932" s="172"/>
      <c r="AT1932" s="168" t="s">
        <v>132</v>
      </c>
      <c r="AU1932" s="168" t="s">
        <v>74</v>
      </c>
      <c r="AV1932" s="167" t="s">
        <v>72</v>
      </c>
      <c r="AW1932" s="167" t="s">
        <v>5</v>
      </c>
      <c r="AX1932" s="167" t="s">
        <v>66</v>
      </c>
      <c r="AY1932" s="168" t="s">
        <v>123</v>
      </c>
    </row>
    <row r="1933" spans="2:51" s="167" customFormat="1" ht="12">
      <c r="B1933" s="166"/>
      <c r="D1933" s="96" t="s">
        <v>132</v>
      </c>
      <c r="E1933" s="168" t="s">
        <v>1</v>
      </c>
      <c r="F1933" s="169" t="s">
        <v>403</v>
      </c>
      <c r="H1933" s="168" t="s">
        <v>1</v>
      </c>
      <c r="L1933" s="166"/>
      <c r="M1933" s="170"/>
      <c r="N1933" s="171"/>
      <c r="O1933" s="171"/>
      <c r="P1933" s="171"/>
      <c r="Q1933" s="171"/>
      <c r="R1933" s="171"/>
      <c r="S1933" s="171"/>
      <c r="T1933" s="172"/>
      <c r="AT1933" s="168" t="s">
        <v>132</v>
      </c>
      <c r="AU1933" s="168" t="s">
        <v>74</v>
      </c>
      <c r="AV1933" s="167" t="s">
        <v>72</v>
      </c>
      <c r="AW1933" s="167" t="s">
        <v>5</v>
      </c>
      <c r="AX1933" s="167" t="s">
        <v>66</v>
      </c>
      <c r="AY1933" s="168" t="s">
        <v>123</v>
      </c>
    </row>
    <row r="1934" spans="2:51" s="167" customFormat="1" ht="12">
      <c r="B1934" s="166"/>
      <c r="D1934" s="96" t="s">
        <v>132</v>
      </c>
      <c r="E1934" s="168" t="s">
        <v>1</v>
      </c>
      <c r="F1934" s="169" t="s">
        <v>649</v>
      </c>
      <c r="H1934" s="168" t="s">
        <v>1</v>
      </c>
      <c r="L1934" s="166"/>
      <c r="M1934" s="170"/>
      <c r="N1934" s="171"/>
      <c r="O1934" s="171"/>
      <c r="P1934" s="171"/>
      <c r="Q1934" s="171"/>
      <c r="R1934" s="171"/>
      <c r="S1934" s="171"/>
      <c r="T1934" s="172"/>
      <c r="AT1934" s="168" t="s">
        <v>132</v>
      </c>
      <c r="AU1934" s="168" t="s">
        <v>74</v>
      </c>
      <c r="AV1934" s="167" t="s">
        <v>72</v>
      </c>
      <c r="AW1934" s="167" t="s">
        <v>5</v>
      </c>
      <c r="AX1934" s="167" t="s">
        <v>66</v>
      </c>
      <c r="AY1934" s="168" t="s">
        <v>123</v>
      </c>
    </row>
    <row r="1935" spans="2:51" s="167" customFormat="1" ht="12">
      <c r="B1935" s="166"/>
      <c r="D1935" s="96" t="s">
        <v>132</v>
      </c>
      <c r="E1935" s="168" t="s">
        <v>1</v>
      </c>
      <c r="F1935" s="169" t="s">
        <v>664</v>
      </c>
      <c r="H1935" s="168" t="s">
        <v>1</v>
      </c>
      <c r="L1935" s="166"/>
      <c r="M1935" s="170"/>
      <c r="N1935" s="171"/>
      <c r="O1935" s="171"/>
      <c r="P1935" s="171"/>
      <c r="Q1935" s="171"/>
      <c r="R1935" s="171"/>
      <c r="S1935" s="171"/>
      <c r="T1935" s="172"/>
      <c r="AT1935" s="168" t="s">
        <v>132</v>
      </c>
      <c r="AU1935" s="168" t="s">
        <v>74</v>
      </c>
      <c r="AV1935" s="167" t="s">
        <v>72</v>
      </c>
      <c r="AW1935" s="167" t="s">
        <v>5</v>
      </c>
      <c r="AX1935" s="167" t="s">
        <v>66</v>
      </c>
      <c r="AY1935" s="168" t="s">
        <v>123</v>
      </c>
    </row>
    <row r="1936" spans="2:51" s="167" customFormat="1" ht="12">
      <c r="B1936" s="166"/>
      <c r="D1936" s="96" t="s">
        <v>132</v>
      </c>
      <c r="E1936" s="168" t="s">
        <v>1</v>
      </c>
      <c r="F1936" s="169" t="s">
        <v>665</v>
      </c>
      <c r="H1936" s="168" t="s">
        <v>1</v>
      </c>
      <c r="L1936" s="166"/>
      <c r="M1936" s="170"/>
      <c r="N1936" s="171"/>
      <c r="O1936" s="171"/>
      <c r="P1936" s="171"/>
      <c r="Q1936" s="171"/>
      <c r="R1936" s="171"/>
      <c r="S1936" s="171"/>
      <c r="T1936" s="172"/>
      <c r="AT1936" s="168" t="s">
        <v>132</v>
      </c>
      <c r="AU1936" s="168" t="s">
        <v>74</v>
      </c>
      <c r="AV1936" s="167" t="s">
        <v>72</v>
      </c>
      <c r="AW1936" s="167" t="s">
        <v>5</v>
      </c>
      <c r="AX1936" s="167" t="s">
        <v>66</v>
      </c>
      <c r="AY1936" s="168" t="s">
        <v>123</v>
      </c>
    </row>
    <row r="1937" spans="2:51" s="95" customFormat="1" ht="12">
      <c r="B1937" s="94"/>
      <c r="D1937" s="96" t="s">
        <v>132</v>
      </c>
      <c r="E1937" s="97" t="s">
        <v>1</v>
      </c>
      <c r="F1937" s="98" t="s">
        <v>74</v>
      </c>
      <c r="H1937" s="99">
        <v>2</v>
      </c>
      <c r="L1937" s="94"/>
      <c r="M1937" s="100"/>
      <c r="N1937" s="101"/>
      <c r="O1937" s="101"/>
      <c r="P1937" s="101"/>
      <c r="Q1937" s="101"/>
      <c r="R1937" s="101"/>
      <c r="S1937" s="101"/>
      <c r="T1937" s="102"/>
      <c r="AT1937" s="97" t="s">
        <v>132</v>
      </c>
      <c r="AU1937" s="97" t="s">
        <v>74</v>
      </c>
      <c r="AV1937" s="95" t="s">
        <v>74</v>
      </c>
      <c r="AW1937" s="95" t="s">
        <v>5</v>
      </c>
      <c r="AX1937" s="95" t="s">
        <v>66</v>
      </c>
      <c r="AY1937" s="97" t="s">
        <v>123</v>
      </c>
    </row>
    <row r="1938" spans="2:51" s="167" customFormat="1" ht="12">
      <c r="B1938" s="166"/>
      <c r="D1938" s="96" t="s">
        <v>132</v>
      </c>
      <c r="E1938" s="168" t="s">
        <v>1</v>
      </c>
      <c r="F1938" s="169" t="s">
        <v>413</v>
      </c>
      <c r="H1938" s="168" t="s">
        <v>1</v>
      </c>
      <c r="L1938" s="166"/>
      <c r="M1938" s="170"/>
      <c r="N1938" s="171"/>
      <c r="O1938" s="171"/>
      <c r="P1938" s="171"/>
      <c r="Q1938" s="171"/>
      <c r="R1938" s="171"/>
      <c r="S1938" s="171"/>
      <c r="T1938" s="172"/>
      <c r="AT1938" s="168" t="s">
        <v>132</v>
      </c>
      <c r="AU1938" s="168" t="s">
        <v>74</v>
      </c>
      <c r="AV1938" s="167" t="s">
        <v>72</v>
      </c>
      <c r="AW1938" s="167" t="s">
        <v>5</v>
      </c>
      <c r="AX1938" s="167" t="s">
        <v>66</v>
      </c>
      <c r="AY1938" s="168" t="s">
        <v>123</v>
      </c>
    </row>
    <row r="1939" spans="2:51" s="167" customFormat="1" ht="12">
      <c r="B1939" s="166"/>
      <c r="D1939" s="96" t="s">
        <v>132</v>
      </c>
      <c r="E1939" s="168" t="s">
        <v>1</v>
      </c>
      <c r="F1939" s="169" t="s">
        <v>665</v>
      </c>
      <c r="H1939" s="168" t="s">
        <v>1</v>
      </c>
      <c r="L1939" s="166"/>
      <c r="M1939" s="170"/>
      <c r="N1939" s="171"/>
      <c r="O1939" s="171"/>
      <c r="P1939" s="171"/>
      <c r="Q1939" s="171"/>
      <c r="R1939" s="171"/>
      <c r="S1939" s="171"/>
      <c r="T1939" s="172"/>
      <c r="AT1939" s="168" t="s">
        <v>132</v>
      </c>
      <c r="AU1939" s="168" t="s">
        <v>74</v>
      </c>
      <c r="AV1939" s="167" t="s">
        <v>72</v>
      </c>
      <c r="AW1939" s="167" t="s">
        <v>5</v>
      </c>
      <c r="AX1939" s="167" t="s">
        <v>66</v>
      </c>
      <c r="AY1939" s="168" t="s">
        <v>123</v>
      </c>
    </row>
    <row r="1940" spans="2:51" s="95" customFormat="1" ht="12">
      <c r="B1940" s="94"/>
      <c r="D1940" s="96" t="s">
        <v>132</v>
      </c>
      <c r="E1940" s="97" t="s">
        <v>1</v>
      </c>
      <c r="F1940" s="98" t="s">
        <v>74</v>
      </c>
      <c r="H1940" s="99">
        <v>2</v>
      </c>
      <c r="L1940" s="94"/>
      <c r="M1940" s="100"/>
      <c r="N1940" s="101"/>
      <c r="O1940" s="101"/>
      <c r="P1940" s="101"/>
      <c r="Q1940" s="101"/>
      <c r="R1940" s="101"/>
      <c r="S1940" s="101"/>
      <c r="T1940" s="102"/>
      <c r="AT1940" s="97" t="s">
        <v>132</v>
      </c>
      <c r="AU1940" s="97" t="s">
        <v>74</v>
      </c>
      <c r="AV1940" s="95" t="s">
        <v>74</v>
      </c>
      <c r="AW1940" s="95" t="s">
        <v>5</v>
      </c>
      <c r="AX1940" s="95" t="s">
        <v>66</v>
      </c>
      <c r="AY1940" s="97" t="s">
        <v>123</v>
      </c>
    </row>
    <row r="1941" spans="2:51" s="167" customFormat="1" ht="12">
      <c r="B1941" s="166"/>
      <c r="D1941" s="96" t="s">
        <v>132</v>
      </c>
      <c r="E1941" s="168" t="s">
        <v>1</v>
      </c>
      <c r="F1941" s="169" t="s">
        <v>418</v>
      </c>
      <c r="H1941" s="168" t="s">
        <v>1</v>
      </c>
      <c r="L1941" s="166"/>
      <c r="M1941" s="170"/>
      <c r="N1941" s="171"/>
      <c r="O1941" s="171"/>
      <c r="P1941" s="171"/>
      <c r="Q1941" s="171"/>
      <c r="R1941" s="171"/>
      <c r="S1941" s="171"/>
      <c r="T1941" s="172"/>
      <c r="AT1941" s="168" t="s">
        <v>132</v>
      </c>
      <c r="AU1941" s="168" t="s">
        <v>74</v>
      </c>
      <c r="AV1941" s="167" t="s">
        <v>72</v>
      </c>
      <c r="AW1941" s="167" t="s">
        <v>5</v>
      </c>
      <c r="AX1941" s="167" t="s">
        <v>66</v>
      </c>
      <c r="AY1941" s="168" t="s">
        <v>123</v>
      </c>
    </row>
    <row r="1942" spans="2:51" s="167" customFormat="1" ht="12">
      <c r="B1942" s="166"/>
      <c r="D1942" s="96" t="s">
        <v>132</v>
      </c>
      <c r="E1942" s="168" t="s">
        <v>1</v>
      </c>
      <c r="F1942" s="169" t="s">
        <v>667</v>
      </c>
      <c r="H1942" s="168" t="s">
        <v>1</v>
      </c>
      <c r="L1942" s="166"/>
      <c r="M1942" s="170"/>
      <c r="N1942" s="171"/>
      <c r="O1942" s="171"/>
      <c r="P1942" s="171"/>
      <c r="Q1942" s="171"/>
      <c r="R1942" s="171"/>
      <c r="S1942" s="171"/>
      <c r="T1942" s="172"/>
      <c r="AT1942" s="168" t="s">
        <v>132</v>
      </c>
      <c r="AU1942" s="168" t="s">
        <v>74</v>
      </c>
      <c r="AV1942" s="167" t="s">
        <v>72</v>
      </c>
      <c r="AW1942" s="167" t="s">
        <v>5</v>
      </c>
      <c r="AX1942" s="167" t="s">
        <v>66</v>
      </c>
      <c r="AY1942" s="168" t="s">
        <v>123</v>
      </c>
    </row>
    <row r="1943" spans="2:51" s="95" customFormat="1" ht="12">
      <c r="B1943" s="94"/>
      <c r="D1943" s="96" t="s">
        <v>132</v>
      </c>
      <c r="E1943" s="97" t="s">
        <v>1</v>
      </c>
      <c r="F1943" s="98" t="s">
        <v>72</v>
      </c>
      <c r="H1943" s="99">
        <v>1</v>
      </c>
      <c r="L1943" s="94"/>
      <c r="M1943" s="100"/>
      <c r="N1943" s="101"/>
      <c r="O1943" s="101"/>
      <c r="P1943" s="101"/>
      <c r="Q1943" s="101"/>
      <c r="R1943" s="101"/>
      <c r="S1943" s="101"/>
      <c r="T1943" s="102"/>
      <c r="AT1943" s="97" t="s">
        <v>132</v>
      </c>
      <c r="AU1943" s="97" t="s">
        <v>74</v>
      </c>
      <c r="AV1943" s="95" t="s">
        <v>74</v>
      </c>
      <c r="AW1943" s="95" t="s">
        <v>5</v>
      </c>
      <c r="AX1943" s="95" t="s">
        <v>66</v>
      </c>
      <c r="AY1943" s="97" t="s">
        <v>123</v>
      </c>
    </row>
    <row r="1944" spans="2:51" s="167" customFormat="1" ht="12">
      <c r="B1944" s="166"/>
      <c r="D1944" s="96" t="s">
        <v>132</v>
      </c>
      <c r="E1944" s="168" t="s">
        <v>1</v>
      </c>
      <c r="F1944" s="169" t="s">
        <v>423</v>
      </c>
      <c r="H1944" s="168" t="s">
        <v>1</v>
      </c>
      <c r="L1944" s="166"/>
      <c r="M1944" s="170"/>
      <c r="N1944" s="171"/>
      <c r="O1944" s="171"/>
      <c r="P1944" s="171"/>
      <c r="Q1944" s="171"/>
      <c r="R1944" s="171"/>
      <c r="S1944" s="171"/>
      <c r="T1944" s="172"/>
      <c r="AT1944" s="168" t="s">
        <v>132</v>
      </c>
      <c r="AU1944" s="168" t="s">
        <v>74</v>
      </c>
      <c r="AV1944" s="167" t="s">
        <v>72</v>
      </c>
      <c r="AW1944" s="167" t="s">
        <v>5</v>
      </c>
      <c r="AX1944" s="167" t="s">
        <v>66</v>
      </c>
      <c r="AY1944" s="168" t="s">
        <v>123</v>
      </c>
    </row>
    <row r="1945" spans="2:51" s="167" customFormat="1" ht="12">
      <c r="B1945" s="166"/>
      <c r="D1945" s="96" t="s">
        <v>132</v>
      </c>
      <c r="E1945" s="168" t="s">
        <v>1</v>
      </c>
      <c r="F1945" s="169" t="s">
        <v>665</v>
      </c>
      <c r="H1945" s="168" t="s">
        <v>1</v>
      </c>
      <c r="L1945" s="166"/>
      <c r="M1945" s="170"/>
      <c r="N1945" s="171"/>
      <c r="O1945" s="171"/>
      <c r="P1945" s="171"/>
      <c r="Q1945" s="171"/>
      <c r="R1945" s="171"/>
      <c r="S1945" s="171"/>
      <c r="T1945" s="172"/>
      <c r="AT1945" s="168" t="s">
        <v>132</v>
      </c>
      <c r="AU1945" s="168" t="s">
        <v>74</v>
      </c>
      <c r="AV1945" s="167" t="s">
        <v>72</v>
      </c>
      <c r="AW1945" s="167" t="s">
        <v>5</v>
      </c>
      <c r="AX1945" s="167" t="s">
        <v>66</v>
      </c>
      <c r="AY1945" s="168" t="s">
        <v>123</v>
      </c>
    </row>
    <row r="1946" spans="2:51" s="95" customFormat="1" ht="12">
      <c r="B1946" s="94"/>
      <c r="D1946" s="96" t="s">
        <v>132</v>
      </c>
      <c r="E1946" s="97" t="s">
        <v>1</v>
      </c>
      <c r="F1946" s="98" t="s">
        <v>74</v>
      </c>
      <c r="H1946" s="99">
        <v>2</v>
      </c>
      <c r="L1946" s="94"/>
      <c r="M1946" s="100"/>
      <c r="N1946" s="101"/>
      <c r="O1946" s="101"/>
      <c r="P1946" s="101"/>
      <c r="Q1946" s="101"/>
      <c r="R1946" s="101"/>
      <c r="S1946" s="101"/>
      <c r="T1946" s="102"/>
      <c r="AT1946" s="97" t="s">
        <v>132</v>
      </c>
      <c r="AU1946" s="97" t="s">
        <v>74</v>
      </c>
      <c r="AV1946" s="95" t="s">
        <v>74</v>
      </c>
      <c r="AW1946" s="95" t="s">
        <v>5</v>
      </c>
      <c r="AX1946" s="95" t="s">
        <v>66</v>
      </c>
      <c r="AY1946" s="97" t="s">
        <v>123</v>
      </c>
    </row>
    <row r="1947" spans="2:51" s="167" customFormat="1" ht="12">
      <c r="B1947" s="166"/>
      <c r="D1947" s="96" t="s">
        <v>132</v>
      </c>
      <c r="E1947" s="168" t="s">
        <v>1</v>
      </c>
      <c r="F1947" s="169" t="s">
        <v>428</v>
      </c>
      <c r="H1947" s="168" t="s">
        <v>1</v>
      </c>
      <c r="L1947" s="166"/>
      <c r="M1947" s="170"/>
      <c r="N1947" s="171"/>
      <c r="O1947" s="171"/>
      <c r="P1947" s="171"/>
      <c r="Q1947" s="171"/>
      <c r="R1947" s="171"/>
      <c r="S1947" s="171"/>
      <c r="T1947" s="172"/>
      <c r="AT1947" s="168" t="s">
        <v>132</v>
      </c>
      <c r="AU1947" s="168" t="s">
        <v>74</v>
      </c>
      <c r="AV1947" s="167" t="s">
        <v>72</v>
      </c>
      <c r="AW1947" s="167" t="s">
        <v>5</v>
      </c>
      <c r="AX1947" s="167" t="s">
        <v>66</v>
      </c>
      <c r="AY1947" s="168" t="s">
        <v>123</v>
      </c>
    </row>
    <row r="1948" spans="2:51" s="167" customFormat="1" ht="12">
      <c r="B1948" s="166"/>
      <c r="D1948" s="96" t="s">
        <v>132</v>
      </c>
      <c r="E1948" s="168" t="s">
        <v>1</v>
      </c>
      <c r="F1948" s="169" t="s">
        <v>669</v>
      </c>
      <c r="H1948" s="168" t="s">
        <v>1</v>
      </c>
      <c r="L1948" s="166"/>
      <c r="M1948" s="170"/>
      <c r="N1948" s="171"/>
      <c r="O1948" s="171"/>
      <c r="P1948" s="171"/>
      <c r="Q1948" s="171"/>
      <c r="R1948" s="171"/>
      <c r="S1948" s="171"/>
      <c r="T1948" s="172"/>
      <c r="AT1948" s="168" t="s">
        <v>132</v>
      </c>
      <c r="AU1948" s="168" t="s">
        <v>74</v>
      </c>
      <c r="AV1948" s="167" t="s">
        <v>72</v>
      </c>
      <c r="AW1948" s="167" t="s">
        <v>5</v>
      </c>
      <c r="AX1948" s="167" t="s">
        <v>66</v>
      </c>
      <c r="AY1948" s="168" t="s">
        <v>123</v>
      </c>
    </row>
    <row r="1949" spans="2:51" s="95" customFormat="1" ht="12">
      <c r="B1949" s="94"/>
      <c r="D1949" s="96" t="s">
        <v>132</v>
      </c>
      <c r="E1949" s="97" t="s">
        <v>1</v>
      </c>
      <c r="F1949" s="98" t="s">
        <v>137</v>
      </c>
      <c r="H1949" s="99">
        <v>3</v>
      </c>
      <c r="L1949" s="94"/>
      <c r="M1949" s="100"/>
      <c r="N1949" s="101"/>
      <c r="O1949" s="101"/>
      <c r="P1949" s="101"/>
      <c r="Q1949" s="101"/>
      <c r="R1949" s="101"/>
      <c r="S1949" s="101"/>
      <c r="T1949" s="102"/>
      <c r="AT1949" s="97" t="s">
        <v>132</v>
      </c>
      <c r="AU1949" s="97" t="s">
        <v>74</v>
      </c>
      <c r="AV1949" s="95" t="s">
        <v>74</v>
      </c>
      <c r="AW1949" s="95" t="s">
        <v>5</v>
      </c>
      <c r="AX1949" s="95" t="s">
        <v>66</v>
      </c>
      <c r="AY1949" s="97" t="s">
        <v>123</v>
      </c>
    </row>
    <row r="1950" spans="2:51" s="167" customFormat="1" ht="12">
      <c r="B1950" s="166"/>
      <c r="D1950" s="96" t="s">
        <v>132</v>
      </c>
      <c r="E1950" s="168" t="s">
        <v>1</v>
      </c>
      <c r="F1950" s="169" t="s">
        <v>433</v>
      </c>
      <c r="H1950" s="168" t="s">
        <v>1</v>
      </c>
      <c r="L1950" s="166"/>
      <c r="M1950" s="170"/>
      <c r="N1950" s="171"/>
      <c r="O1950" s="171"/>
      <c r="P1950" s="171"/>
      <c r="Q1950" s="171"/>
      <c r="R1950" s="171"/>
      <c r="S1950" s="171"/>
      <c r="T1950" s="172"/>
      <c r="AT1950" s="168" t="s">
        <v>132</v>
      </c>
      <c r="AU1950" s="168" t="s">
        <v>74</v>
      </c>
      <c r="AV1950" s="167" t="s">
        <v>72</v>
      </c>
      <c r="AW1950" s="167" t="s">
        <v>5</v>
      </c>
      <c r="AX1950" s="167" t="s">
        <v>66</v>
      </c>
      <c r="AY1950" s="168" t="s">
        <v>123</v>
      </c>
    </row>
    <row r="1951" spans="2:51" s="167" customFormat="1" ht="12">
      <c r="B1951" s="166"/>
      <c r="D1951" s="96" t="s">
        <v>132</v>
      </c>
      <c r="E1951" s="168" t="s">
        <v>1</v>
      </c>
      <c r="F1951" s="169" t="s">
        <v>669</v>
      </c>
      <c r="H1951" s="168" t="s">
        <v>1</v>
      </c>
      <c r="L1951" s="166"/>
      <c r="M1951" s="170"/>
      <c r="N1951" s="171"/>
      <c r="O1951" s="171"/>
      <c r="P1951" s="171"/>
      <c r="Q1951" s="171"/>
      <c r="R1951" s="171"/>
      <c r="S1951" s="171"/>
      <c r="T1951" s="172"/>
      <c r="AT1951" s="168" t="s">
        <v>132</v>
      </c>
      <c r="AU1951" s="168" t="s">
        <v>74</v>
      </c>
      <c r="AV1951" s="167" t="s">
        <v>72</v>
      </c>
      <c r="AW1951" s="167" t="s">
        <v>5</v>
      </c>
      <c r="AX1951" s="167" t="s">
        <v>66</v>
      </c>
      <c r="AY1951" s="168" t="s">
        <v>123</v>
      </c>
    </row>
    <row r="1952" spans="2:51" s="95" customFormat="1" ht="12">
      <c r="B1952" s="94"/>
      <c r="D1952" s="96" t="s">
        <v>132</v>
      </c>
      <c r="E1952" s="97" t="s">
        <v>1</v>
      </c>
      <c r="F1952" s="98" t="s">
        <v>137</v>
      </c>
      <c r="H1952" s="99">
        <v>3</v>
      </c>
      <c r="L1952" s="94"/>
      <c r="M1952" s="100"/>
      <c r="N1952" s="101"/>
      <c r="O1952" s="101"/>
      <c r="P1952" s="101"/>
      <c r="Q1952" s="101"/>
      <c r="R1952" s="101"/>
      <c r="S1952" s="101"/>
      <c r="T1952" s="102"/>
      <c r="AT1952" s="97" t="s">
        <v>132</v>
      </c>
      <c r="AU1952" s="97" t="s">
        <v>74</v>
      </c>
      <c r="AV1952" s="95" t="s">
        <v>74</v>
      </c>
      <c r="AW1952" s="95" t="s">
        <v>5</v>
      </c>
      <c r="AX1952" s="95" t="s">
        <v>66</v>
      </c>
      <c r="AY1952" s="97" t="s">
        <v>123</v>
      </c>
    </row>
    <row r="1953" spans="2:51" s="182" customFormat="1" ht="12">
      <c r="B1953" s="181"/>
      <c r="D1953" s="96" t="s">
        <v>132</v>
      </c>
      <c r="E1953" s="183" t="s">
        <v>1</v>
      </c>
      <c r="F1953" s="184" t="s">
        <v>470</v>
      </c>
      <c r="H1953" s="185">
        <v>13</v>
      </c>
      <c r="L1953" s="181"/>
      <c r="M1953" s="186"/>
      <c r="N1953" s="187"/>
      <c r="O1953" s="187"/>
      <c r="P1953" s="187"/>
      <c r="Q1953" s="187"/>
      <c r="R1953" s="187"/>
      <c r="S1953" s="187"/>
      <c r="T1953" s="188"/>
      <c r="AT1953" s="183" t="s">
        <v>132</v>
      </c>
      <c r="AU1953" s="183" t="s">
        <v>74</v>
      </c>
      <c r="AV1953" s="182" t="s">
        <v>130</v>
      </c>
      <c r="AW1953" s="182" t="s">
        <v>5</v>
      </c>
      <c r="AX1953" s="182" t="s">
        <v>72</v>
      </c>
      <c r="AY1953" s="183" t="s">
        <v>123</v>
      </c>
    </row>
    <row r="1954" spans="2:65" s="117" customFormat="1" ht="16.5" customHeight="1">
      <c r="B1954" s="8"/>
      <c r="C1954" s="103" t="s">
        <v>243</v>
      </c>
      <c r="D1954" s="103" t="s">
        <v>189</v>
      </c>
      <c r="E1954" s="104" t="s">
        <v>769</v>
      </c>
      <c r="F1954" s="105" t="s">
        <v>770</v>
      </c>
      <c r="G1954" s="106" t="s">
        <v>175</v>
      </c>
      <c r="H1954" s="107">
        <v>1</v>
      </c>
      <c r="I1954" s="143"/>
      <c r="J1954" s="108">
        <f>ROUND(I1954*H1954,2)</f>
        <v>0</v>
      </c>
      <c r="K1954" s="105" t="s">
        <v>751</v>
      </c>
      <c r="L1954" s="157"/>
      <c r="M1954" s="109" t="s">
        <v>1</v>
      </c>
      <c r="N1954" s="189" t="s">
        <v>35</v>
      </c>
      <c r="O1954" s="92">
        <v>0</v>
      </c>
      <c r="P1954" s="92">
        <f>O1954*H1954</f>
        <v>0</v>
      </c>
      <c r="Q1954" s="92">
        <v>0.0204</v>
      </c>
      <c r="R1954" s="92">
        <f>Q1954*H1954</f>
        <v>0.0204</v>
      </c>
      <c r="S1954" s="92">
        <v>0</v>
      </c>
      <c r="T1954" s="164">
        <f>S1954*H1954</f>
        <v>0</v>
      </c>
      <c r="AR1954" s="120" t="s">
        <v>159</v>
      </c>
      <c r="AT1954" s="120" t="s">
        <v>189</v>
      </c>
      <c r="AU1954" s="120" t="s">
        <v>74</v>
      </c>
      <c r="AY1954" s="120" t="s">
        <v>123</v>
      </c>
      <c r="BE1954" s="156">
        <f>IF(N1954="základní",J1954,0)</f>
        <v>0</v>
      </c>
      <c r="BF1954" s="156">
        <f>IF(N1954="snížená",J1954,0)</f>
        <v>0</v>
      </c>
      <c r="BG1954" s="156">
        <f>IF(N1954="zákl. přenesená",J1954,0)</f>
        <v>0</v>
      </c>
      <c r="BH1954" s="156">
        <f>IF(N1954="sníž. přenesená",J1954,0)</f>
        <v>0</v>
      </c>
      <c r="BI1954" s="156">
        <f>IF(N1954="nulová",J1954,0)</f>
        <v>0</v>
      </c>
      <c r="BJ1954" s="120" t="s">
        <v>72</v>
      </c>
      <c r="BK1954" s="156">
        <f>ROUND(I1954*H1954,2)</f>
        <v>0</v>
      </c>
      <c r="BL1954" s="120" t="s">
        <v>130</v>
      </c>
      <c r="BM1954" s="120" t="s">
        <v>771</v>
      </c>
    </row>
    <row r="1955" spans="2:47" s="117" customFormat="1" ht="12">
      <c r="B1955" s="8"/>
      <c r="D1955" s="96" t="s">
        <v>399</v>
      </c>
      <c r="F1955" s="165" t="s">
        <v>768</v>
      </c>
      <c r="L1955" s="8"/>
      <c r="M1955" s="114"/>
      <c r="N1955" s="21"/>
      <c r="O1955" s="21"/>
      <c r="P1955" s="21"/>
      <c r="Q1955" s="21"/>
      <c r="R1955" s="21"/>
      <c r="S1955" s="21"/>
      <c r="T1955" s="22"/>
      <c r="AT1955" s="120" t="s">
        <v>399</v>
      </c>
      <c r="AU1955" s="120" t="s">
        <v>74</v>
      </c>
    </row>
    <row r="1956" spans="2:51" s="167" customFormat="1" ht="12">
      <c r="B1956" s="166"/>
      <c r="D1956" s="96" t="s">
        <v>132</v>
      </c>
      <c r="E1956" s="168" t="s">
        <v>1</v>
      </c>
      <c r="F1956" s="169" t="s">
        <v>401</v>
      </c>
      <c r="H1956" s="168" t="s">
        <v>1</v>
      </c>
      <c r="L1956" s="166"/>
      <c r="M1956" s="170"/>
      <c r="N1956" s="171"/>
      <c r="O1956" s="171"/>
      <c r="P1956" s="171"/>
      <c r="Q1956" s="171"/>
      <c r="R1956" s="171"/>
      <c r="S1956" s="171"/>
      <c r="T1956" s="172"/>
      <c r="AT1956" s="168" t="s">
        <v>132</v>
      </c>
      <c r="AU1956" s="168" t="s">
        <v>74</v>
      </c>
      <c r="AV1956" s="167" t="s">
        <v>72</v>
      </c>
      <c r="AW1956" s="167" t="s">
        <v>5</v>
      </c>
      <c r="AX1956" s="167" t="s">
        <v>66</v>
      </c>
      <c r="AY1956" s="168" t="s">
        <v>123</v>
      </c>
    </row>
    <row r="1957" spans="2:51" s="167" customFormat="1" ht="12">
      <c r="B1957" s="166"/>
      <c r="D1957" s="96" t="s">
        <v>132</v>
      </c>
      <c r="E1957" s="168" t="s">
        <v>1</v>
      </c>
      <c r="F1957" s="169" t="s">
        <v>402</v>
      </c>
      <c r="H1957" s="168" t="s">
        <v>1</v>
      </c>
      <c r="L1957" s="166"/>
      <c r="M1957" s="170"/>
      <c r="N1957" s="171"/>
      <c r="O1957" s="171"/>
      <c r="P1957" s="171"/>
      <c r="Q1957" s="171"/>
      <c r="R1957" s="171"/>
      <c r="S1957" s="171"/>
      <c r="T1957" s="172"/>
      <c r="AT1957" s="168" t="s">
        <v>132</v>
      </c>
      <c r="AU1957" s="168" t="s">
        <v>74</v>
      </c>
      <c r="AV1957" s="167" t="s">
        <v>72</v>
      </c>
      <c r="AW1957" s="167" t="s">
        <v>5</v>
      </c>
      <c r="AX1957" s="167" t="s">
        <v>66</v>
      </c>
      <c r="AY1957" s="168" t="s">
        <v>123</v>
      </c>
    </row>
    <row r="1958" spans="2:51" s="167" customFormat="1" ht="12">
      <c r="B1958" s="166"/>
      <c r="D1958" s="96" t="s">
        <v>132</v>
      </c>
      <c r="E1958" s="168" t="s">
        <v>1</v>
      </c>
      <c r="F1958" s="169" t="s">
        <v>403</v>
      </c>
      <c r="H1958" s="168" t="s">
        <v>1</v>
      </c>
      <c r="L1958" s="166"/>
      <c r="M1958" s="170"/>
      <c r="N1958" s="171"/>
      <c r="O1958" s="171"/>
      <c r="P1958" s="171"/>
      <c r="Q1958" s="171"/>
      <c r="R1958" s="171"/>
      <c r="S1958" s="171"/>
      <c r="T1958" s="172"/>
      <c r="AT1958" s="168" t="s">
        <v>132</v>
      </c>
      <c r="AU1958" s="168" t="s">
        <v>74</v>
      </c>
      <c r="AV1958" s="167" t="s">
        <v>72</v>
      </c>
      <c r="AW1958" s="167" t="s">
        <v>5</v>
      </c>
      <c r="AX1958" s="167" t="s">
        <v>66</v>
      </c>
      <c r="AY1958" s="168" t="s">
        <v>123</v>
      </c>
    </row>
    <row r="1959" spans="2:51" s="167" customFormat="1" ht="12">
      <c r="B1959" s="166"/>
      <c r="D1959" s="96" t="s">
        <v>132</v>
      </c>
      <c r="E1959" s="168" t="s">
        <v>1</v>
      </c>
      <c r="F1959" s="169" t="s">
        <v>649</v>
      </c>
      <c r="H1959" s="168" t="s">
        <v>1</v>
      </c>
      <c r="L1959" s="166"/>
      <c r="M1959" s="170"/>
      <c r="N1959" s="171"/>
      <c r="O1959" s="171"/>
      <c r="P1959" s="171"/>
      <c r="Q1959" s="171"/>
      <c r="R1959" s="171"/>
      <c r="S1959" s="171"/>
      <c r="T1959" s="172"/>
      <c r="AT1959" s="168" t="s">
        <v>132</v>
      </c>
      <c r="AU1959" s="168" t="s">
        <v>74</v>
      </c>
      <c r="AV1959" s="167" t="s">
        <v>72</v>
      </c>
      <c r="AW1959" s="167" t="s">
        <v>5</v>
      </c>
      <c r="AX1959" s="167" t="s">
        <v>66</v>
      </c>
      <c r="AY1959" s="168" t="s">
        <v>123</v>
      </c>
    </row>
    <row r="1960" spans="2:51" s="167" customFormat="1" ht="12">
      <c r="B1960" s="166"/>
      <c r="D1960" s="96" t="s">
        <v>132</v>
      </c>
      <c r="E1960" s="168" t="s">
        <v>1</v>
      </c>
      <c r="F1960" s="169" t="s">
        <v>418</v>
      </c>
      <c r="H1960" s="168" t="s">
        <v>1</v>
      </c>
      <c r="L1960" s="166"/>
      <c r="M1960" s="170"/>
      <c r="N1960" s="171"/>
      <c r="O1960" s="171"/>
      <c r="P1960" s="171"/>
      <c r="Q1960" s="171"/>
      <c r="R1960" s="171"/>
      <c r="S1960" s="171"/>
      <c r="T1960" s="172"/>
      <c r="AT1960" s="168" t="s">
        <v>132</v>
      </c>
      <c r="AU1960" s="168" t="s">
        <v>74</v>
      </c>
      <c r="AV1960" s="167" t="s">
        <v>72</v>
      </c>
      <c r="AW1960" s="167" t="s">
        <v>5</v>
      </c>
      <c r="AX1960" s="167" t="s">
        <v>66</v>
      </c>
      <c r="AY1960" s="168" t="s">
        <v>123</v>
      </c>
    </row>
    <row r="1961" spans="2:51" s="167" customFormat="1" ht="12">
      <c r="B1961" s="166"/>
      <c r="D1961" s="96" t="s">
        <v>132</v>
      </c>
      <c r="E1961" s="168" t="s">
        <v>1</v>
      </c>
      <c r="F1961" s="169" t="s">
        <v>671</v>
      </c>
      <c r="H1961" s="168" t="s">
        <v>1</v>
      </c>
      <c r="L1961" s="166"/>
      <c r="M1961" s="170"/>
      <c r="N1961" s="171"/>
      <c r="O1961" s="171"/>
      <c r="P1961" s="171"/>
      <c r="Q1961" s="171"/>
      <c r="R1961" s="171"/>
      <c r="S1961" s="171"/>
      <c r="T1961" s="172"/>
      <c r="AT1961" s="168" t="s">
        <v>132</v>
      </c>
      <c r="AU1961" s="168" t="s">
        <v>74</v>
      </c>
      <c r="AV1961" s="167" t="s">
        <v>72</v>
      </c>
      <c r="AW1961" s="167" t="s">
        <v>5</v>
      </c>
      <c r="AX1961" s="167" t="s">
        <v>66</v>
      </c>
      <c r="AY1961" s="168" t="s">
        <v>123</v>
      </c>
    </row>
    <row r="1962" spans="2:51" s="95" customFormat="1" ht="12">
      <c r="B1962" s="94"/>
      <c r="D1962" s="96" t="s">
        <v>132</v>
      </c>
      <c r="E1962" s="97" t="s">
        <v>1</v>
      </c>
      <c r="F1962" s="98" t="s">
        <v>72</v>
      </c>
      <c r="H1962" s="99">
        <v>1</v>
      </c>
      <c r="L1962" s="94"/>
      <c r="M1962" s="100"/>
      <c r="N1962" s="101"/>
      <c r="O1962" s="101"/>
      <c r="P1962" s="101"/>
      <c r="Q1962" s="101"/>
      <c r="R1962" s="101"/>
      <c r="S1962" s="101"/>
      <c r="T1962" s="102"/>
      <c r="AT1962" s="97" t="s">
        <v>132</v>
      </c>
      <c r="AU1962" s="97" t="s">
        <v>74</v>
      </c>
      <c r="AV1962" s="95" t="s">
        <v>74</v>
      </c>
      <c r="AW1962" s="95" t="s">
        <v>5</v>
      </c>
      <c r="AX1962" s="95" t="s">
        <v>66</v>
      </c>
      <c r="AY1962" s="97" t="s">
        <v>123</v>
      </c>
    </row>
    <row r="1963" spans="2:51" s="182" customFormat="1" ht="12">
      <c r="B1963" s="181"/>
      <c r="D1963" s="96" t="s">
        <v>132</v>
      </c>
      <c r="E1963" s="183" t="s">
        <v>1</v>
      </c>
      <c r="F1963" s="184" t="s">
        <v>470</v>
      </c>
      <c r="H1963" s="185">
        <v>1</v>
      </c>
      <c r="L1963" s="181"/>
      <c r="M1963" s="186"/>
      <c r="N1963" s="187"/>
      <c r="O1963" s="187"/>
      <c r="P1963" s="187"/>
      <c r="Q1963" s="187"/>
      <c r="R1963" s="187"/>
      <c r="S1963" s="187"/>
      <c r="T1963" s="188"/>
      <c r="AT1963" s="183" t="s">
        <v>132</v>
      </c>
      <c r="AU1963" s="183" t="s">
        <v>74</v>
      </c>
      <c r="AV1963" s="182" t="s">
        <v>130</v>
      </c>
      <c r="AW1963" s="182" t="s">
        <v>5</v>
      </c>
      <c r="AX1963" s="182" t="s">
        <v>72</v>
      </c>
      <c r="AY1963" s="183" t="s">
        <v>123</v>
      </c>
    </row>
    <row r="1964" spans="2:65" s="117" customFormat="1" ht="16.5" customHeight="1">
      <c r="B1964" s="8"/>
      <c r="C1964" s="84" t="s">
        <v>249</v>
      </c>
      <c r="D1964" s="84" t="s">
        <v>125</v>
      </c>
      <c r="E1964" s="85" t="s">
        <v>772</v>
      </c>
      <c r="F1964" s="86" t="s">
        <v>773</v>
      </c>
      <c r="G1964" s="87" t="s">
        <v>175</v>
      </c>
      <c r="H1964" s="88">
        <v>23</v>
      </c>
      <c r="I1964" s="142"/>
      <c r="J1964" s="89">
        <f>ROUND(I1964*H1964,2)</f>
        <v>0</v>
      </c>
      <c r="K1964" s="86" t="s">
        <v>397</v>
      </c>
      <c r="L1964" s="8"/>
      <c r="M1964" s="115" t="s">
        <v>1</v>
      </c>
      <c r="N1964" s="90" t="s">
        <v>35</v>
      </c>
      <c r="O1964" s="92">
        <v>0.745</v>
      </c>
      <c r="P1964" s="92">
        <f>O1964*H1964</f>
        <v>17.135</v>
      </c>
      <c r="Q1964" s="92">
        <v>0</v>
      </c>
      <c r="R1964" s="92">
        <f>Q1964*H1964</f>
        <v>0</v>
      </c>
      <c r="S1964" s="92">
        <v>0</v>
      </c>
      <c r="T1964" s="164">
        <f>S1964*H1964</f>
        <v>0</v>
      </c>
      <c r="AR1964" s="120" t="s">
        <v>130</v>
      </c>
      <c r="AT1964" s="120" t="s">
        <v>125</v>
      </c>
      <c r="AU1964" s="120" t="s">
        <v>74</v>
      </c>
      <c r="AY1964" s="120" t="s">
        <v>123</v>
      </c>
      <c r="BE1964" s="156">
        <f>IF(N1964="základní",J1964,0)</f>
        <v>0</v>
      </c>
      <c r="BF1964" s="156">
        <f>IF(N1964="snížená",J1964,0)</f>
        <v>0</v>
      </c>
      <c r="BG1964" s="156">
        <f>IF(N1964="zákl. přenesená",J1964,0)</f>
        <v>0</v>
      </c>
      <c r="BH1964" s="156">
        <f>IF(N1964="sníž. přenesená",J1964,0)</f>
        <v>0</v>
      </c>
      <c r="BI1964" s="156">
        <f>IF(N1964="nulová",J1964,0)</f>
        <v>0</v>
      </c>
      <c r="BJ1964" s="120" t="s">
        <v>72</v>
      </c>
      <c r="BK1964" s="156">
        <f>ROUND(I1964*H1964,2)</f>
        <v>0</v>
      </c>
      <c r="BL1964" s="120" t="s">
        <v>130</v>
      </c>
      <c r="BM1964" s="120" t="s">
        <v>774</v>
      </c>
    </row>
    <row r="1965" spans="2:47" s="117" customFormat="1" ht="12">
      <c r="B1965" s="8"/>
      <c r="D1965" s="96" t="s">
        <v>399</v>
      </c>
      <c r="F1965" s="165" t="s">
        <v>775</v>
      </c>
      <c r="L1965" s="8"/>
      <c r="M1965" s="114"/>
      <c r="N1965" s="21"/>
      <c r="O1965" s="21"/>
      <c r="P1965" s="21"/>
      <c r="Q1965" s="21"/>
      <c r="R1965" s="21"/>
      <c r="S1965" s="21"/>
      <c r="T1965" s="22"/>
      <c r="AT1965" s="120" t="s">
        <v>399</v>
      </c>
      <c r="AU1965" s="120" t="s">
        <v>74</v>
      </c>
    </row>
    <row r="1966" spans="2:47" s="117" customFormat="1" ht="29.25">
      <c r="B1966" s="8"/>
      <c r="D1966" s="96" t="s">
        <v>298</v>
      </c>
      <c r="F1966" s="113" t="s">
        <v>776</v>
      </c>
      <c r="L1966" s="8"/>
      <c r="M1966" s="114"/>
      <c r="N1966" s="21"/>
      <c r="O1966" s="21"/>
      <c r="P1966" s="21"/>
      <c r="Q1966" s="21"/>
      <c r="R1966" s="21"/>
      <c r="S1966" s="21"/>
      <c r="T1966" s="22"/>
      <c r="AT1966" s="120" t="s">
        <v>298</v>
      </c>
      <c r="AU1966" s="120" t="s">
        <v>74</v>
      </c>
    </row>
    <row r="1967" spans="2:51" s="167" customFormat="1" ht="12">
      <c r="B1967" s="166"/>
      <c r="D1967" s="96" t="s">
        <v>132</v>
      </c>
      <c r="E1967" s="168" t="s">
        <v>1</v>
      </c>
      <c r="F1967" s="169" t="s">
        <v>401</v>
      </c>
      <c r="H1967" s="168" t="s">
        <v>1</v>
      </c>
      <c r="L1967" s="166"/>
      <c r="M1967" s="170"/>
      <c r="N1967" s="171"/>
      <c r="O1967" s="171"/>
      <c r="P1967" s="171"/>
      <c r="Q1967" s="171"/>
      <c r="R1967" s="171"/>
      <c r="S1967" s="171"/>
      <c r="T1967" s="172"/>
      <c r="AT1967" s="168" t="s">
        <v>132</v>
      </c>
      <c r="AU1967" s="168" t="s">
        <v>74</v>
      </c>
      <c r="AV1967" s="167" t="s">
        <v>72</v>
      </c>
      <c r="AW1967" s="167" t="s">
        <v>5</v>
      </c>
      <c r="AX1967" s="167" t="s">
        <v>66</v>
      </c>
      <c r="AY1967" s="168" t="s">
        <v>123</v>
      </c>
    </row>
    <row r="1968" spans="2:51" s="167" customFormat="1" ht="12">
      <c r="B1968" s="166"/>
      <c r="D1968" s="96" t="s">
        <v>132</v>
      </c>
      <c r="E1968" s="168" t="s">
        <v>1</v>
      </c>
      <c r="F1968" s="169" t="s">
        <v>402</v>
      </c>
      <c r="H1968" s="168" t="s">
        <v>1</v>
      </c>
      <c r="L1968" s="166"/>
      <c r="M1968" s="170"/>
      <c r="N1968" s="171"/>
      <c r="O1968" s="171"/>
      <c r="P1968" s="171"/>
      <c r="Q1968" s="171"/>
      <c r="R1968" s="171"/>
      <c r="S1968" s="171"/>
      <c r="T1968" s="172"/>
      <c r="AT1968" s="168" t="s">
        <v>132</v>
      </c>
      <c r="AU1968" s="168" t="s">
        <v>74</v>
      </c>
      <c r="AV1968" s="167" t="s">
        <v>72</v>
      </c>
      <c r="AW1968" s="167" t="s">
        <v>5</v>
      </c>
      <c r="AX1968" s="167" t="s">
        <v>66</v>
      </c>
      <c r="AY1968" s="168" t="s">
        <v>123</v>
      </c>
    </row>
    <row r="1969" spans="2:51" s="167" customFormat="1" ht="12">
      <c r="B1969" s="166"/>
      <c r="D1969" s="96" t="s">
        <v>132</v>
      </c>
      <c r="E1969" s="168" t="s">
        <v>1</v>
      </c>
      <c r="F1969" s="169" t="s">
        <v>403</v>
      </c>
      <c r="H1969" s="168" t="s">
        <v>1</v>
      </c>
      <c r="L1969" s="166"/>
      <c r="M1969" s="170"/>
      <c r="N1969" s="171"/>
      <c r="O1969" s="171"/>
      <c r="P1969" s="171"/>
      <c r="Q1969" s="171"/>
      <c r="R1969" s="171"/>
      <c r="S1969" s="171"/>
      <c r="T1969" s="172"/>
      <c r="AT1969" s="168" t="s">
        <v>132</v>
      </c>
      <c r="AU1969" s="168" t="s">
        <v>74</v>
      </c>
      <c r="AV1969" s="167" t="s">
        <v>72</v>
      </c>
      <c r="AW1969" s="167" t="s">
        <v>5</v>
      </c>
      <c r="AX1969" s="167" t="s">
        <v>66</v>
      </c>
      <c r="AY1969" s="168" t="s">
        <v>123</v>
      </c>
    </row>
    <row r="1970" spans="2:51" s="167" customFormat="1" ht="12">
      <c r="B1970" s="166"/>
      <c r="D1970" s="96" t="s">
        <v>132</v>
      </c>
      <c r="E1970" s="168" t="s">
        <v>1</v>
      </c>
      <c r="F1970" s="169" t="s">
        <v>674</v>
      </c>
      <c r="H1970" s="168" t="s">
        <v>1</v>
      </c>
      <c r="L1970" s="166"/>
      <c r="M1970" s="170"/>
      <c r="N1970" s="171"/>
      <c r="O1970" s="171"/>
      <c r="P1970" s="171"/>
      <c r="Q1970" s="171"/>
      <c r="R1970" s="171"/>
      <c r="S1970" s="171"/>
      <c r="T1970" s="172"/>
      <c r="AT1970" s="168" t="s">
        <v>132</v>
      </c>
      <c r="AU1970" s="168" t="s">
        <v>74</v>
      </c>
      <c r="AV1970" s="167" t="s">
        <v>72</v>
      </c>
      <c r="AW1970" s="167" t="s">
        <v>5</v>
      </c>
      <c r="AX1970" s="167" t="s">
        <v>66</v>
      </c>
      <c r="AY1970" s="168" t="s">
        <v>123</v>
      </c>
    </row>
    <row r="1971" spans="2:51" s="167" customFormat="1" ht="12">
      <c r="B1971" s="166"/>
      <c r="D1971" s="96" t="s">
        <v>132</v>
      </c>
      <c r="E1971" s="168" t="s">
        <v>1</v>
      </c>
      <c r="F1971" s="169" t="s">
        <v>438</v>
      </c>
      <c r="H1971" s="168" t="s">
        <v>1</v>
      </c>
      <c r="L1971" s="166"/>
      <c r="M1971" s="170"/>
      <c r="N1971" s="171"/>
      <c r="O1971" s="171"/>
      <c r="P1971" s="171"/>
      <c r="Q1971" s="171"/>
      <c r="R1971" s="171"/>
      <c r="S1971" s="171"/>
      <c r="T1971" s="172"/>
      <c r="AT1971" s="168" t="s">
        <v>132</v>
      </c>
      <c r="AU1971" s="168" t="s">
        <v>74</v>
      </c>
      <c r="AV1971" s="167" t="s">
        <v>72</v>
      </c>
      <c r="AW1971" s="167" t="s">
        <v>5</v>
      </c>
      <c r="AX1971" s="167" t="s">
        <v>66</v>
      </c>
      <c r="AY1971" s="168" t="s">
        <v>123</v>
      </c>
    </row>
    <row r="1972" spans="2:51" s="167" customFormat="1" ht="12">
      <c r="B1972" s="166"/>
      <c r="D1972" s="96" t="s">
        <v>132</v>
      </c>
      <c r="E1972" s="168" t="s">
        <v>1</v>
      </c>
      <c r="F1972" s="169" t="s">
        <v>777</v>
      </c>
      <c r="H1972" s="168" t="s">
        <v>1</v>
      </c>
      <c r="L1972" s="166"/>
      <c r="M1972" s="170"/>
      <c r="N1972" s="171"/>
      <c r="O1972" s="171"/>
      <c r="P1972" s="171"/>
      <c r="Q1972" s="171"/>
      <c r="R1972" s="171"/>
      <c r="S1972" s="171"/>
      <c r="T1972" s="172"/>
      <c r="AT1972" s="168" t="s">
        <v>132</v>
      </c>
      <c r="AU1972" s="168" t="s">
        <v>74</v>
      </c>
      <c r="AV1972" s="167" t="s">
        <v>72</v>
      </c>
      <c r="AW1972" s="167" t="s">
        <v>5</v>
      </c>
      <c r="AX1972" s="167" t="s">
        <v>66</v>
      </c>
      <c r="AY1972" s="168" t="s">
        <v>123</v>
      </c>
    </row>
    <row r="1973" spans="2:51" s="95" customFormat="1" ht="12">
      <c r="B1973" s="94"/>
      <c r="D1973" s="96" t="s">
        <v>132</v>
      </c>
      <c r="E1973" s="97" t="s">
        <v>1</v>
      </c>
      <c r="F1973" s="98" t="s">
        <v>778</v>
      </c>
      <c r="H1973" s="99">
        <v>3</v>
      </c>
      <c r="L1973" s="94"/>
      <c r="M1973" s="100"/>
      <c r="N1973" s="101"/>
      <c r="O1973" s="101"/>
      <c r="P1973" s="101"/>
      <c r="Q1973" s="101"/>
      <c r="R1973" s="101"/>
      <c r="S1973" s="101"/>
      <c r="T1973" s="102"/>
      <c r="AT1973" s="97" t="s">
        <v>132</v>
      </c>
      <c r="AU1973" s="97" t="s">
        <v>74</v>
      </c>
      <c r="AV1973" s="95" t="s">
        <v>74</v>
      </c>
      <c r="AW1973" s="95" t="s">
        <v>5</v>
      </c>
      <c r="AX1973" s="95" t="s">
        <v>66</v>
      </c>
      <c r="AY1973" s="97" t="s">
        <v>123</v>
      </c>
    </row>
    <row r="1974" spans="2:51" s="167" customFormat="1" ht="12">
      <c r="B1974" s="166"/>
      <c r="D1974" s="96" t="s">
        <v>132</v>
      </c>
      <c r="E1974" s="168" t="s">
        <v>1</v>
      </c>
      <c r="F1974" s="169" t="s">
        <v>779</v>
      </c>
      <c r="H1974" s="168" t="s">
        <v>1</v>
      </c>
      <c r="L1974" s="166"/>
      <c r="M1974" s="170"/>
      <c r="N1974" s="171"/>
      <c r="O1974" s="171"/>
      <c r="P1974" s="171"/>
      <c r="Q1974" s="171"/>
      <c r="R1974" s="171"/>
      <c r="S1974" s="171"/>
      <c r="T1974" s="172"/>
      <c r="AT1974" s="168" t="s">
        <v>132</v>
      </c>
      <c r="AU1974" s="168" t="s">
        <v>74</v>
      </c>
      <c r="AV1974" s="167" t="s">
        <v>72</v>
      </c>
      <c r="AW1974" s="167" t="s">
        <v>5</v>
      </c>
      <c r="AX1974" s="167" t="s">
        <v>66</v>
      </c>
      <c r="AY1974" s="168" t="s">
        <v>123</v>
      </c>
    </row>
    <row r="1975" spans="2:51" s="167" customFormat="1" ht="12">
      <c r="B1975" s="166"/>
      <c r="D1975" s="96" t="s">
        <v>132</v>
      </c>
      <c r="E1975" s="168" t="s">
        <v>1</v>
      </c>
      <c r="F1975" s="169" t="s">
        <v>780</v>
      </c>
      <c r="H1975" s="168" t="s">
        <v>1</v>
      </c>
      <c r="L1975" s="166"/>
      <c r="M1975" s="170"/>
      <c r="N1975" s="171"/>
      <c r="O1975" s="171"/>
      <c r="P1975" s="171"/>
      <c r="Q1975" s="171"/>
      <c r="R1975" s="171"/>
      <c r="S1975" s="171"/>
      <c r="T1975" s="172"/>
      <c r="AT1975" s="168" t="s">
        <v>132</v>
      </c>
      <c r="AU1975" s="168" t="s">
        <v>74</v>
      </c>
      <c r="AV1975" s="167" t="s">
        <v>72</v>
      </c>
      <c r="AW1975" s="167" t="s">
        <v>5</v>
      </c>
      <c r="AX1975" s="167" t="s">
        <v>66</v>
      </c>
      <c r="AY1975" s="168" t="s">
        <v>123</v>
      </c>
    </row>
    <row r="1976" spans="2:51" s="95" customFormat="1" ht="12">
      <c r="B1976" s="94"/>
      <c r="D1976" s="96" t="s">
        <v>132</v>
      </c>
      <c r="E1976" s="97" t="s">
        <v>1</v>
      </c>
      <c r="F1976" s="98" t="s">
        <v>781</v>
      </c>
      <c r="H1976" s="99">
        <v>2</v>
      </c>
      <c r="L1976" s="94"/>
      <c r="M1976" s="100"/>
      <c r="N1976" s="101"/>
      <c r="O1976" s="101"/>
      <c r="P1976" s="101"/>
      <c r="Q1976" s="101"/>
      <c r="R1976" s="101"/>
      <c r="S1976" s="101"/>
      <c r="T1976" s="102"/>
      <c r="AT1976" s="97" t="s">
        <v>132</v>
      </c>
      <c r="AU1976" s="97" t="s">
        <v>74</v>
      </c>
      <c r="AV1976" s="95" t="s">
        <v>74</v>
      </c>
      <c r="AW1976" s="95" t="s">
        <v>5</v>
      </c>
      <c r="AX1976" s="95" t="s">
        <v>66</v>
      </c>
      <c r="AY1976" s="97" t="s">
        <v>123</v>
      </c>
    </row>
    <row r="1977" spans="2:51" s="167" customFormat="1" ht="12">
      <c r="B1977" s="166"/>
      <c r="D1977" s="96" t="s">
        <v>132</v>
      </c>
      <c r="E1977" s="168" t="s">
        <v>1</v>
      </c>
      <c r="F1977" s="169" t="s">
        <v>782</v>
      </c>
      <c r="H1977" s="168" t="s">
        <v>1</v>
      </c>
      <c r="L1977" s="166"/>
      <c r="M1977" s="170"/>
      <c r="N1977" s="171"/>
      <c r="O1977" s="171"/>
      <c r="P1977" s="171"/>
      <c r="Q1977" s="171"/>
      <c r="R1977" s="171"/>
      <c r="S1977" s="171"/>
      <c r="T1977" s="172"/>
      <c r="AT1977" s="168" t="s">
        <v>132</v>
      </c>
      <c r="AU1977" s="168" t="s">
        <v>74</v>
      </c>
      <c r="AV1977" s="167" t="s">
        <v>72</v>
      </c>
      <c r="AW1977" s="167" t="s">
        <v>5</v>
      </c>
      <c r="AX1977" s="167" t="s">
        <v>66</v>
      </c>
      <c r="AY1977" s="168" t="s">
        <v>123</v>
      </c>
    </row>
    <row r="1978" spans="2:51" s="167" customFormat="1" ht="12">
      <c r="B1978" s="166"/>
      <c r="D1978" s="96" t="s">
        <v>132</v>
      </c>
      <c r="E1978" s="168" t="s">
        <v>1</v>
      </c>
      <c r="F1978" s="169" t="s">
        <v>783</v>
      </c>
      <c r="H1978" s="168" t="s">
        <v>1</v>
      </c>
      <c r="L1978" s="166"/>
      <c r="M1978" s="170"/>
      <c r="N1978" s="171"/>
      <c r="O1978" s="171"/>
      <c r="P1978" s="171"/>
      <c r="Q1978" s="171"/>
      <c r="R1978" s="171"/>
      <c r="S1978" s="171"/>
      <c r="T1978" s="172"/>
      <c r="AT1978" s="168" t="s">
        <v>132</v>
      </c>
      <c r="AU1978" s="168" t="s">
        <v>74</v>
      </c>
      <c r="AV1978" s="167" t="s">
        <v>72</v>
      </c>
      <c r="AW1978" s="167" t="s">
        <v>5</v>
      </c>
      <c r="AX1978" s="167" t="s">
        <v>66</v>
      </c>
      <c r="AY1978" s="168" t="s">
        <v>123</v>
      </c>
    </row>
    <row r="1979" spans="2:51" s="95" customFormat="1" ht="12">
      <c r="B1979" s="94"/>
      <c r="D1979" s="96" t="s">
        <v>132</v>
      </c>
      <c r="E1979" s="97" t="s">
        <v>1</v>
      </c>
      <c r="F1979" s="98" t="s">
        <v>72</v>
      </c>
      <c r="H1979" s="99">
        <v>1</v>
      </c>
      <c r="L1979" s="94"/>
      <c r="M1979" s="100"/>
      <c r="N1979" s="101"/>
      <c r="O1979" s="101"/>
      <c r="P1979" s="101"/>
      <c r="Q1979" s="101"/>
      <c r="R1979" s="101"/>
      <c r="S1979" s="101"/>
      <c r="T1979" s="102"/>
      <c r="AT1979" s="97" t="s">
        <v>132</v>
      </c>
      <c r="AU1979" s="97" t="s">
        <v>74</v>
      </c>
      <c r="AV1979" s="95" t="s">
        <v>74</v>
      </c>
      <c r="AW1979" s="95" t="s">
        <v>5</v>
      </c>
      <c r="AX1979" s="95" t="s">
        <v>66</v>
      </c>
      <c r="AY1979" s="97" t="s">
        <v>123</v>
      </c>
    </row>
    <row r="1980" spans="2:51" s="167" customFormat="1" ht="12">
      <c r="B1980" s="166"/>
      <c r="D1980" s="96" t="s">
        <v>132</v>
      </c>
      <c r="E1980" s="168" t="s">
        <v>1</v>
      </c>
      <c r="F1980" s="169" t="s">
        <v>784</v>
      </c>
      <c r="H1980" s="168" t="s">
        <v>1</v>
      </c>
      <c r="L1980" s="166"/>
      <c r="M1980" s="170"/>
      <c r="N1980" s="171"/>
      <c r="O1980" s="171"/>
      <c r="P1980" s="171"/>
      <c r="Q1980" s="171"/>
      <c r="R1980" s="171"/>
      <c r="S1980" s="171"/>
      <c r="T1980" s="172"/>
      <c r="AT1980" s="168" t="s">
        <v>132</v>
      </c>
      <c r="AU1980" s="168" t="s">
        <v>74</v>
      </c>
      <c r="AV1980" s="167" t="s">
        <v>72</v>
      </c>
      <c r="AW1980" s="167" t="s">
        <v>5</v>
      </c>
      <c r="AX1980" s="167" t="s">
        <v>66</v>
      </c>
      <c r="AY1980" s="168" t="s">
        <v>123</v>
      </c>
    </row>
    <row r="1981" spans="2:51" s="167" customFormat="1" ht="12">
      <c r="B1981" s="166"/>
      <c r="D1981" s="96" t="s">
        <v>132</v>
      </c>
      <c r="E1981" s="168" t="s">
        <v>1</v>
      </c>
      <c r="F1981" s="169" t="s">
        <v>783</v>
      </c>
      <c r="H1981" s="168" t="s">
        <v>1</v>
      </c>
      <c r="L1981" s="166"/>
      <c r="M1981" s="170"/>
      <c r="N1981" s="171"/>
      <c r="O1981" s="171"/>
      <c r="P1981" s="171"/>
      <c r="Q1981" s="171"/>
      <c r="R1981" s="171"/>
      <c r="S1981" s="171"/>
      <c r="T1981" s="172"/>
      <c r="AT1981" s="168" t="s">
        <v>132</v>
      </c>
      <c r="AU1981" s="168" t="s">
        <v>74</v>
      </c>
      <c r="AV1981" s="167" t="s">
        <v>72</v>
      </c>
      <c r="AW1981" s="167" t="s">
        <v>5</v>
      </c>
      <c r="AX1981" s="167" t="s">
        <v>66</v>
      </c>
      <c r="AY1981" s="168" t="s">
        <v>123</v>
      </c>
    </row>
    <row r="1982" spans="2:51" s="95" customFormat="1" ht="12">
      <c r="B1982" s="94"/>
      <c r="D1982" s="96" t="s">
        <v>132</v>
      </c>
      <c r="E1982" s="97" t="s">
        <v>1</v>
      </c>
      <c r="F1982" s="98" t="s">
        <v>72</v>
      </c>
      <c r="H1982" s="99">
        <v>1</v>
      </c>
      <c r="L1982" s="94"/>
      <c r="M1982" s="100"/>
      <c r="N1982" s="101"/>
      <c r="O1982" s="101"/>
      <c r="P1982" s="101"/>
      <c r="Q1982" s="101"/>
      <c r="R1982" s="101"/>
      <c r="S1982" s="101"/>
      <c r="T1982" s="102"/>
      <c r="AT1982" s="97" t="s">
        <v>132</v>
      </c>
      <c r="AU1982" s="97" t="s">
        <v>74</v>
      </c>
      <c r="AV1982" s="95" t="s">
        <v>74</v>
      </c>
      <c r="AW1982" s="95" t="s">
        <v>5</v>
      </c>
      <c r="AX1982" s="95" t="s">
        <v>66</v>
      </c>
      <c r="AY1982" s="97" t="s">
        <v>123</v>
      </c>
    </row>
    <row r="1983" spans="2:51" s="167" customFormat="1" ht="12">
      <c r="B1983" s="166"/>
      <c r="D1983" s="96" t="s">
        <v>132</v>
      </c>
      <c r="E1983" s="168" t="s">
        <v>1</v>
      </c>
      <c r="F1983" s="169" t="s">
        <v>785</v>
      </c>
      <c r="H1983" s="168" t="s">
        <v>1</v>
      </c>
      <c r="L1983" s="166"/>
      <c r="M1983" s="170"/>
      <c r="N1983" s="171"/>
      <c r="O1983" s="171"/>
      <c r="P1983" s="171"/>
      <c r="Q1983" s="171"/>
      <c r="R1983" s="171"/>
      <c r="S1983" s="171"/>
      <c r="T1983" s="172"/>
      <c r="AT1983" s="168" t="s">
        <v>132</v>
      </c>
      <c r="AU1983" s="168" t="s">
        <v>74</v>
      </c>
      <c r="AV1983" s="167" t="s">
        <v>72</v>
      </c>
      <c r="AW1983" s="167" t="s">
        <v>5</v>
      </c>
      <c r="AX1983" s="167" t="s">
        <v>66</v>
      </c>
      <c r="AY1983" s="168" t="s">
        <v>123</v>
      </c>
    </row>
    <row r="1984" spans="2:51" s="167" customFormat="1" ht="12">
      <c r="B1984" s="166"/>
      <c r="D1984" s="96" t="s">
        <v>132</v>
      </c>
      <c r="E1984" s="168" t="s">
        <v>1</v>
      </c>
      <c r="F1984" s="169" t="s">
        <v>777</v>
      </c>
      <c r="H1984" s="168" t="s">
        <v>1</v>
      </c>
      <c r="L1984" s="166"/>
      <c r="M1984" s="170"/>
      <c r="N1984" s="171"/>
      <c r="O1984" s="171"/>
      <c r="P1984" s="171"/>
      <c r="Q1984" s="171"/>
      <c r="R1984" s="171"/>
      <c r="S1984" s="171"/>
      <c r="T1984" s="172"/>
      <c r="AT1984" s="168" t="s">
        <v>132</v>
      </c>
      <c r="AU1984" s="168" t="s">
        <v>74</v>
      </c>
      <c r="AV1984" s="167" t="s">
        <v>72</v>
      </c>
      <c r="AW1984" s="167" t="s">
        <v>5</v>
      </c>
      <c r="AX1984" s="167" t="s">
        <v>66</v>
      </c>
      <c r="AY1984" s="168" t="s">
        <v>123</v>
      </c>
    </row>
    <row r="1985" spans="2:51" s="95" customFormat="1" ht="12">
      <c r="B1985" s="94"/>
      <c r="D1985" s="96" t="s">
        <v>132</v>
      </c>
      <c r="E1985" s="97" t="s">
        <v>1</v>
      </c>
      <c r="F1985" s="98" t="s">
        <v>778</v>
      </c>
      <c r="H1985" s="99">
        <v>3</v>
      </c>
      <c r="L1985" s="94"/>
      <c r="M1985" s="100"/>
      <c r="N1985" s="101"/>
      <c r="O1985" s="101"/>
      <c r="P1985" s="101"/>
      <c r="Q1985" s="101"/>
      <c r="R1985" s="101"/>
      <c r="S1985" s="101"/>
      <c r="T1985" s="102"/>
      <c r="AT1985" s="97" t="s">
        <v>132</v>
      </c>
      <c r="AU1985" s="97" t="s">
        <v>74</v>
      </c>
      <c r="AV1985" s="95" t="s">
        <v>74</v>
      </c>
      <c r="AW1985" s="95" t="s">
        <v>5</v>
      </c>
      <c r="AX1985" s="95" t="s">
        <v>66</v>
      </c>
      <c r="AY1985" s="97" t="s">
        <v>123</v>
      </c>
    </row>
    <row r="1986" spans="2:51" s="167" customFormat="1" ht="12">
      <c r="B1986" s="166"/>
      <c r="D1986" s="96" t="s">
        <v>132</v>
      </c>
      <c r="E1986" s="168" t="s">
        <v>1</v>
      </c>
      <c r="F1986" s="169" t="s">
        <v>786</v>
      </c>
      <c r="H1986" s="168" t="s">
        <v>1</v>
      </c>
      <c r="L1986" s="166"/>
      <c r="M1986" s="170"/>
      <c r="N1986" s="171"/>
      <c r="O1986" s="171"/>
      <c r="P1986" s="171"/>
      <c r="Q1986" s="171"/>
      <c r="R1986" s="171"/>
      <c r="S1986" s="171"/>
      <c r="T1986" s="172"/>
      <c r="AT1986" s="168" t="s">
        <v>132</v>
      </c>
      <c r="AU1986" s="168" t="s">
        <v>74</v>
      </c>
      <c r="AV1986" s="167" t="s">
        <v>72</v>
      </c>
      <c r="AW1986" s="167" t="s">
        <v>5</v>
      </c>
      <c r="AX1986" s="167" t="s">
        <v>66</v>
      </c>
      <c r="AY1986" s="168" t="s">
        <v>123</v>
      </c>
    </row>
    <row r="1987" spans="2:51" s="167" customFormat="1" ht="12">
      <c r="B1987" s="166"/>
      <c r="D1987" s="96" t="s">
        <v>132</v>
      </c>
      <c r="E1987" s="168" t="s">
        <v>1</v>
      </c>
      <c r="F1987" s="169" t="s">
        <v>780</v>
      </c>
      <c r="H1987" s="168" t="s">
        <v>1</v>
      </c>
      <c r="L1987" s="166"/>
      <c r="M1987" s="170"/>
      <c r="N1987" s="171"/>
      <c r="O1987" s="171"/>
      <c r="P1987" s="171"/>
      <c r="Q1987" s="171"/>
      <c r="R1987" s="171"/>
      <c r="S1987" s="171"/>
      <c r="T1987" s="172"/>
      <c r="AT1987" s="168" t="s">
        <v>132</v>
      </c>
      <c r="AU1987" s="168" t="s">
        <v>74</v>
      </c>
      <c r="AV1987" s="167" t="s">
        <v>72</v>
      </c>
      <c r="AW1987" s="167" t="s">
        <v>5</v>
      </c>
      <c r="AX1987" s="167" t="s">
        <v>66</v>
      </c>
      <c r="AY1987" s="168" t="s">
        <v>123</v>
      </c>
    </row>
    <row r="1988" spans="2:51" s="95" customFormat="1" ht="12">
      <c r="B1988" s="94"/>
      <c r="D1988" s="96" t="s">
        <v>132</v>
      </c>
      <c r="E1988" s="97" t="s">
        <v>1</v>
      </c>
      <c r="F1988" s="98" t="s">
        <v>781</v>
      </c>
      <c r="H1988" s="99">
        <v>2</v>
      </c>
      <c r="L1988" s="94"/>
      <c r="M1988" s="100"/>
      <c r="N1988" s="101"/>
      <c r="O1988" s="101"/>
      <c r="P1988" s="101"/>
      <c r="Q1988" s="101"/>
      <c r="R1988" s="101"/>
      <c r="S1988" s="101"/>
      <c r="T1988" s="102"/>
      <c r="AT1988" s="97" t="s">
        <v>132</v>
      </c>
      <c r="AU1988" s="97" t="s">
        <v>74</v>
      </c>
      <c r="AV1988" s="95" t="s">
        <v>74</v>
      </c>
      <c r="AW1988" s="95" t="s">
        <v>5</v>
      </c>
      <c r="AX1988" s="95" t="s">
        <v>66</v>
      </c>
      <c r="AY1988" s="97" t="s">
        <v>123</v>
      </c>
    </row>
    <row r="1989" spans="2:51" s="167" customFormat="1" ht="12">
      <c r="B1989" s="166"/>
      <c r="D1989" s="96" t="s">
        <v>132</v>
      </c>
      <c r="E1989" s="168" t="s">
        <v>1</v>
      </c>
      <c r="F1989" s="169" t="s">
        <v>787</v>
      </c>
      <c r="H1989" s="168" t="s">
        <v>1</v>
      </c>
      <c r="L1989" s="166"/>
      <c r="M1989" s="170"/>
      <c r="N1989" s="171"/>
      <c r="O1989" s="171"/>
      <c r="P1989" s="171"/>
      <c r="Q1989" s="171"/>
      <c r="R1989" s="171"/>
      <c r="S1989" s="171"/>
      <c r="T1989" s="172"/>
      <c r="AT1989" s="168" t="s">
        <v>132</v>
      </c>
      <c r="AU1989" s="168" t="s">
        <v>74</v>
      </c>
      <c r="AV1989" s="167" t="s">
        <v>72</v>
      </c>
      <c r="AW1989" s="167" t="s">
        <v>5</v>
      </c>
      <c r="AX1989" s="167" t="s">
        <v>66</v>
      </c>
      <c r="AY1989" s="168" t="s">
        <v>123</v>
      </c>
    </row>
    <row r="1990" spans="2:51" s="167" customFormat="1" ht="12">
      <c r="B1990" s="166"/>
      <c r="D1990" s="96" t="s">
        <v>132</v>
      </c>
      <c r="E1990" s="168" t="s">
        <v>1</v>
      </c>
      <c r="F1990" s="169" t="s">
        <v>788</v>
      </c>
      <c r="H1990" s="168" t="s">
        <v>1</v>
      </c>
      <c r="L1990" s="166"/>
      <c r="M1990" s="170"/>
      <c r="N1990" s="171"/>
      <c r="O1990" s="171"/>
      <c r="P1990" s="171"/>
      <c r="Q1990" s="171"/>
      <c r="R1990" s="171"/>
      <c r="S1990" s="171"/>
      <c r="T1990" s="172"/>
      <c r="AT1990" s="168" t="s">
        <v>132</v>
      </c>
      <c r="AU1990" s="168" t="s">
        <v>74</v>
      </c>
      <c r="AV1990" s="167" t="s">
        <v>72</v>
      </c>
      <c r="AW1990" s="167" t="s">
        <v>5</v>
      </c>
      <c r="AX1990" s="167" t="s">
        <v>66</v>
      </c>
      <c r="AY1990" s="168" t="s">
        <v>123</v>
      </c>
    </row>
    <row r="1991" spans="2:51" s="95" customFormat="1" ht="12">
      <c r="B1991" s="94"/>
      <c r="D1991" s="96" t="s">
        <v>132</v>
      </c>
      <c r="E1991" s="97" t="s">
        <v>1</v>
      </c>
      <c r="F1991" s="98" t="s">
        <v>74</v>
      </c>
      <c r="H1991" s="99">
        <v>2</v>
      </c>
      <c r="L1991" s="94"/>
      <c r="M1991" s="100"/>
      <c r="N1991" s="101"/>
      <c r="O1991" s="101"/>
      <c r="P1991" s="101"/>
      <c r="Q1991" s="101"/>
      <c r="R1991" s="101"/>
      <c r="S1991" s="101"/>
      <c r="T1991" s="102"/>
      <c r="AT1991" s="97" t="s">
        <v>132</v>
      </c>
      <c r="AU1991" s="97" t="s">
        <v>74</v>
      </c>
      <c r="AV1991" s="95" t="s">
        <v>74</v>
      </c>
      <c r="AW1991" s="95" t="s">
        <v>5</v>
      </c>
      <c r="AX1991" s="95" t="s">
        <v>66</v>
      </c>
      <c r="AY1991" s="97" t="s">
        <v>123</v>
      </c>
    </row>
    <row r="1992" spans="2:51" s="167" customFormat="1" ht="12">
      <c r="B1992" s="166"/>
      <c r="D1992" s="96" t="s">
        <v>132</v>
      </c>
      <c r="E1992" s="168" t="s">
        <v>1</v>
      </c>
      <c r="F1992" s="169" t="s">
        <v>789</v>
      </c>
      <c r="H1992" s="168" t="s">
        <v>1</v>
      </c>
      <c r="L1992" s="166"/>
      <c r="M1992" s="170"/>
      <c r="N1992" s="171"/>
      <c r="O1992" s="171"/>
      <c r="P1992" s="171"/>
      <c r="Q1992" s="171"/>
      <c r="R1992" s="171"/>
      <c r="S1992" s="171"/>
      <c r="T1992" s="172"/>
      <c r="AT1992" s="168" t="s">
        <v>132</v>
      </c>
      <c r="AU1992" s="168" t="s">
        <v>74</v>
      </c>
      <c r="AV1992" s="167" t="s">
        <v>72</v>
      </c>
      <c r="AW1992" s="167" t="s">
        <v>5</v>
      </c>
      <c r="AX1992" s="167" t="s">
        <v>66</v>
      </c>
      <c r="AY1992" s="168" t="s">
        <v>123</v>
      </c>
    </row>
    <row r="1993" spans="2:51" s="167" customFormat="1" ht="12">
      <c r="B1993" s="166"/>
      <c r="D1993" s="96" t="s">
        <v>132</v>
      </c>
      <c r="E1993" s="168" t="s">
        <v>1</v>
      </c>
      <c r="F1993" s="169" t="s">
        <v>788</v>
      </c>
      <c r="H1993" s="168" t="s">
        <v>1</v>
      </c>
      <c r="L1993" s="166"/>
      <c r="M1993" s="170"/>
      <c r="N1993" s="171"/>
      <c r="O1993" s="171"/>
      <c r="P1993" s="171"/>
      <c r="Q1993" s="171"/>
      <c r="R1993" s="171"/>
      <c r="S1993" s="171"/>
      <c r="T1993" s="172"/>
      <c r="AT1993" s="168" t="s">
        <v>132</v>
      </c>
      <c r="AU1993" s="168" t="s">
        <v>74</v>
      </c>
      <c r="AV1993" s="167" t="s">
        <v>72</v>
      </c>
      <c r="AW1993" s="167" t="s">
        <v>5</v>
      </c>
      <c r="AX1993" s="167" t="s">
        <v>66</v>
      </c>
      <c r="AY1993" s="168" t="s">
        <v>123</v>
      </c>
    </row>
    <row r="1994" spans="2:51" s="95" customFormat="1" ht="12">
      <c r="B1994" s="94"/>
      <c r="D1994" s="96" t="s">
        <v>132</v>
      </c>
      <c r="E1994" s="97" t="s">
        <v>1</v>
      </c>
      <c r="F1994" s="98" t="s">
        <v>74</v>
      </c>
      <c r="H1994" s="99">
        <v>2</v>
      </c>
      <c r="L1994" s="94"/>
      <c r="M1994" s="100"/>
      <c r="N1994" s="101"/>
      <c r="O1994" s="101"/>
      <c r="P1994" s="101"/>
      <c r="Q1994" s="101"/>
      <c r="R1994" s="101"/>
      <c r="S1994" s="101"/>
      <c r="T1994" s="102"/>
      <c r="AT1994" s="97" t="s">
        <v>132</v>
      </c>
      <c r="AU1994" s="97" t="s">
        <v>74</v>
      </c>
      <c r="AV1994" s="95" t="s">
        <v>74</v>
      </c>
      <c r="AW1994" s="95" t="s">
        <v>5</v>
      </c>
      <c r="AX1994" s="95" t="s">
        <v>66</v>
      </c>
      <c r="AY1994" s="97" t="s">
        <v>123</v>
      </c>
    </row>
    <row r="1995" spans="2:51" s="167" customFormat="1" ht="12">
      <c r="B1995" s="166"/>
      <c r="D1995" s="96" t="s">
        <v>132</v>
      </c>
      <c r="E1995" s="168" t="s">
        <v>1</v>
      </c>
      <c r="F1995" s="169" t="s">
        <v>784</v>
      </c>
      <c r="H1995" s="168" t="s">
        <v>1</v>
      </c>
      <c r="L1995" s="166"/>
      <c r="M1995" s="170"/>
      <c r="N1995" s="171"/>
      <c r="O1995" s="171"/>
      <c r="P1995" s="171"/>
      <c r="Q1995" s="171"/>
      <c r="R1995" s="171"/>
      <c r="S1995" s="171"/>
      <c r="T1995" s="172"/>
      <c r="AT1995" s="168" t="s">
        <v>132</v>
      </c>
      <c r="AU1995" s="168" t="s">
        <v>74</v>
      </c>
      <c r="AV1995" s="167" t="s">
        <v>72</v>
      </c>
      <c r="AW1995" s="167" t="s">
        <v>5</v>
      </c>
      <c r="AX1995" s="167" t="s">
        <v>66</v>
      </c>
      <c r="AY1995" s="168" t="s">
        <v>123</v>
      </c>
    </row>
    <row r="1996" spans="2:51" s="167" customFormat="1" ht="12">
      <c r="B1996" s="166"/>
      <c r="D1996" s="96" t="s">
        <v>132</v>
      </c>
      <c r="E1996" s="168" t="s">
        <v>1</v>
      </c>
      <c r="F1996" s="169" t="s">
        <v>788</v>
      </c>
      <c r="H1996" s="168" t="s">
        <v>1</v>
      </c>
      <c r="L1996" s="166"/>
      <c r="M1996" s="170"/>
      <c r="N1996" s="171"/>
      <c r="O1996" s="171"/>
      <c r="P1996" s="171"/>
      <c r="Q1996" s="171"/>
      <c r="R1996" s="171"/>
      <c r="S1996" s="171"/>
      <c r="T1996" s="172"/>
      <c r="AT1996" s="168" t="s">
        <v>132</v>
      </c>
      <c r="AU1996" s="168" t="s">
        <v>74</v>
      </c>
      <c r="AV1996" s="167" t="s">
        <v>72</v>
      </c>
      <c r="AW1996" s="167" t="s">
        <v>5</v>
      </c>
      <c r="AX1996" s="167" t="s">
        <v>66</v>
      </c>
      <c r="AY1996" s="168" t="s">
        <v>123</v>
      </c>
    </row>
    <row r="1997" spans="2:51" s="95" customFormat="1" ht="12">
      <c r="B1997" s="94"/>
      <c r="D1997" s="96" t="s">
        <v>132</v>
      </c>
      <c r="E1997" s="97" t="s">
        <v>1</v>
      </c>
      <c r="F1997" s="98" t="s">
        <v>74</v>
      </c>
      <c r="H1997" s="99">
        <v>2</v>
      </c>
      <c r="L1997" s="94"/>
      <c r="M1997" s="100"/>
      <c r="N1997" s="101"/>
      <c r="O1997" s="101"/>
      <c r="P1997" s="101"/>
      <c r="Q1997" s="101"/>
      <c r="R1997" s="101"/>
      <c r="S1997" s="101"/>
      <c r="T1997" s="102"/>
      <c r="AT1997" s="97" t="s">
        <v>132</v>
      </c>
      <c r="AU1997" s="97" t="s">
        <v>74</v>
      </c>
      <c r="AV1997" s="95" t="s">
        <v>74</v>
      </c>
      <c r="AW1997" s="95" t="s">
        <v>5</v>
      </c>
      <c r="AX1997" s="95" t="s">
        <v>66</v>
      </c>
      <c r="AY1997" s="97" t="s">
        <v>123</v>
      </c>
    </row>
    <row r="1998" spans="2:51" s="167" customFormat="1" ht="12">
      <c r="B1998" s="166"/>
      <c r="D1998" s="96" t="s">
        <v>132</v>
      </c>
      <c r="E1998" s="168" t="s">
        <v>1</v>
      </c>
      <c r="F1998" s="169" t="s">
        <v>790</v>
      </c>
      <c r="H1998" s="168" t="s">
        <v>1</v>
      </c>
      <c r="L1998" s="166"/>
      <c r="M1998" s="170"/>
      <c r="N1998" s="171"/>
      <c r="O1998" s="171"/>
      <c r="P1998" s="171"/>
      <c r="Q1998" s="171"/>
      <c r="R1998" s="171"/>
      <c r="S1998" s="171"/>
      <c r="T1998" s="172"/>
      <c r="AT1998" s="168" t="s">
        <v>132</v>
      </c>
      <c r="AU1998" s="168" t="s">
        <v>74</v>
      </c>
      <c r="AV1998" s="167" t="s">
        <v>72</v>
      </c>
      <c r="AW1998" s="167" t="s">
        <v>5</v>
      </c>
      <c r="AX1998" s="167" t="s">
        <v>66</v>
      </c>
      <c r="AY1998" s="168" t="s">
        <v>123</v>
      </c>
    </row>
    <row r="1999" spans="2:51" s="167" customFormat="1" ht="12">
      <c r="B1999" s="166"/>
      <c r="D1999" s="96" t="s">
        <v>132</v>
      </c>
      <c r="E1999" s="168" t="s">
        <v>1</v>
      </c>
      <c r="F1999" s="169" t="s">
        <v>791</v>
      </c>
      <c r="H1999" s="168" t="s">
        <v>1</v>
      </c>
      <c r="L1999" s="166"/>
      <c r="M1999" s="170"/>
      <c r="N1999" s="171"/>
      <c r="O1999" s="171"/>
      <c r="P1999" s="171"/>
      <c r="Q1999" s="171"/>
      <c r="R1999" s="171"/>
      <c r="S1999" s="171"/>
      <c r="T1999" s="172"/>
      <c r="AT1999" s="168" t="s">
        <v>132</v>
      </c>
      <c r="AU1999" s="168" t="s">
        <v>74</v>
      </c>
      <c r="AV1999" s="167" t="s">
        <v>72</v>
      </c>
      <c r="AW1999" s="167" t="s">
        <v>5</v>
      </c>
      <c r="AX1999" s="167" t="s">
        <v>66</v>
      </c>
      <c r="AY1999" s="168" t="s">
        <v>123</v>
      </c>
    </row>
    <row r="2000" spans="2:51" s="95" customFormat="1" ht="12">
      <c r="B2000" s="94"/>
      <c r="D2000" s="96" t="s">
        <v>132</v>
      </c>
      <c r="E2000" s="97" t="s">
        <v>1</v>
      </c>
      <c r="F2000" s="98" t="s">
        <v>792</v>
      </c>
      <c r="H2000" s="99">
        <v>3</v>
      </c>
      <c r="L2000" s="94"/>
      <c r="M2000" s="100"/>
      <c r="N2000" s="101"/>
      <c r="O2000" s="101"/>
      <c r="P2000" s="101"/>
      <c r="Q2000" s="101"/>
      <c r="R2000" s="101"/>
      <c r="S2000" s="101"/>
      <c r="T2000" s="102"/>
      <c r="AT2000" s="97" t="s">
        <v>132</v>
      </c>
      <c r="AU2000" s="97" t="s">
        <v>74</v>
      </c>
      <c r="AV2000" s="95" t="s">
        <v>74</v>
      </c>
      <c r="AW2000" s="95" t="s">
        <v>5</v>
      </c>
      <c r="AX2000" s="95" t="s">
        <v>66</v>
      </c>
      <c r="AY2000" s="97" t="s">
        <v>123</v>
      </c>
    </row>
    <row r="2001" spans="2:51" s="167" customFormat="1" ht="12">
      <c r="B2001" s="166"/>
      <c r="D2001" s="96" t="s">
        <v>132</v>
      </c>
      <c r="E2001" s="168" t="s">
        <v>1</v>
      </c>
      <c r="F2001" s="169" t="s">
        <v>786</v>
      </c>
      <c r="H2001" s="168" t="s">
        <v>1</v>
      </c>
      <c r="L2001" s="166"/>
      <c r="M2001" s="170"/>
      <c r="N2001" s="171"/>
      <c r="O2001" s="171"/>
      <c r="P2001" s="171"/>
      <c r="Q2001" s="171"/>
      <c r="R2001" s="171"/>
      <c r="S2001" s="171"/>
      <c r="T2001" s="172"/>
      <c r="AT2001" s="168" t="s">
        <v>132</v>
      </c>
      <c r="AU2001" s="168" t="s">
        <v>74</v>
      </c>
      <c r="AV2001" s="167" t="s">
        <v>72</v>
      </c>
      <c r="AW2001" s="167" t="s">
        <v>5</v>
      </c>
      <c r="AX2001" s="167" t="s">
        <v>66</v>
      </c>
      <c r="AY2001" s="168" t="s">
        <v>123</v>
      </c>
    </row>
    <row r="2002" spans="2:51" s="167" customFormat="1" ht="12">
      <c r="B2002" s="166"/>
      <c r="D2002" s="96" t="s">
        <v>132</v>
      </c>
      <c r="E2002" s="168" t="s">
        <v>1</v>
      </c>
      <c r="F2002" s="169" t="s">
        <v>788</v>
      </c>
      <c r="H2002" s="168" t="s">
        <v>1</v>
      </c>
      <c r="L2002" s="166"/>
      <c r="M2002" s="170"/>
      <c r="N2002" s="171"/>
      <c r="O2002" s="171"/>
      <c r="P2002" s="171"/>
      <c r="Q2002" s="171"/>
      <c r="R2002" s="171"/>
      <c r="S2002" s="171"/>
      <c r="T2002" s="172"/>
      <c r="AT2002" s="168" t="s">
        <v>132</v>
      </c>
      <c r="AU2002" s="168" t="s">
        <v>74</v>
      </c>
      <c r="AV2002" s="167" t="s">
        <v>72</v>
      </c>
      <c r="AW2002" s="167" t="s">
        <v>5</v>
      </c>
      <c r="AX2002" s="167" t="s">
        <v>66</v>
      </c>
      <c r="AY2002" s="168" t="s">
        <v>123</v>
      </c>
    </row>
    <row r="2003" spans="2:51" s="95" customFormat="1" ht="12">
      <c r="B2003" s="94"/>
      <c r="D2003" s="96" t="s">
        <v>132</v>
      </c>
      <c r="E2003" s="97" t="s">
        <v>1</v>
      </c>
      <c r="F2003" s="98" t="s">
        <v>781</v>
      </c>
      <c r="H2003" s="99">
        <v>2</v>
      </c>
      <c r="L2003" s="94"/>
      <c r="M2003" s="100"/>
      <c r="N2003" s="101"/>
      <c r="O2003" s="101"/>
      <c r="P2003" s="101"/>
      <c r="Q2003" s="101"/>
      <c r="R2003" s="101"/>
      <c r="S2003" s="101"/>
      <c r="T2003" s="102"/>
      <c r="AT2003" s="97" t="s">
        <v>132</v>
      </c>
      <c r="AU2003" s="97" t="s">
        <v>74</v>
      </c>
      <c r="AV2003" s="95" t="s">
        <v>74</v>
      </c>
      <c r="AW2003" s="95" t="s">
        <v>5</v>
      </c>
      <c r="AX2003" s="95" t="s">
        <v>66</v>
      </c>
      <c r="AY2003" s="97" t="s">
        <v>123</v>
      </c>
    </row>
    <row r="2004" spans="2:51" s="182" customFormat="1" ht="12">
      <c r="B2004" s="181"/>
      <c r="D2004" s="96" t="s">
        <v>132</v>
      </c>
      <c r="E2004" s="183" t="s">
        <v>1</v>
      </c>
      <c r="F2004" s="184" t="s">
        <v>470</v>
      </c>
      <c r="H2004" s="185">
        <v>23</v>
      </c>
      <c r="L2004" s="181"/>
      <c r="M2004" s="186"/>
      <c r="N2004" s="187"/>
      <c r="O2004" s="187"/>
      <c r="P2004" s="187"/>
      <c r="Q2004" s="187"/>
      <c r="R2004" s="187"/>
      <c r="S2004" s="187"/>
      <c r="T2004" s="188"/>
      <c r="AT2004" s="183" t="s">
        <v>132</v>
      </c>
      <c r="AU2004" s="183" t="s">
        <v>74</v>
      </c>
      <c r="AV2004" s="182" t="s">
        <v>130</v>
      </c>
      <c r="AW2004" s="182" t="s">
        <v>5</v>
      </c>
      <c r="AX2004" s="182" t="s">
        <v>72</v>
      </c>
      <c r="AY2004" s="183" t="s">
        <v>123</v>
      </c>
    </row>
    <row r="2005" spans="2:65" s="117" customFormat="1" ht="16.5" customHeight="1">
      <c r="B2005" s="8"/>
      <c r="C2005" s="103" t="s">
        <v>253</v>
      </c>
      <c r="D2005" s="103" t="s">
        <v>189</v>
      </c>
      <c r="E2005" s="104" t="s">
        <v>793</v>
      </c>
      <c r="F2005" s="105" t="s">
        <v>794</v>
      </c>
      <c r="G2005" s="106" t="s">
        <v>175</v>
      </c>
      <c r="H2005" s="107">
        <v>12</v>
      </c>
      <c r="I2005" s="143"/>
      <c r="J2005" s="108">
        <f>ROUND(I2005*H2005,2)</f>
        <v>0</v>
      </c>
      <c r="K2005" s="105" t="s">
        <v>397</v>
      </c>
      <c r="L2005" s="157"/>
      <c r="M2005" s="109" t="s">
        <v>1</v>
      </c>
      <c r="N2005" s="189" t="s">
        <v>35</v>
      </c>
      <c r="O2005" s="92">
        <v>0</v>
      </c>
      <c r="P2005" s="92">
        <f>O2005*H2005</f>
        <v>0</v>
      </c>
      <c r="Q2005" s="92">
        <v>0.0012</v>
      </c>
      <c r="R2005" s="92">
        <f>Q2005*H2005</f>
        <v>0.0144</v>
      </c>
      <c r="S2005" s="92">
        <v>0</v>
      </c>
      <c r="T2005" s="164">
        <f>S2005*H2005</f>
        <v>0</v>
      </c>
      <c r="AR2005" s="120" t="s">
        <v>159</v>
      </c>
      <c r="AT2005" s="120" t="s">
        <v>189</v>
      </c>
      <c r="AU2005" s="120" t="s">
        <v>74</v>
      </c>
      <c r="AY2005" s="120" t="s">
        <v>123</v>
      </c>
      <c r="BE2005" s="156">
        <f>IF(N2005="základní",J2005,0)</f>
        <v>0</v>
      </c>
      <c r="BF2005" s="156">
        <f>IF(N2005="snížená",J2005,0)</f>
        <v>0</v>
      </c>
      <c r="BG2005" s="156">
        <f>IF(N2005="zákl. přenesená",J2005,0)</f>
        <v>0</v>
      </c>
      <c r="BH2005" s="156">
        <f>IF(N2005="sníž. přenesená",J2005,0)</f>
        <v>0</v>
      </c>
      <c r="BI2005" s="156">
        <f>IF(N2005="nulová",J2005,0)</f>
        <v>0</v>
      </c>
      <c r="BJ2005" s="120" t="s">
        <v>72</v>
      </c>
      <c r="BK2005" s="156">
        <f>ROUND(I2005*H2005,2)</f>
        <v>0</v>
      </c>
      <c r="BL2005" s="120" t="s">
        <v>130</v>
      </c>
      <c r="BM2005" s="120" t="s">
        <v>795</v>
      </c>
    </row>
    <row r="2006" spans="2:47" s="117" customFormat="1" ht="12">
      <c r="B2006" s="8"/>
      <c r="D2006" s="96" t="s">
        <v>399</v>
      </c>
      <c r="F2006" s="165" t="s">
        <v>794</v>
      </c>
      <c r="L2006" s="8"/>
      <c r="M2006" s="114"/>
      <c r="N2006" s="21"/>
      <c r="O2006" s="21"/>
      <c r="P2006" s="21"/>
      <c r="Q2006" s="21"/>
      <c r="R2006" s="21"/>
      <c r="S2006" s="21"/>
      <c r="T2006" s="22"/>
      <c r="AT2006" s="120" t="s">
        <v>399</v>
      </c>
      <c r="AU2006" s="120" t="s">
        <v>74</v>
      </c>
    </row>
    <row r="2007" spans="2:51" s="167" customFormat="1" ht="12">
      <c r="B2007" s="166"/>
      <c r="D2007" s="96" t="s">
        <v>132</v>
      </c>
      <c r="E2007" s="168" t="s">
        <v>1</v>
      </c>
      <c r="F2007" s="169" t="s">
        <v>401</v>
      </c>
      <c r="H2007" s="168" t="s">
        <v>1</v>
      </c>
      <c r="L2007" s="166"/>
      <c r="M2007" s="170"/>
      <c r="N2007" s="171"/>
      <c r="O2007" s="171"/>
      <c r="P2007" s="171"/>
      <c r="Q2007" s="171"/>
      <c r="R2007" s="171"/>
      <c r="S2007" s="171"/>
      <c r="T2007" s="172"/>
      <c r="AT2007" s="168" t="s">
        <v>132</v>
      </c>
      <c r="AU2007" s="168" t="s">
        <v>74</v>
      </c>
      <c r="AV2007" s="167" t="s">
        <v>72</v>
      </c>
      <c r="AW2007" s="167" t="s">
        <v>5</v>
      </c>
      <c r="AX2007" s="167" t="s">
        <v>66</v>
      </c>
      <c r="AY2007" s="168" t="s">
        <v>123</v>
      </c>
    </row>
    <row r="2008" spans="2:51" s="167" customFormat="1" ht="12">
      <c r="B2008" s="166"/>
      <c r="D2008" s="96" t="s">
        <v>132</v>
      </c>
      <c r="E2008" s="168" t="s">
        <v>1</v>
      </c>
      <c r="F2008" s="169" t="s">
        <v>402</v>
      </c>
      <c r="H2008" s="168" t="s">
        <v>1</v>
      </c>
      <c r="L2008" s="166"/>
      <c r="M2008" s="170"/>
      <c r="N2008" s="171"/>
      <c r="O2008" s="171"/>
      <c r="P2008" s="171"/>
      <c r="Q2008" s="171"/>
      <c r="R2008" s="171"/>
      <c r="S2008" s="171"/>
      <c r="T2008" s="172"/>
      <c r="AT2008" s="168" t="s">
        <v>132</v>
      </c>
      <c r="AU2008" s="168" t="s">
        <v>74</v>
      </c>
      <c r="AV2008" s="167" t="s">
        <v>72</v>
      </c>
      <c r="AW2008" s="167" t="s">
        <v>5</v>
      </c>
      <c r="AX2008" s="167" t="s">
        <v>66</v>
      </c>
      <c r="AY2008" s="168" t="s">
        <v>123</v>
      </c>
    </row>
    <row r="2009" spans="2:51" s="167" customFormat="1" ht="12">
      <c r="B2009" s="166"/>
      <c r="D2009" s="96" t="s">
        <v>132</v>
      </c>
      <c r="E2009" s="168" t="s">
        <v>1</v>
      </c>
      <c r="F2009" s="169" t="s">
        <v>403</v>
      </c>
      <c r="H2009" s="168" t="s">
        <v>1</v>
      </c>
      <c r="L2009" s="166"/>
      <c r="M2009" s="170"/>
      <c r="N2009" s="171"/>
      <c r="O2009" s="171"/>
      <c r="P2009" s="171"/>
      <c r="Q2009" s="171"/>
      <c r="R2009" s="171"/>
      <c r="S2009" s="171"/>
      <c r="T2009" s="172"/>
      <c r="AT2009" s="168" t="s">
        <v>132</v>
      </c>
      <c r="AU2009" s="168" t="s">
        <v>74</v>
      </c>
      <c r="AV2009" s="167" t="s">
        <v>72</v>
      </c>
      <c r="AW2009" s="167" t="s">
        <v>5</v>
      </c>
      <c r="AX2009" s="167" t="s">
        <v>66</v>
      </c>
      <c r="AY2009" s="168" t="s">
        <v>123</v>
      </c>
    </row>
    <row r="2010" spans="2:51" s="167" customFormat="1" ht="12">
      <c r="B2010" s="166"/>
      <c r="D2010" s="96" t="s">
        <v>132</v>
      </c>
      <c r="E2010" s="168" t="s">
        <v>1</v>
      </c>
      <c r="F2010" s="169" t="s">
        <v>674</v>
      </c>
      <c r="H2010" s="168" t="s">
        <v>1</v>
      </c>
      <c r="L2010" s="166"/>
      <c r="M2010" s="170"/>
      <c r="N2010" s="171"/>
      <c r="O2010" s="171"/>
      <c r="P2010" s="171"/>
      <c r="Q2010" s="171"/>
      <c r="R2010" s="171"/>
      <c r="S2010" s="171"/>
      <c r="T2010" s="172"/>
      <c r="AT2010" s="168" t="s">
        <v>132</v>
      </c>
      <c r="AU2010" s="168" t="s">
        <v>74</v>
      </c>
      <c r="AV2010" s="167" t="s">
        <v>72</v>
      </c>
      <c r="AW2010" s="167" t="s">
        <v>5</v>
      </c>
      <c r="AX2010" s="167" t="s">
        <v>66</v>
      </c>
      <c r="AY2010" s="168" t="s">
        <v>123</v>
      </c>
    </row>
    <row r="2011" spans="2:51" s="167" customFormat="1" ht="12">
      <c r="B2011" s="166"/>
      <c r="D2011" s="96" t="s">
        <v>132</v>
      </c>
      <c r="E2011" s="168" t="s">
        <v>1</v>
      </c>
      <c r="F2011" s="169" t="s">
        <v>438</v>
      </c>
      <c r="H2011" s="168" t="s">
        <v>1</v>
      </c>
      <c r="L2011" s="166"/>
      <c r="M2011" s="170"/>
      <c r="N2011" s="171"/>
      <c r="O2011" s="171"/>
      <c r="P2011" s="171"/>
      <c r="Q2011" s="171"/>
      <c r="R2011" s="171"/>
      <c r="S2011" s="171"/>
      <c r="T2011" s="172"/>
      <c r="AT2011" s="168" t="s">
        <v>132</v>
      </c>
      <c r="AU2011" s="168" t="s">
        <v>74</v>
      </c>
      <c r="AV2011" s="167" t="s">
        <v>72</v>
      </c>
      <c r="AW2011" s="167" t="s">
        <v>5</v>
      </c>
      <c r="AX2011" s="167" t="s">
        <v>66</v>
      </c>
      <c r="AY2011" s="168" t="s">
        <v>123</v>
      </c>
    </row>
    <row r="2012" spans="2:51" s="167" customFormat="1" ht="12">
      <c r="B2012" s="166"/>
      <c r="D2012" s="96" t="s">
        <v>132</v>
      </c>
      <c r="E2012" s="168" t="s">
        <v>1</v>
      </c>
      <c r="F2012" s="169" t="s">
        <v>777</v>
      </c>
      <c r="H2012" s="168" t="s">
        <v>1</v>
      </c>
      <c r="L2012" s="166"/>
      <c r="M2012" s="170"/>
      <c r="N2012" s="171"/>
      <c r="O2012" s="171"/>
      <c r="P2012" s="171"/>
      <c r="Q2012" s="171"/>
      <c r="R2012" s="171"/>
      <c r="S2012" s="171"/>
      <c r="T2012" s="172"/>
      <c r="AT2012" s="168" t="s">
        <v>132</v>
      </c>
      <c r="AU2012" s="168" t="s">
        <v>74</v>
      </c>
      <c r="AV2012" s="167" t="s">
        <v>72</v>
      </c>
      <c r="AW2012" s="167" t="s">
        <v>5</v>
      </c>
      <c r="AX2012" s="167" t="s">
        <v>66</v>
      </c>
      <c r="AY2012" s="168" t="s">
        <v>123</v>
      </c>
    </row>
    <row r="2013" spans="2:51" s="95" customFormat="1" ht="12">
      <c r="B2013" s="94"/>
      <c r="D2013" s="96" t="s">
        <v>132</v>
      </c>
      <c r="E2013" s="97" t="s">
        <v>1</v>
      </c>
      <c r="F2013" s="98" t="s">
        <v>778</v>
      </c>
      <c r="H2013" s="99">
        <v>3</v>
      </c>
      <c r="L2013" s="94"/>
      <c r="M2013" s="100"/>
      <c r="N2013" s="101"/>
      <c r="O2013" s="101"/>
      <c r="P2013" s="101"/>
      <c r="Q2013" s="101"/>
      <c r="R2013" s="101"/>
      <c r="S2013" s="101"/>
      <c r="T2013" s="102"/>
      <c r="AT2013" s="97" t="s">
        <v>132</v>
      </c>
      <c r="AU2013" s="97" t="s">
        <v>74</v>
      </c>
      <c r="AV2013" s="95" t="s">
        <v>74</v>
      </c>
      <c r="AW2013" s="95" t="s">
        <v>5</v>
      </c>
      <c r="AX2013" s="95" t="s">
        <v>66</v>
      </c>
      <c r="AY2013" s="97" t="s">
        <v>123</v>
      </c>
    </row>
    <row r="2014" spans="2:51" s="167" customFormat="1" ht="12">
      <c r="B2014" s="166"/>
      <c r="D2014" s="96" t="s">
        <v>132</v>
      </c>
      <c r="E2014" s="168" t="s">
        <v>1</v>
      </c>
      <c r="F2014" s="169" t="s">
        <v>779</v>
      </c>
      <c r="H2014" s="168" t="s">
        <v>1</v>
      </c>
      <c r="L2014" s="166"/>
      <c r="M2014" s="170"/>
      <c r="N2014" s="171"/>
      <c r="O2014" s="171"/>
      <c r="P2014" s="171"/>
      <c r="Q2014" s="171"/>
      <c r="R2014" s="171"/>
      <c r="S2014" s="171"/>
      <c r="T2014" s="172"/>
      <c r="AT2014" s="168" t="s">
        <v>132</v>
      </c>
      <c r="AU2014" s="168" t="s">
        <v>74</v>
      </c>
      <c r="AV2014" s="167" t="s">
        <v>72</v>
      </c>
      <c r="AW2014" s="167" t="s">
        <v>5</v>
      </c>
      <c r="AX2014" s="167" t="s">
        <v>66</v>
      </c>
      <c r="AY2014" s="168" t="s">
        <v>123</v>
      </c>
    </row>
    <row r="2015" spans="2:51" s="167" customFormat="1" ht="12">
      <c r="B2015" s="166"/>
      <c r="D2015" s="96" t="s">
        <v>132</v>
      </c>
      <c r="E2015" s="168" t="s">
        <v>1</v>
      </c>
      <c r="F2015" s="169" t="s">
        <v>780</v>
      </c>
      <c r="H2015" s="168" t="s">
        <v>1</v>
      </c>
      <c r="L2015" s="166"/>
      <c r="M2015" s="170"/>
      <c r="N2015" s="171"/>
      <c r="O2015" s="171"/>
      <c r="P2015" s="171"/>
      <c r="Q2015" s="171"/>
      <c r="R2015" s="171"/>
      <c r="S2015" s="171"/>
      <c r="T2015" s="172"/>
      <c r="AT2015" s="168" t="s">
        <v>132</v>
      </c>
      <c r="AU2015" s="168" t="s">
        <v>74</v>
      </c>
      <c r="AV2015" s="167" t="s">
        <v>72</v>
      </c>
      <c r="AW2015" s="167" t="s">
        <v>5</v>
      </c>
      <c r="AX2015" s="167" t="s">
        <v>66</v>
      </c>
      <c r="AY2015" s="168" t="s">
        <v>123</v>
      </c>
    </row>
    <row r="2016" spans="2:51" s="95" customFormat="1" ht="12">
      <c r="B2016" s="94"/>
      <c r="D2016" s="96" t="s">
        <v>132</v>
      </c>
      <c r="E2016" s="97" t="s">
        <v>1</v>
      </c>
      <c r="F2016" s="98" t="s">
        <v>781</v>
      </c>
      <c r="H2016" s="99">
        <v>2</v>
      </c>
      <c r="L2016" s="94"/>
      <c r="M2016" s="100"/>
      <c r="N2016" s="101"/>
      <c r="O2016" s="101"/>
      <c r="P2016" s="101"/>
      <c r="Q2016" s="101"/>
      <c r="R2016" s="101"/>
      <c r="S2016" s="101"/>
      <c r="T2016" s="102"/>
      <c r="AT2016" s="97" t="s">
        <v>132</v>
      </c>
      <c r="AU2016" s="97" t="s">
        <v>74</v>
      </c>
      <c r="AV2016" s="95" t="s">
        <v>74</v>
      </c>
      <c r="AW2016" s="95" t="s">
        <v>5</v>
      </c>
      <c r="AX2016" s="95" t="s">
        <v>66</v>
      </c>
      <c r="AY2016" s="97" t="s">
        <v>123</v>
      </c>
    </row>
    <row r="2017" spans="2:51" s="167" customFormat="1" ht="12">
      <c r="B2017" s="166"/>
      <c r="D2017" s="96" t="s">
        <v>132</v>
      </c>
      <c r="E2017" s="168" t="s">
        <v>1</v>
      </c>
      <c r="F2017" s="169" t="s">
        <v>782</v>
      </c>
      <c r="H2017" s="168" t="s">
        <v>1</v>
      </c>
      <c r="L2017" s="166"/>
      <c r="M2017" s="170"/>
      <c r="N2017" s="171"/>
      <c r="O2017" s="171"/>
      <c r="P2017" s="171"/>
      <c r="Q2017" s="171"/>
      <c r="R2017" s="171"/>
      <c r="S2017" s="171"/>
      <c r="T2017" s="172"/>
      <c r="AT2017" s="168" t="s">
        <v>132</v>
      </c>
      <c r="AU2017" s="168" t="s">
        <v>74</v>
      </c>
      <c r="AV2017" s="167" t="s">
        <v>72</v>
      </c>
      <c r="AW2017" s="167" t="s">
        <v>5</v>
      </c>
      <c r="AX2017" s="167" t="s">
        <v>66</v>
      </c>
      <c r="AY2017" s="168" t="s">
        <v>123</v>
      </c>
    </row>
    <row r="2018" spans="2:51" s="167" customFormat="1" ht="12">
      <c r="B2018" s="166"/>
      <c r="D2018" s="96" t="s">
        <v>132</v>
      </c>
      <c r="E2018" s="168" t="s">
        <v>1</v>
      </c>
      <c r="F2018" s="169" t="s">
        <v>783</v>
      </c>
      <c r="H2018" s="168" t="s">
        <v>1</v>
      </c>
      <c r="L2018" s="166"/>
      <c r="M2018" s="170"/>
      <c r="N2018" s="171"/>
      <c r="O2018" s="171"/>
      <c r="P2018" s="171"/>
      <c r="Q2018" s="171"/>
      <c r="R2018" s="171"/>
      <c r="S2018" s="171"/>
      <c r="T2018" s="172"/>
      <c r="AT2018" s="168" t="s">
        <v>132</v>
      </c>
      <c r="AU2018" s="168" t="s">
        <v>74</v>
      </c>
      <c r="AV2018" s="167" t="s">
        <v>72</v>
      </c>
      <c r="AW2018" s="167" t="s">
        <v>5</v>
      </c>
      <c r="AX2018" s="167" t="s">
        <v>66</v>
      </c>
      <c r="AY2018" s="168" t="s">
        <v>123</v>
      </c>
    </row>
    <row r="2019" spans="2:51" s="95" customFormat="1" ht="12">
      <c r="B2019" s="94"/>
      <c r="D2019" s="96" t="s">
        <v>132</v>
      </c>
      <c r="E2019" s="97" t="s">
        <v>1</v>
      </c>
      <c r="F2019" s="98" t="s">
        <v>72</v>
      </c>
      <c r="H2019" s="99">
        <v>1</v>
      </c>
      <c r="L2019" s="94"/>
      <c r="M2019" s="100"/>
      <c r="N2019" s="101"/>
      <c r="O2019" s="101"/>
      <c r="P2019" s="101"/>
      <c r="Q2019" s="101"/>
      <c r="R2019" s="101"/>
      <c r="S2019" s="101"/>
      <c r="T2019" s="102"/>
      <c r="AT2019" s="97" t="s">
        <v>132</v>
      </c>
      <c r="AU2019" s="97" t="s">
        <v>74</v>
      </c>
      <c r="AV2019" s="95" t="s">
        <v>74</v>
      </c>
      <c r="AW2019" s="95" t="s">
        <v>5</v>
      </c>
      <c r="AX2019" s="95" t="s">
        <v>66</v>
      </c>
      <c r="AY2019" s="97" t="s">
        <v>123</v>
      </c>
    </row>
    <row r="2020" spans="2:51" s="167" customFormat="1" ht="12">
      <c r="B2020" s="166"/>
      <c r="D2020" s="96" t="s">
        <v>132</v>
      </c>
      <c r="E2020" s="168" t="s">
        <v>1</v>
      </c>
      <c r="F2020" s="169" t="s">
        <v>784</v>
      </c>
      <c r="H2020" s="168" t="s">
        <v>1</v>
      </c>
      <c r="L2020" s="166"/>
      <c r="M2020" s="170"/>
      <c r="N2020" s="171"/>
      <c r="O2020" s="171"/>
      <c r="P2020" s="171"/>
      <c r="Q2020" s="171"/>
      <c r="R2020" s="171"/>
      <c r="S2020" s="171"/>
      <c r="T2020" s="172"/>
      <c r="AT2020" s="168" t="s">
        <v>132</v>
      </c>
      <c r="AU2020" s="168" t="s">
        <v>74</v>
      </c>
      <c r="AV2020" s="167" t="s">
        <v>72</v>
      </c>
      <c r="AW2020" s="167" t="s">
        <v>5</v>
      </c>
      <c r="AX2020" s="167" t="s">
        <v>66</v>
      </c>
      <c r="AY2020" s="168" t="s">
        <v>123</v>
      </c>
    </row>
    <row r="2021" spans="2:51" s="167" customFormat="1" ht="12">
      <c r="B2021" s="166"/>
      <c r="D2021" s="96" t="s">
        <v>132</v>
      </c>
      <c r="E2021" s="168" t="s">
        <v>1</v>
      </c>
      <c r="F2021" s="169" t="s">
        <v>783</v>
      </c>
      <c r="H2021" s="168" t="s">
        <v>1</v>
      </c>
      <c r="L2021" s="166"/>
      <c r="M2021" s="170"/>
      <c r="N2021" s="171"/>
      <c r="O2021" s="171"/>
      <c r="P2021" s="171"/>
      <c r="Q2021" s="171"/>
      <c r="R2021" s="171"/>
      <c r="S2021" s="171"/>
      <c r="T2021" s="172"/>
      <c r="AT2021" s="168" t="s">
        <v>132</v>
      </c>
      <c r="AU2021" s="168" t="s">
        <v>74</v>
      </c>
      <c r="AV2021" s="167" t="s">
        <v>72</v>
      </c>
      <c r="AW2021" s="167" t="s">
        <v>5</v>
      </c>
      <c r="AX2021" s="167" t="s">
        <v>66</v>
      </c>
      <c r="AY2021" s="168" t="s">
        <v>123</v>
      </c>
    </row>
    <row r="2022" spans="2:51" s="95" customFormat="1" ht="12">
      <c r="B2022" s="94"/>
      <c r="D2022" s="96" t="s">
        <v>132</v>
      </c>
      <c r="E2022" s="97" t="s">
        <v>1</v>
      </c>
      <c r="F2022" s="98" t="s">
        <v>72</v>
      </c>
      <c r="H2022" s="99">
        <v>1</v>
      </c>
      <c r="L2022" s="94"/>
      <c r="M2022" s="100"/>
      <c r="N2022" s="101"/>
      <c r="O2022" s="101"/>
      <c r="P2022" s="101"/>
      <c r="Q2022" s="101"/>
      <c r="R2022" s="101"/>
      <c r="S2022" s="101"/>
      <c r="T2022" s="102"/>
      <c r="AT2022" s="97" t="s">
        <v>132</v>
      </c>
      <c r="AU2022" s="97" t="s">
        <v>74</v>
      </c>
      <c r="AV2022" s="95" t="s">
        <v>74</v>
      </c>
      <c r="AW2022" s="95" t="s">
        <v>5</v>
      </c>
      <c r="AX2022" s="95" t="s">
        <v>66</v>
      </c>
      <c r="AY2022" s="97" t="s">
        <v>123</v>
      </c>
    </row>
    <row r="2023" spans="2:51" s="167" customFormat="1" ht="12">
      <c r="B2023" s="166"/>
      <c r="D2023" s="96" t="s">
        <v>132</v>
      </c>
      <c r="E2023" s="168" t="s">
        <v>1</v>
      </c>
      <c r="F2023" s="169" t="s">
        <v>785</v>
      </c>
      <c r="H2023" s="168" t="s">
        <v>1</v>
      </c>
      <c r="L2023" s="166"/>
      <c r="M2023" s="170"/>
      <c r="N2023" s="171"/>
      <c r="O2023" s="171"/>
      <c r="P2023" s="171"/>
      <c r="Q2023" s="171"/>
      <c r="R2023" s="171"/>
      <c r="S2023" s="171"/>
      <c r="T2023" s="172"/>
      <c r="AT2023" s="168" t="s">
        <v>132</v>
      </c>
      <c r="AU2023" s="168" t="s">
        <v>74</v>
      </c>
      <c r="AV2023" s="167" t="s">
        <v>72</v>
      </c>
      <c r="AW2023" s="167" t="s">
        <v>5</v>
      </c>
      <c r="AX2023" s="167" t="s">
        <v>66</v>
      </c>
      <c r="AY2023" s="168" t="s">
        <v>123</v>
      </c>
    </row>
    <row r="2024" spans="2:51" s="167" customFormat="1" ht="12">
      <c r="B2024" s="166"/>
      <c r="D2024" s="96" t="s">
        <v>132</v>
      </c>
      <c r="E2024" s="168" t="s">
        <v>1</v>
      </c>
      <c r="F2024" s="169" t="s">
        <v>777</v>
      </c>
      <c r="H2024" s="168" t="s">
        <v>1</v>
      </c>
      <c r="L2024" s="166"/>
      <c r="M2024" s="170"/>
      <c r="N2024" s="171"/>
      <c r="O2024" s="171"/>
      <c r="P2024" s="171"/>
      <c r="Q2024" s="171"/>
      <c r="R2024" s="171"/>
      <c r="S2024" s="171"/>
      <c r="T2024" s="172"/>
      <c r="AT2024" s="168" t="s">
        <v>132</v>
      </c>
      <c r="AU2024" s="168" t="s">
        <v>74</v>
      </c>
      <c r="AV2024" s="167" t="s">
        <v>72</v>
      </c>
      <c r="AW2024" s="167" t="s">
        <v>5</v>
      </c>
      <c r="AX2024" s="167" t="s">
        <v>66</v>
      </c>
      <c r="AY2024" s="168" t="s">
        <v>123</v>
      </c>
    </row>
    <row r="2025" spans="2:51" s="95" customFormat="1" ht="12">
      <c r="B2025" s="94"/>
      <c r="D2025" s="96" t="s">
        <v>132</v>
      </c>
      <c r="E2025" s="97" t="s">
        <v>1</v>
      </c>
      <c r="F2025" s="98" t="s">
        <v>778</v>
      </c>
      <c r="H2025" s="99">
        <v>3</v>
      </c>
      <c r="L2025" s="94"/>
      <c r="M2025" s="100"/>
      <c r="N2025" s="101"/>
      <c r="O2025" s="101"/>
      <c r="P2025" s="101"/>
      <c r="Q2025" s="101"/>
      <c r="R2025" s="101"/>
      <c r="S2025" s="101"/>
      <c r="T2025" s="102"/>
      <c r="AT2025" s="97" t="s">
        <v>132</v>
      </c>
      <c r="AU2025" s="97" t="s">
        <v>74</v>
      </c>
      <c r="AV2025" s="95" t="s">
        <v>74</v>
      </c>
      <c r="AW2025" s="95" t="s">
        <v>5</v>
      </c>
      <c r="AX2025" s="95" t="s">
        <v>66</v>
      </c>
      <c r="AY2025" s="97" t="s">
        <v>123</v>
      </c>
    </row>
    <row r="2026" spans="2:51" s="167" customFormat="1" ht="12">
      <c r="B2026" s="166"/>
      <c r="D2026" s="96" t="s">
        <v>132</v>
      </c>
      <c r="E2026" s="168" t="s">
        <v>1</v>
      </c>
      <c r="F2026" s="169" t="s">
        <v>786</v>
      </c>
      <c r="H2026" s="168" t="s">
        <v>1</v>
      </c>
      <c r="L2026" s="166"/>
      <c r="M2026" s="170"/>
      <c r="N2026" s="171"/>
      <c r="O2026" s="171"/>
      <c r="P2026" s="171"/>
      <c r="Q2026" s="171"/>
      <c r="R2026" s="171"/>
      <c r="S2026" s="171"/>
      <c r="T2026" s="172"/>
      <c r="AT2026" s="168" t="s">
        <v>132</v>
      </c>
      <c r="AU2026" s="168" t="s">
        <v>74</v>
      </c>
      <c r="AV2026" s="167" t="s">
        <v>72</v>
      </c>
      <c r="AW2026" s="167" t="s">
        <v>5</v>
      </c>
      <c r="AX2026" s="167" t="s">
        <v>66</v>
      </c>
      <c r="AY2026" s="168" t="s">
        <v>123</v>
      </c>
    </row>
    <row r="2027" spans="2:51" s="167" customFormat="1" ht="12">
      <c r="B2027" s="166"/>
      <c r="D2027" s="96" t="s">
        <v>132</v>
      </c>
      <c r="E2027" s="168" t="s">
        <v>1</v>
      </c>
      <c r="F2027" s="169" t="s">
        <v>780</v>
      </c>
      <c r="H2027" s="168" t="s">
        <v>1</v>
      </c>
      <c r="L2027" s="166"/>
      <c r="M2027" s="170"/>
      <c r="N2027" s="171"/>
      <c r="O2027" s="171"/>
      <c r="P2027" s="171"/>
      <c r="Q2027" s="171"/>
      <c r="R2027" s="171"/>
      <c r="S2027" s="171"/>
      <c r="T2027" s="172"/>
      <c r="AT2027" s="168" t="s">
        <v>132</v>
      </c>
      <c r="AU2027" s="168" t="s">
        <v>74</v>
      </c>
      <c r="AV2027" s="167" t="s">
        <v>72</v>
      </c>
      <c r="AW2027" s="167" t="s">
        <v>5</v>
      </c>
      <c r="AX2027" s="167" t="s">
        <v>66</v>
      </c>
      <c r="AY2027" s="168" t="s">
        <v>123</v>
      </c>
    </row>
    <row r="2028" spans="2:51" s="95" customFormat="1" ht="12">
      <c r="B2028" s="94"/>
      <c r="D2028" s="96" t="s">
        <v>132</v>
      </c>
      <c r="E2028" s="97" t="s">
        <v>1</v>
      </c>
      <c r="F2028" s="98" t="s">
        <v>781</v>
      </c>
      <c r="H2028" s="99">
        <v>2</v>
      </c>
      <c r="L2028" s="94"/>
      <c r="M2028" s="100"/>
      <c r="N2028" s="101"/>
      <c r="O2028" s="101"/>
      <c r="P2028" s="101"/>
      <c r="Q2028" s="101"/>
      <c r="R2028" s="101"/>
      <c r="S2028" s="101"/>
      <c r="T2028" s="102"/>
      <c r="AT2028" s="97" t="s">
        <v>132</v>
      </c>
      <c r="AU2028" s="97" t="s">
        <v>74</v>
      </c>
      <c r="AV2028" s="95" t="s">
        <v>74</v>
      </c>
      <c r="AW2028" s="95" t="s">
        <v>5</v>
      </c>
      <c r="AX2028" s="95" t="s">
        <v>66</v>
      </c>
      <c r="AY2028" s="97" t="s">
        <v>123</v>
      </c>
    </row>
    <row r="2029" spans="2:51" s="182" customFormat="1" ht="12">
      <c r="B2029" s="181"/>
      <c r="D2029" s="96" t="s">
        <v>132</v>
      </c>
      <c r="E2029" s="183" t="s">
        <v>1</v>
      </c>
      <c r="F2029" s="184" t="s">
        <v>470</v>
      </c>
      <c r="H2029" s="185">
        <v>12</v>
      </c>
      <c r="I2029" s="195"/>
      <c r="L2029" s="181"/>
      <c r="M2029" s="186"/>
      <c r="N2029" s="187"/>
      <c r="O2029" s="187"/>
      <c r="P2029" s="187"/>
      <c r="Q2029" s="187"/>
      <c r="R2029" s="187"/>
      <c r="S2029" s="187"/>
      <c r="T2029" s="188"/>
      <c r="AT2029" s="183" t="s">
        <v>132</v>
      </c>
      <c r="AU2029" s="183" t="s">
        <v>74</v>
      </c>
      <c r="AV2029" s="182" t="s">
        <v>130</v>
      </c>
      <c r="AW2029" s="182" t="s">
        <v>5</v>
      </c>
      <c r="AX2029" s="182" t="s">
        <v>72</v>
      </c>
      <c r="AY2029" s="183" t="s">
        <v>123</v>
      </c>
    </row>
    <row r="2030" spans="2:65" s="117" customFormat="1" ht="16.5" customHeight="1">
      <c r="B2030" s="8"/>
      <c r="C2030" s="103" t="s">
        <v>259</v>
      </c>
      <c r="D2030" s="103" t="s">
        <v>189</v>
      </c>
      <c r="E2030" s="104" t="s">
        <v>796</v>
      </c>
      <c r="F2030" s="105" t="s">
        <v>797</v>
      </c>
      <c r="G2030" s="106" t="s">
        <v>175</v>
      </c>
      <c r="H2030" s="107">
        <v>11</v>
      </c>
      <c r="I2030" s="143"/>
      <c r="J2030" s="108">
        <f>ROUND(I2030*H2030,2)</f>
        <v>0</v>
      </c>
      <c r="K2030" s="105" t="s">
        <v>397</v>
      </c>
      <c r="L2030" s="157"/>
      <c r="M2030" s="109" t="s">
        <v>1</v>
      </c>
      <c r="N2030" s="189" t="s">
        <v>35</v>
      </c>
      <c r="O2030" s="92">
        <v>0</v>
      </c>
      <c r="P2030" s="92">
        <f>O2030*H2030</f>
        <v>0</v>
      </c>
      <c r="Q2030" s="92">
        <v>0.0012</v>
      </c>
      <c r="R2030" s="92">
        <f>Q2030*H2030</f>
        <v>0.013199999999999998</v>
      </c>
      <c r="S2030" s="92">
        <v>0</v>
      </c>
      <c r="T2030" s="164">
        <f>S2030*H2030</f>
        <v>0</v>
      </c>
      <c r="AR2030" s="120" t="s">
        <v>159</v>
      </c>
      <c r="AT2030" s="120" t="s">
        <v>189</v>
      </c>
      <c r="AU2030" s="120" t="s">
        <v>74</v>
      </c>
      <c r="AY2030" s="120" t="s">
        <v>123</v>
      </c>
      <c r="BE2030" s="156">
        <f>IF(N2030="základní",J2030,0)</f>
        <v>0</v>
      </c>
      <c r="BF2030" s="156">
        <f>IF(N2030="snížená",J2030,0)</f>
        <v>0</v>
      </c>
      <c r="BG2030" s="156">
        <f>IF(N2030="zákl. přenesená",J2030,0)</f>
        <v>0</v>
      </c>
      <c r="BH2030" s="156">
        <f>IF(N2030="sníž. přenesená",J2030,0)</f>
        <v>0</v>
      </c>
      <c r="BI2030" s="156">
        <f>IF(N2030="nulová",J2030,0)</f>
        <v>0</v>
      </c>
      <c r="BJ2030" s="120" t="s">
        <v>72</v>
      </c>
      <c r="BK2030" s="156">
        <f>ROUND(I2030*H2030,2)</f>
        <v>0</v>
      </c>
      <c r="BL2030" s="120" t="s">
        <v>130</v>
      </c>
      <c r="BM2030" s="120" t="s">
        <v>798</v>
      </c>
    </row>
    <row r="2031" spans="2:47" s="117" customFormat="1" ht="12">
      <c r="B2031" s="8"/>
      <c r="D2031" s="96" t="s">
        <v>399</v>
      </c>
      <c r="F2031" s="165" t="s">
        <v>797</v>
      </c>
      <c r="L2031" s="8"/>
      <c r="M2031" s="114"/>
      <c r="N2031" s="21"/>
      <c r="O2031" s="21"/>
      <c r="P2031" s="21"/>
      <c r="Q2031" s="21"/>
      <c r="R2031" s="21"/>
      <c r="S2031" s="21"/>
      <c r="T2031" s="22"/>
      <c r="AT2031" s="120" t="s">
        <v>399</v>
      </c>
      <c r="AU2031" s="120" t="s">
        <v>74</v>
      </c>
    </row>
    <row r="2032" spans="2:51" s="167" customFormat="1" ht="12">
      <c r="B2032" s="166"/>
      <c r="D2032" s="96" t="s">
        <v>132</v>
      </c>
      <c r="E2032" s="168" t="s">
        <v>1</v>
      </c>
      <c r="F2032" s="169" t="s">
        <v>401</v>
      </c>
      <c r="H2032" s="168" t="s">
        <v>1</v>
      </c>
      <c r="L2032" s="166"/>
      <c r="M2032" s="170"/>
      <c r="N2032" s="171"/>
      <c r="O2032" s="171"/>
      <c r="P2032" s="171"/>
      <c r="Q2032" s="171"/>
      <c r="R2032" s="171"/>
      <c r="S2032" s="171"/>
      <c r="T2032" s="172"/>
      <c r="AT2032" s="168" t="s">
        <v>132</v>
      </c>
      <c r="AU2032" s="168" t="s">
        <v>74</v>
      </c>
      <c r="AV2032" s="167" t="s">
        <v>72</v>
      </c>
      <c r="AW2032" s="167" t="s">
        <v>5</v>
      </c>
      <c r="AX2032" s="167" t="s">
        <v>66</v>
      </c>
      <c r="AY2032" s="168" t="s">
        <v>123</v>
      </c>
    </row>
    <row r="2033" spans="2:51" s="167" customFormat="1" ht="12">
      <c r="B2033" s="166"/>
      <c r="D2033" s="96" t="s">
        <v>132</v>
      </c>
      <c r="E2033" s="168" t="s">
        <v>1</v>
      </c>
      <c r="F2033" s="169" t="s">
        <v>402</v>
      </c>
      <c r="H2033" s="168" t="s">
        <v>1</v>
      </c>
      <c r="L2033" s="166"/>
      <c r="M2033" s="170"/>
      <c r="N2033" s="171"/>
      <c r="O2033" s="171"/>
      <c r="P2033" s="171"/>
      <c r="Q2033" s="171"/>
      <c r="R2033" s="171"/>
      <c r="S2033" s="171"/>
      <c r="T2033" s="172"/>
      <c r="AT2033" s="168" t="s">
        <v>132</v>
      </c>
      <c r="AU2033" s="168" t="s">
        <v>74</v>
      </c>
      <c r="AV2033" s="167" t="s">
        <v>72</v>
      </c>
      <c r="AW2033" s="167" t="s">
        <v>5</v>
      </c>
      <c r="AX2033" s="167" t="s">
        <v>66</v>
      </c>
      <c r="AY2033" s="168" t="s">
        <v>123</v>
      </c>
    </row>
    <row r="2034" spans="2:51" s="167" customFormat="1" ht="12">
      <c r="B2034" s="166"/>
      <c r="D2034" s="96" t="s">
        <v>132</v>
      </c>
      <c r="E2034" s="168" t="s">
        <v>1</v>
      </c>
      <c r="F2034" s="169" t="s">
        <v>403</v>
      </c>
      <c r="H2034" s="168" t="s">
        <v>1</v>
      </c>
      <c r="L2034" s="166"/>
      <c r="M2034" s="170"/>
      <c r="N2034" s="171"/>
      <c r="O2034" s="171"/>
      <c r="P2034" s="171"/>
      <c r="Q2034" s="171"/>
      <c r="R2034" s="171"/>
      <c r="S2034" s="171"/>
      <c r="T2034" s="172"/>
      <c r="AT2034" s="168" t="s">
        <v>132</v>
      </c>
      <c r="AU2034" s="168" t="s">
        <v>74</v>
      </c>
      <c r="AV2034" s="167" t="s">
        <v>72</v>
      </c>
      <c r="AW2034" s="167" t="s">
        <v>5</v>
      </c>
      <c r="AX2034" s="167" t="s">
        <v>66</v>
      </c>
      <c r="AY2034" s="168" t="s">
        <v>123</v>
      </c>
    </row>
    <row r="2035" spans="2:51" s="167" customFormat="1" ht="12">
      <c r="B2035" s="166"/>
      <c r="D2035" s="96" t="s">
        <v>132</v>
      </c>
      <c r="E2035" s="168" t="s">
        <v>1</v>
      </c>
      <c r="F2035" s="169" t="s">
        <v>674</v>
      </c>
      <c r="H2035" s="168" t="s">
        <v>1</v>
      </c>
      <c r="L2035" s="166"/>
      <c r="M2035" s="170"/>
      <c r="N2035" s="171"/>
      <c r="O2035" s="171"/>
      <c r="P2035" s="171"/>
      <c r="Q2035" s="171"/>
      <c r="R2035" s="171"/>
      <c r="S2035" s="171"/>
      <c r="T2035" s="172"/>
      <c r="AT2035" s="168" t="s">
        <v>132</v>
      </c>
      <c r="AU2035" s="168" t="s">
        <v>74</v>
      </c>
      <c r="AV2035" s="167" t="s">
        <v>72</v>
      </c>
      <c r="AW2035" s="167" t="s">
        <v>5</v>
      </c>
      <c r="AX2035" s="167" t="s">
        <v>66</v>
      </c>
      <c r="AY2035" s="168" t="s">
        <v>123</v>
      </c>
    </row>
    <row r="2036" spans="2:51" s="167" customFormat="1" ht="12">
      <c r="B2036" s="166"/>
      <c r="D2036" s="96" t="s">
        <v>132</v>
      </c>
      <c r="E2036" s="168" t="s">
        <v>1</v>
      </c>
      <c r="F2036" s="169" t="s">
        <v>787</v>
      </c>
      <c r="H2036" s="168" t="s">
        <v>1</v>
      </c>
      <c r="L2036" s="166"/>
      <c r="M2036" s="170"/>
      <c r="N2036" s="171"/>
      <c r="O2036" s="171"/>
      <c r="P2036" s="171"/>
      <c r="Q2036" s="171"/>
      <c r="R2036" s="171"/>
      <c r="S2036" s="171"/>
      <c r="T2036" s="172"/>
      <c r="AT2036" s="168" t="s">
        <v>132</v>
      </c>
      <c r="AU2036" s="168" t="s">
        <v>74</v>
      </c>
      <c r="AV2036" s="167" t="s">
        <v>72</v>
      </c>
      <c r="AW2036" s="167" t="s">
        <v>5</v>
      </c>
      <c r="AX2036" s="167" t="s">
        <v>66</v>
      </c>
      <c r="AY2036" s="168" t="s">
        <v>123</v>
      </c>
    </row>
    <row r="2037" spans="2:51" s="167" customFormat="1" ht="12">
      <c r="B2037" s="166"/>
      <c r="D2037" s="96" t="s">
        <v>132</v>
      </c>
      <c r="E2037" s="168" t="s">
        <v>1</v>
      </c>
      <c r="F2037" s="169" t="s">
        <v>788</v>
      </c>
      <c r="H2037" s="168" t="s">
        <v>1</v>
      </c>
      <c r="L2037" s="166"/>
      <c r="M2037" s="170"/>
      <c r="N2037" s="171"/>
      <c r="O2037" s="171"/>
      <c r="P2037" s="171"/>
      <c r="Q2037" s="171"/>
      <c r="R2037" s="171"/>
      <c r="S2037" s="171"/>
      <c r="T2037" s="172"/>
      <c r="AT2037" s="168" t="s">
        <v>132</v>
      </c>
      <c r="AU2037" s="168" t="s">
        <v>74</v>
      </c>
      <c r="AV2037" s="167" t="s">
        <v>72</v>
      </c>
      <c r="AW2037" s="167" t="s">
        <v>5</v>
      </c>
      <c r="AX2037" s="167" t="s">
        <v>66</v>
      </c>
      <c r="AY2037" s="168" t="s">
        <v>123</v>
      </c>
    </row>
    <row r="2038" spans="2:51" s="95" customFormat="1" ht="12">
      <c r="B2038" s="94"/>
      <c r="D2038" s="96" t="s">
        <v>132</v>
      </c>
      <c r="E2038" s="97" t="s">
        <v>1</v>
      </c>
      <c r="F2038" s="98" t="s">
        <v>74</v>
      </c>
      <c r="H2038" s="99">
        <v>2</v>
      </c>
      <c r="L2038" s="94"/>
      <c r="M2038" s="100"/>
      <c r="N2038" s="101"/>
      <c r="O2038" s="101"/>
      <c r="P2038" s="101"/>
      <c r="Q2038" s="101"/>
      <c r="R2038" s="101"/>
      <c r="S2038" s="101"/>
      <c r="T2038" s="102"/>
      <c r="AT2038" s="97" t="s">
        <v>132</v>
      </c>
      <c r="AU2038" s="97" t="s">
        <v>74</v>
      </c>
      <c r="AV2038" s="95" t="s">
        <v>74</v>
      </c>
      <c r="AW2038" s="95" t="s">
        <v>5</v>
      </c>
      <c r="AX2038" s="95" t="s">
        <v>66</v>
      </c>
      <c r="AY2038" s="97" t="s">
        <v>123</v>
      </c>
    </row>
    <row r="2039" spans="2:51" s="167" customFormat="1" ht="12">
      <c r="B2039" s="166"/>
      <c r="D2039" s="96" t="s">
        <v>132</v>
      </c>
      <c r="E2039" s="168" t="s">
        <v>1</v>
      </c>
      <c r="F2039" s="169" t="s">
        <v>789</v>
      </c>
      <c r="H2039" s="168" t="s">
        <v>1</v>
      </c>
      <c r="L2039" s="166"/>
      <c r="M2039" s="170"/>
      <c r="N2039" s="171"/>
      <c r="O2039" s="171"/>
      <c r="P2039" s="171"/>
      <c r="Q2039" s="171"/>
      <c r="R2039" s="171"/>
      <c r="S2039" s="171"/>
      <c r="T2039" s="172"/>
      <c r="AT2039" s="168" t="s">
        <v>132</v>
      </c>
      <c r="AU2039" s="168" t="s">
        <v>74</v>
      </c>
      <c r="AV2039" s="167" t="s">
        <v>72</v>
      </c>
      <c r="AW2039" s="167" t="s">
        <v>5</v>
      </c>
      <c r="AX2039" s="167" t="s">
        <v>66</v>
      </c>
      <c r="AY2039" s="168" t="s">
        <v>123</v>
      </c>
    </row>
    <row r="2040" spans="2:51" s="167" customFormat="1" ht="12">
      <c r="B2040" s="166"/>
      <c r="D2040" s="96" t="s">
        <v>132</v>
      </c>
      <c r="E2040" s="168" t="s">
        <v>1</v>
      </c>
      <c r="F2040" s="169" t="s">
        <v>788</v>
      </c>
      <c r="H2040" s="168" t="s">
        <v>1</v>
      </c>
      <c r="L2040" s="166"/>
      <c r="M2040" s="170"/>
      <c r="N2040" s="171"/>
      <c r="O2040" s="171"/>
      <c r="P2040" s="171"/>
      <c r="Q2040" s="171"/>
      <c r="R2040" s="171"/>
      <c r="S2040" s="171"/>
      <c r="T2040" s="172"/>
      <c r="AT2040" s="168" t="s">
        <v>132</v>
      </c>
      <c r="AU2040" s="168" t="s">
        <v>74</v>
      </c>
      <c r="AV2040" s="167" t="s">
        <v>72</v>
      </c>
      <c r="AW2040" s="167" t="s">
        <v>5</v>
      </c>
      <c r="AX2040" s="167" t="s">
        <v>66</v>
      </c>
      <c r="AY2040" s="168" t="s">
        <v>123</v>
      </c>
    </row>
    <row r="2041" spans="2:51" s="95" customFormat="1" ht="12">
      <c r="B2041" s="94"/>
      <c r="D2041" s="96" t="s">
        <v>132</v>
      </c>
      <c r="E2041" s="97" t="s">
        <v>1</v>
      </c>
      <c r="F2041" s="98" t="s">
        <v>74</v>
      </c>
      <c r="H2041" s="99">
        <v>2</v>
      </c>
      <c r="L2041" s="94"/>
      <c r="M2041" s="100"/>
      <c r="N2041" s="101"/>
      <c r="O2041" s="101"/>
      <c r="P2041" s="101"/>
      <c r="Q2041" s="101"/>
      <c r="R2041" s="101"/>
      <c r="S2041" s="101"/>
      <c r="T2041" s="102"/>
      <c r="AT2041" s="97" t="s">
        <v>132</v>
      </c>
      <c r="AU2041" s="97" t="s">
        <v>74</v>
      </c>
      <c r="AV2041" s="95" t="s">
        <v>74</v>
      </c>
      <c r="AW2041" s="95" t="s">
        <v>5</v>
      </c>
      <c r="AX2041" s="95" t="s">
        <v>66</v>
      </c>
      <c r="AY2041" s="97" t="s">
        <v>123</v>
      </c>
    </row>
    <row r="2042" spans="2:51" s="167" customFormat="1" ht="12">
      <c r="B2042" s="166"/>
      <c r="D2042" s="96" t="s">
        <v>132</v>
      </c>
      <c r="E2042" s="168" t="s">
        <v>1</v>
      </c>
      <c r="F2042" s="169" t="s">
        <v>784</v>
      </c>
      <c r="H2042" s="168" t="s">
        <v>1</v>
      </c>
      <c r="L2042" s="166"/>
      <c r="M2042" s="170"/>
      <c r="N2042" s="171"/>
      <c r="O2042" s="171"/>
      <c r="P2042" s="171"/>
      <c r="Q2042" s="171"/>
      <c r="R2042" s="171"/>
      <c r="S2042" s="171"/>
      <c r="T2042" s="172"/>
      <c r="AT2042" s="168" t="s">
        <v>132</v>
      </c>
      <c r="AU2042" s="168" t="s">
        <v>74</v>
      </c>
      <c r="AV2042" s="167" t="s">
        <v>72</v>
      </c>
      <c r="AW2042" s="167" t="s">
        <v>5</v>
      </c>
      <c r="AX2042" s="167" t="s">
        <v>66</v>
      </c>
      <c r="AY2042" s="168" t="s">
        <v>123</v>
      </c>
    </row>
    <row r="2043" spans="2:51" s="167" customFormat="1" ht="12">
      <c r="B2043" s="166"/>
      <c r="D2043" s="96" t="s">
        <v>132</v>
      </c>
      <c r="E2043" s="168" t="s">
        <v>1</v>
      </c>
      <c r="F2043" s="169" t="s">
        <v>788</v>
      </c>
      <c r="H2043" s="168" t="s">
        <v>1</v>
      </c>
      <c r="L2043" s="166"/>
      <c r="M2043" s="170"/>
      <c r="N2043" s="171"/>
      <c r="O2043" s="171"/>
      <c r="P2043" s="171"/>
      <c r="Q2043" s="171"/>
      <c r="R2043" s="171"/>
      <c r="S2043" s="171"/>
      <c r="T2043" s="172"/>
      <c r="AT2043" s="168" t="s">
        <v>132</v>
      </c>
      <c r="AU2043" s="168" t="s">
        <v>74</v>
      </c>
      <c r="AV2043" s="167" t="s">
        <v>72</v>
      </c>
      <c r="AW2043" s="167" t="s">
        <v>5</v>
      </c>
      <c r="AX2043" s="167" t="s">
        <v>66</v>
      </c>
      <c r="AY2043" s="168" t="s">
        <v>123</v>
      </c>
    </row>
    <row r="2044" spans="2:51" s="95" customFormat="1" ht="12">
      <c r="B2044" s="94"/>
      <c r="D2044" s="96" t="s">
        <v>132</v>
      </c>
      <c r="E2044" s="97" t="s">
        <v>1</v>
      </c>
      <c r="F2044" s="98" t="s">
        <v>74</v>
      </c>
      <c r="H2044" s="99">
        <v>2</v>
      </c>
      <c r="L2044" s="94"/>
      <c r="M2044" s="100"/>
      <c r="N2044" s="101"/>
      <c r="O2044" s="101"/>
      <c r="P2044" s="101"/>
      <c r="Q2044" s="101"/>
      <c r="R2044" s="101"/>
      <c r="S2044" s="101"/>
      <c r="T2044" s="102"/>
      <c r="AT2044" s="97" t="s">
        <v>132</v>
      </c>
      <c r="AU2044" s="97" t="s">
        <v>74</v>
      </c>
      <c r="AV2044" s="95" t="s">
        <v>74</v>
      </c>
      <c r="AW2044" s="95" t="s">
        <v>5</v>
      </c>
      <c r="AX2044" s="95" t="s">
        <v>66</v>
      </c>
      <c r="AY2044" s="97" t="s">
        <v>123</v>
      </c>
    </row>
    <row r="2045" spans="2:51" s="167" customFormat="1" ht="12">
      <c r="B2045" s="166"/>
      <c r="D2045" s="96" t="s">
        <v>132</v>
      </c>
      <c r="E2045" s="168" t="s">
        <v>1</v>
      </c>
      <c r="F2045" s="169" t="s">
        <v>790</v>
      </c>
      <c r="H2045" s="168" t="s">
        <v>1</v>
      </c>
      <c r="L2045" s="166"/>
      <c r="M2045" s="170"/>
      <c r="N2045" s="171"/>
      <c r="O2045" s="171"/>
      <c r="P2045" s="171"/>
      <c r="Q2045" s="171"/>
      <c r="R2045" s="171"/>
      <c r="S2045" s="171"/>
      <c r="T2045" s="172"/>
      <c r="AT2045" s="168" t="s">
        <v>132</v>
      </c>
      <c r="AU2045" s="168" t="s">
        <v>74</v>
      </c>
      <c r="AV2045" s="167" t="s">
        <v>72</v>
      </c>
      <c r="AW2045" s="167" t="s">
        <v>5</v>
      </c>
      <c r="AX2045" s="167" t="s">
        <v>66</v>
      </c>
      <c r="AY2045" s="168" t="s">
        <v>123</v>
      </c>
    </row>
    <row r="2046" spans="2:51" s="167" customFormat="1" ht="12">
      <c r="B2046" s="166"/>
      <c r="D2046" s="96" t="s">
        <v>132</v>
      </c>
      <c r="E2046" s="168" t="s">
        <v>1</v>
      </c>
      <c r="F2046" s="169" t="s">
        <v>791</v>
      </c>
      <c r="H2046" s="168" t="s">
        <v>1</v>
      </c>
      <c r="L2046" s="166"/>
      <c r="M2046" s="170"/>
      <c r="N2046" s="171"/>
      <c r="O2046" s="171"/>
      <c r="P2046" s="171"/>
      <c r="Q2046" s="171"/>
      <c r="R2046" s="171"/>
      <c r="S2046" s="171"/>
      <c r="T2046" s="172"/>
      <c r="AT2046" s="168" t="s">
        <v>132</v>
      </c>
      <c r="AU2046" s="168" t="s">
        <v>74</v>
      </c>
      <c r="AV2046" s="167" t="s">
        <v>72</v>
      </c>
      <c r="AW2046" s="167" t="s">
        <v>5</v>
      </c>
      <c r="AX2046" s="167" t="s">
        <v>66</v>
      </c>
      <c r="AY2046" s="168" t="s">
        <v>123</v>
      </c>
    </row>
    <row r="2047" spans="2:51" s="95" customFormat="1" ht="12">
      <c r="B2047" s="94"/>
      <c r="D2047" s="96" t="s">
        <v>132</v>
      </c>
      <c r="E2047" s="97" t="s">
        <v>1</v>
      </c>
      <c r="F2047" s="98" t="s">
        <v>792</v>
      </c>
      <c r="H2047" s="99">
        <v>3</v>
      </c>
      <c r="L2047" s="94"/>
      <c r="M2047" s="100"/>
      <c r="N2047" s="101"/>
      <c r="O2047" s="101"/>
      <c r="P2047" s="101"/>
      <c r="Q2047" s="101"/>
      <c r="R2047" s="101"/>
      <c r="S2047" s="101"/>
      <c r="T2047" s="102"/>
      <c r="AT2047" s="97" t="s">
        <v>132</v>
      </c>
      <c r="AU2047" s="97" t="s">
        <v>74</v>
      </c>
      <c r="AV2047" s="95" t="s">
        <v>74</v>
      </c>
      <c r="AW2047" s="95" t="s">
        <v>5</v>
      </c>
      <c r="AX2047" s="95" t="s">
        <v>66</v>
      </c>
      <c r="AY2047" s="97" t="s">
        <v>123</v>
      </c>
    </row>
    <row r="2048" spans="2:51" s="167" customFormat="1" ht="12">
      <c r="B2048" s="166"/>
      <c r="D2048" s="96" t="s">
        <v>132</v>
      </c>
      <c r="E2048" s="168" t="s">
        <v>1</v>
      </c>
      <c r="F2048" s="169" t="s">
        <v>786</v>
      </c>
      <c r="H2048" s="168" t="s">
        <v>1</v>
      </c>
      <c r="L2048" s="166"/>
      <c r="M2048" s="170"/>
      <c r="N2048" s="171"/>
      <c r="O2048" s="171"/>
      <c r="P2048" s="171"/>
      <c r="Q2048" s="171"/>
      <c r="R2048" s="171"/>
      <c r="S2048" s="171"/>
      <c r="T2048" s="172"/>
      <c r="AT2048" s="168" t="s">
        <v>132</v>
      </c>
      <c r="AU2048" s="168" t="s">
        <v>74</v>
      </c>
      <c r="AV2048" s="167" t="s">
        <v>72</v>
      </c>
      <c r="AW2048" s="167" t="s">
        <v>5</v>
      </c>
      <c r="AX2048" s="167" t="s">
        <v>66</v>
      </c>
      <c r="AY2048" s="168" t="s">
        <v>123</v>
      </c>
    </row>
    <row r="2049" spans="2:51" s="167" customFormat="1" ht="12">
      <c r="B2049" s="166"/>
      <c r="D2049" s="96" t="s">
        <v>132</v>
      </c>
      <c r="E2049" s="168" t="s">
        <v>1</v>
      </c>
      <c r="F2049" s="169" t="s">
        <v>788</v>
      </c>
      <c r="H2049" s="168" t="s">
        <v>1</v>
      </c>
      <c r="L2049" s="166"/>
      <c r="M2049" s="170"/>
      <c r="N2049" s="171"/>
      <c r="O2049" s="171"/>
      <c r="P2049" s="171"/>
      <c r="Q2049" s="171"/>
      <c r="R2049" s="171"/>
      <c r="S2049" s="171"/>
      <c r="T2049" s="172"/>
      <c r="AT2049" s="168" t="s">
        <v>132</v>
      </c>
      <c r="AU2049" s="168" t="s">
        <v>74</v>
      </c>
      <c r="AV2049" s="167" t="s">
        <v>72</v>
      </c>
      <c r="AW2049" s="167" t="s">
        <v>5</v>
      </c>
      <c r="AX2049" s="167" t="s">
        <v>66</v>
      </c>
      <c r="AY2049" s="168" t="s">
        <v>123</v>
      </c>
    </row>
    <row r="2050" spans="2:51" s="95" customFormat="1" ht="12">
      <c r="B2050" s="94"/>
      <c r="D2050" s="96" t="s">
        <v>132</v>
      </c>
      <c r="E2050" s="97" t="s">
        <v>1</v>
      </c>
      <c r="F2050" s="98" t="s">
        <v>781</v>
      </c>
      <c r="H2050" s="99">
        <v>2</v>
      </c>
      <c r="L2050" s="94"/>
      <c r="M2050" s="100"/>
      <c r="N2050" s="101"/>
      <c r="O2050" s="101"/>
      <c r="P2050" s="101"/>
      <c r="Q2050" s="101"/>
      <c r="R2050" s="101"/>
      <c r="S2050" s="101"/>
      <c r="T2050" s="102"/>
      <c r="AT2050" s="97" t="s">
        <v>132</v>
      </c>
      <c r="AU2050" s="97" t="s">
        <v>74</v>
      </c>
      <c r="AV2050" s="95" t="s">
        <v>74</v>
      </c>
      <c r="AW2050" s="95" t="s">
        <v>5</v>
      </c>
      <c r="AX2050" s="95" t="s">
        <v>66</v>
      </c>
      <c r="AY2050" s="97" t="s">
        <v>123</v>
      </c>
    </row>
    <row r="2051" spans="2:51" s="182" customFormat="1" ht="12">
      <c r="B2051" s="181"/>
      <c r="D2051" s="96" t="s">
        <v>132</v>
      </c>
      <c r="E2051" s="183" t="s">
        <v>1</v>
      </c>
      <c r="F2051" s="184" t="s">
        <v>470</v>
      </c>
      <c r="H2051" s="185">
        <v>11</v>
      </c>
      <c r="L2051" s="181"/>
      <c r="M2051" s="186"/>
      <c r="N2051" s="187"/>
      <c r="O2051" s="187"/>
      <c r="P2051" s="187"/>
      <c r="Q2051" s="187"/>
      <c r="R2051" s="187"/>
      <c r="S2051" s="187"/>
      <c r="T2051" s="188"/>
      <c r="AT2051" s="183" t="s">
        <v>132</v>
      </c>
      <c r="AU2051" s="183" t="s">
        <v>74</v>
      </c>
      <c r="AV2051" s="182" t="s">
        <v>130</v>
      </c>
      <c r="AW2051" s="182" t="s">
        <v>5</v>
      </c>
      <c r="AX2051" s="182" t="s">
        <v>72</v>
      </c>
      <c r="AY2051" s="183" t="s">
        <v>123</v>
      </c>
    </row>
    <row r="2052" spans="2:65" s="117" customFormat="1" ht="16.5" customHeight="1">
      <c r="B2052" s="8"/>
      <c r="C2052" s="84" t="s">
        <v>265</v>
      </c>
      <c r="D2052" s="84" t="s">
        <v>125</v>
      </c>
      <c r="E2052" s="85" t="s">
        <v>799</v>
      </c>
      <c r="F2052" s="86" t="s">
        <v>800</v>
      </c>
      <c r="G2052" s="87" t="s">
        <v>175</v>
      </c>
      <c r="H2052" s="88">
        <v>13</v>
      </c>
      <c r="I2052" s="142"/>
      <c r="J2052" s="89">
        <f>ROUND(I2052*H2052,2)</f>
        <v>0</v>
      </c>
      <c r="K2052" s="86" t="s">
        <v>397</v>
      </c>
      <c r="L2052" s="8"/>
      <c r="M2052" s="115" t="s">
        <v>1</v>
      </c>
      <c r="N2052" s="90" t="s">
        <v>35</v>
      </c>
      <c r="O2052" s="92">
        <v>2.179</v>
      </c>
      <c r="P2052" s="92">
        <f>O2052*H2052</f>
        <v>28.326999999999998</v>
      </c>
      <c r="Q2052" s="92">
        <v>0</v>
      </c>
      <c r="R2052" s="92">
        <f>Q2052*H2052</f>
        <v>0</v>
      </c>
      <c r="S2052" s="92">
        <v>0</v>
      </c>
      <c r="T2052" s="164">
        <f>S2052*H2052</f>
        <v>0</v>
      </c>
      <c r="AR2052" s="120" t="s">
        <v>130</v>
      </c>
      <c r="AT2052" s="120" t="s">
        <v>125</v>
      </c>
      <c r="AU2052" s="120" t="s">
        <v>74</v>
      </c>
      <c r="AY2052" s="120" t="s">
        <v>123</v>
      </c>
      <c r="BE2052" s="156">
        <f>IF(N2052="základní",J2052,0)</f>
        <v>0</v>
      </c>
      <c r="BF2052" s="156">
        <f>IF(N2052="snížená",J2052,0)</f>
        <v>0</v>
      </c>
      <c r="BG2052" s="156">
        <f>IF(N2052="zákl. přenesená",J2052,0)</f>
        <v>0</v>
      </c>
      <c r="BH2052" s="156">
        <f>IF(N2052="sníž. přenesená",J2052,0)</f>
        <v>0</v>
      </c>
      <c r="BI2052" s="156">
        <f>IF(N2052="nulová",J2052,0)</f>
        <v>0</v>
      </c>
      <c r="BJ2052" s="120" t="s">
        <v>72</v>
      </c>
      <c r="BK2052" s="156">
        <f>ROUND(I2052*H2052,2)</f>
        <v>0</v>
      </c>
      <c r="BL2052" s="120" t="s">
        <v>130</v>
      </c>
      <c r="BM2052" s="120" t="s">
        <v>801</v>
      </c>
    </row>
    <row r="2053" spans="2:47" s="117" customFormat="1" ht="12">
      <c r="B2053" s="8"/>
      <c r="D2053" s="96" t="s">
        <v>399</v>
      </c>
      <c r="F2053" s="165" t="s">
        <v>802</v>
      </c>
      <c r="L2053" s="8"/>
      <c r="M2053" s="114"/>
      <c r="N2053" s="21"/>
      <c r="O2053" s="21"/>
      <c r="P2053" s="21"/>
      <c r="Q2053" s="21"/>
      <c r="R2053" s="21"/>
      <c r="S2053" s="21"/>
      <c r="T2053" s="22"/>
      <c r="AT2053" s="120" t="s">
        <v>399</v>
      </c>
      <c r="AU2053" s="120" t="s">
        <v>74</v>
      </c>
    </row>
    <row r="2054" spans="2:47" s="117" customFormat="1" ht="29.25">
      <c r="B2054" s="8"/>
      <c r="D2054" s="96" t="s">
        <v>298</v>
      </c>
      <c r="F2054" s="113" t="s">
        <v>776</v>
      </c>
      <c r="L2054" s="8"/>
      <c r="M2054" s="114"/>
      <c r="N2054" s="21"/>
      <c r="O2054" s="21"/>
      <c r="P2054" s="21"/>
      <c r="Q2054" s="21"/>
      <c r="R2054" s="21"/>
      <c r="S2054" s="21"/>
      <c r="T2054" s="22"/>
      <c r="AT2054" s="120" t="s">
        <v>298</v>
      </c>
      <c r="AU2054" s="120" t="s">
        <v>74</v>
      </c>
    </row>
    <row r="2055" spans="2:51" s="167" customFormat="1" ht="12">
      <c r="B2055" s="166"/>
      <c r="D2055" s="96" t="s">
        <v>132</v>
      </c>
      <c r="E2055" s="168" t="s">
        <v>1</v>
      </c>
      <c r="F2055" s="169" t="s">
        <v>401</v>
      </c>
      <c r="H2055" s="168" t="s">
        <v>1</v>
      </c>
      <c r="L2055" s="166"/>
      <c r="M2055" s="170"/>
      <c r="N2055" s="171"/>
      <c r="O2055" s="171"/>
      <c r="P2055" s="171"/>
      <c r="Q2055" s="171"/>
      <c r="R2055" s="171"/>
      <c r="S2055" s="171"/>
      <c r="T2055" s="172"/>
      <c r="AT2055" s="168" t="s">
        <v>132</v>
      </c>
      <c r="AU2055" s="168" t="s">
        <v>74</v>
      </c>
      <c r="AV2055" s="167" t="s">
        <v>72</v>
      </c>
      <c r="AW2055" s="167" t="s">
        <v>5</v>
      </c>
      <c r="AX2055" s="167" t="s">
        <v>66</v>
      </c>
      <c r="AY2055" s="168" t="s">
        <v>123</v>
      </c>
    </row>
    <row r="2056" spans="2:51" s="167" customFormat="1" ht="12">
      <c r="B2056" s="166"/>
      <c r="D2056" s="96" t="s">
        <v>132</v>
      </c>
      <c r="E2056" s="168" t="s">
        <v>1</v>
      </c>
      <c r="F2056" s="169" t="s">
        <v>402</v>
      </c>
      <c r="H2056" s="168" t="s">
        <v>1</v>
      </c>
      <c r="L2056" s="166"/>
      <c r="M2056" s="170"/>
      <c r="N2056" s="171"/>
      <c r="O2056" s="171"/>
      <c r="P2056" s="171"/>
      <c r="Q2056" s="171"/>
      <c r="R2056" s="171"/>
      <c r="S2056" s="171"/>
      <c r="T2056" s="172"/>
      <c r="AT2056" s="168" t="s">
        <v>132</v>
      </c>
      <c r="AU2056" s="168" t="s">
        <v>74</v>
      </c>
      <c r="AV2056" s="167" t="s">
        <v>72</v>
      </c>
      <c r="AW2056" s="167" t="s">
        <v>5</v>
      </c>
      <c r="AX2056" s="167" t="s">
        <v>66</v>
      </c>
      <c r="AY2056" s="168" t="s">
        <v>123</v>
      </c>
    </row>
    <row r="2057" spans="2:51" s="167" customFormat="1" ht="12">
      <c r="B2057" s="166"/>
      <c r="D2057" s="96" t="s">
        <v>132</v>
      </c>
      <c r="E2057" s="168" t="s">
        <v>1</v>
      </c>
      <c r="F2057" s="169" t="s">
        <v>403</v>
      </c>
      <c r="H2057" s="168" t="s">
        <v>1</v>
      </c>
      <c r="L2057" s="166"/>
      <c r="M2057" s="170"/>
      <c r="N2057" s="171"/>
      <c r="O2057" s="171"/>
      <c r="P2057" s="171"/>
      <c r="Q2057" s="171"/>
      <c r="R2057" s="171"/>
      <c r="S2057" s="171"/>
      <c r="T2057" s="172"/>
      <c r="AT2057" s="168" t="s">
        <v>132</v>
      </c>
      <c r="AU2057" s="168" t="s">
        <v>74</v>
      </c>
      <c r="AV2057" s="167" t="s">
        <v>72</v>
      </c>
      <c r="AW2057" s="167" t="s">
        <v>5</v>
      </c>
      <c r="AX2057" s="167" t="s">
        <v>66</v>
      </c>
      <c r="AY2057" s="168" t="s">
        <v>123</v>
      </c>
    </row>
    <row r="2058" spans="2:51" s="167" customFormat="1" ht="12">
      <c r="B2058" s="166"/>
      <c r="D2058" s="96" t="s">
        <v>132</v>
      </c>
      <c r="E2058" s="168" t="s">
        <v>1</v>
      </c>
      <c r="F2058" s="169" t="s">
        <v>649</v>
      </c>
      <c r="H2058" s="168" t="s">
        <v>1</v>
      </c>
      <c r="L2058" s="166"/>
      <c r="M2058" s="170"/>
      <c r="N2058" s="171"/>
      <c r="O2058" s="171"/>
      <c r="P2058" s="171"/>
      <c r="Q2058" s="171"/>
      <c r="R2058" s="171"/>
      <c r="S2058" s="171"/>
      <c r="T2058" s="172"/>
      <c r="AT2058" s="168" t="s">
        <v>132</v>
      </c>
      <c r="AU2058" s="168" t="s">
        <v>74</v>
      </c>
      <c r="AV2058" s="167" t="s">
        <v>72</v>
      </c>
      <c r="AW2058" s="167" t="s">
        <v>5</v>
      </c>
      <c r="AX2058" s="167" t="s">
        <v>66</v>
      </c>
      <c r="AY2058" s="168" t="s">
        <v>123</v>
      </c>
    </row>
    <row r="2059" spans="2:51" s="167" customFormat="1" ht="12">
      <c r="B2059" s="166"/>
      <c r="D2059" s="96" t="s">
        <v>132</v>
      </c>
      <c r="E2059" s="168" t="s">
        <v>1</v>
      </c>
      <c r="F2059" s="169" t="s">
        <v>405</v>
      </c>
      <c r="H2059" s="168" t="s">
        <v>1</v>
      </c>
      <c r="L2059" s="166"/>
      <c r="M2059" s="170"/>
      <c r="N2059" s="171"/>
      <c r="O2059" s="171"/>
      <c r="P2059" s="171"/>
      <c r="Q2059" s="171"/>
      <c r="R2059" s="171"/>
      <c r="S2059" s="171"/>
      <c r="T2059" s="172"/>
      <c r="AT2059" s="168" t="s">
        <v>132</v>
      </c>
      <c r="AU2059" s="168" t="s">
        <v>74</v>
      </c>
      <c r="AV2059" s="167" t="s">
        <v>72</v>
      </c>
      <c r="AW2059" s="167" t="s">
        <v>5</v>
      </c>
      <c r="AX2059" s="167" t="s">
        <v>66</v>
      </c>
      <c r="AY2059" s="168" t="s">
        <v>123</v>
      </c>
    </row>
    <row r="2060" spans="2:51" s="167" customFormat="1" ht="12">
      <c r="B2060" s="166"/>
      <c r="D2060" s="96" t="s">
        <v>132</v>
      </c>
      <c r="E2060" s="168" t="s">
        <v>1</v>
      </c>
      <c r="F2060" s="169" t="s">
        <v>803</v>
      </c>
      <c r="H2060" s="168" t="s">
        <v>1</v>
      </c>
      <c r="L2060" s="166"/>
      <c r="M2060" s="170"/>
      <c r="N2060" s="171"/>
      <c r="O2060" s="171"/>
      <c r="P2060" s="171"/>
      <c r="Q2060" s="171"/>
      <c r="R2060" s="171"/>
      <c r="S2060" s="171"/>
      <c r="T2060" s="172"/>
      <c r="AT2060" s="168" t="s">
        <v>132</v>
      </c>
      <c r="AU2060" s="168" t="s">
        <v>74</v>
      </c>
      <c r="AV2060" s="167" t="s">
        <v>72</v>
      </c>
      <c r="AW2060" s="167" t="s">
        <v>5</v>
      </c>
      <c r="AX2060" s="167" t="s">
        <v>66</v>
      </c>
      <c r="AY2060" s="168" t="s">
        <v>123</v>
      </c>
    </row>
    <row r="2061" spans="2:51" s="95" customFormat="1" ht="12">
      <c r="B2061" s="94"/>
      <c r="D2061" s="96" t="s">
        <v>132</v>
      </c>
      <c r="E2061" s="97" t="s">
        <v>1</v>
      </c>
      <c r="F2061" s="98" t="s">
        <v>72</v>
      </c>
      <c r="H2061" s="99">
        <v>1</v>
      </c>
      <c r="L2061" s="94"/>
      <c r="M2061" s="100"/>
      <c r="N2061" s="101"/>
      <c r="O2061" s="101"/>
      <c r="P2061" s="101"/>
      <c r="Q2061" s="101"/>
      <c r="R2061" s="101"/>
      <c r="S2061" s="101"/>
      <c r="T2061" s="102"/>
      <c r="AT2061" s="97" t="s">
        <v>132</v>
      </c>
      <c r="AU2061" s="97" t="s">
        <v>74</v>
      </c>
      <c r="AV2061" s="95" t="s">
        <v>74</v>
      </c>
      <c r="AW2061" s="95" t="s">
        <v>5</v>
      </c>
      <c r="AX2061" s="95" t="s">
        <v>66</v>
      </c>
      <c r="AY2061" s="97" t="s">
        <v>123</v>
      </c>
    </row>
    <row r="2062" spans="2:51" s="167" customFormat="1" ht="12">
      <c r="B2062" s="166"/>
      <c r="D2062" s="96" t="s">
        <v>132</v>
      </c>
      <c r="E2062" s="168" t="s">
        <v>1</v>
      </c>
      <c r="F2062" s="169" t="s">
        <v>413</v>
      </c>
      <c r="H2062" s="168" t="s">
        <v>1</v>
      </c>
      <c r="L2062" s="166"/>
      <c r="M2062" s="170"/>
      <c r="N2062" s="171"/>
      <c r="O2062" s="171"/>
      <c r="P2062" s="171"/>
      <c r="Q2062" s="171"/>
      <c r="R2062" s="171"/>
      <c r="S2062" s="171"/>
      <c r="T2062" s="172"/>
      <c r="AT2062" s="168" t="s">
        <v>132</v>
      </c>
      <c r="AU2062" s="168" t="s">
        <v>74</v>
      </c>
      <c r="AV2062" s="167" t="s">
        <v>72</v>
      </c>
      <c r="AW2062" s="167" t="s">
        <v>5</v>
      </c>
      <c r="AX2062" s="167" t="s">
        <v>66</v>
      </c>
      <c r="AY2062" s="168" t="s">
        <v>123</v>
      </c>
    </row>
    <row r="2063" spans="2:51" s="167" customFormat="1" ht="12">
      <c r="B2063" s="166"/>
      <c r="D2063" s="96" t="s">
        <v>132</v>
      </c>
      <c r="E2063" s="168" t="s">
        <v>1</v>
      </c>
      <c r="F2063" s="169" t="s">
        <v>803</v>
      </c>
      <c r="H2063" s="168" t="s">
        <v>1</v>
      </c>
      <c r="L2063" s="166"/>
      <c r="M2063" s="170"/>
      <c r="N2063" s="171"/>
      <c r="O2063" s="171"/>
      <c r="P2063" s="171"/>
      <c r="Q2063" s="171"/>
      <c r="R2063" s="171"/>
      <c r="S2063" s="171"/>
      <c r="T2063" s="172"/>
      <c r="AT2063" s="168" t="s">
        <v>132</v>
      </c>
      <c r="AU2063" s="168" t="s">
        <v>74</v>
      </c>
      <c r="AV2063" s="167" t="s">
        <v>72</v>
      </c>
      <c r="AW2063" s="167" t="s">
        <v>5</v>
      </c>
      <c r="AX2063" s="167" t="s">
        <v>66</v>
      </c>
      <c r="AY2063" s="168" t="s">
        <v>123</v>
      </c>
    </row>
    <row r="2064" spans="2:51" s="95" customFormat="1" ht="12">
      <c r="B2064" s="94"/>
      <c r="D2064" s="96" t="s">
        <v>132</v>
      </c>
      <c r="E2064" s="97" t="s">
        <v>1</v>
      </c>
      <c r="F2064" s="98" t="s">
        <v>72</v>
      </c>
      <c r="H2064" s="99">
        <v>1</v>
      </c>
      <c r="L2064" s="94"/>
      <c r="M2064" s="100"/>
      <c r="N2064" s="101"/>
      <c r="O2064" s="101"/>
      <c r="P2064" s="101"/>
      <c r="Q2064" s="101"/>
      <c r="R2064" s="101"/>
      <c r="S2064" s="101"/>
      <c r="T2064" s="102"/>
      <c r="AT2064" s="97" t="s">
        <v>132</v>
      </c>
      <c r="AU2064" s="97" t="s">
        <v>74</v>
      </c>
      <c r="AV2064" s="95" t="s">
        <v>74</v>
      </c>
      <c r="AW2064" s="95" t="s">
        <v>5</v>
      </c>
      <c r="AX2064" s="95" t="s">
        <v>66</v>
      </c>
      <c r="AY2064" s="97" t="s">
        <v>123</v>
      </c>
    </row>
    <row r="2065" spans="2:51" s="167" customFormat="1" ht="12">
      <c r="B2065" s="166"/>
      <c r="D2065" s="96" t="s">
        <v>132</v>
      </c>
      <c r="E2065" s="168" t="s">
        <v>1</v>
      </c>
      <c r="F2065" s="169" t="s">
        <v>423</v>
      </c>
      <c r="H2065" s="168" t="s">
        <v>1</v>
      </c>
      <c r="L2065" s="166"/>
      <c r="M2065" s="170"/>
      <c r="N2065" s="171"/>
      <c r="O2065" s="171"/>
      <c r="P2065" s="171"/>
      <c r="Q2065" s="171"/>
      <c r="R2065" s="171"/>
      <c r="S2065" s="171"/>
      <c r="T2065" s="172"/>
      <c r="AT2065" s="168" t="s">
        <v>132</v>
      </c>
      <c r="AU2065" s="168" t="s">
        <v>74</v>
      </c>
      <c r="AV2065" s="167" t="s">
        <v>72</v>
      </c>
      <c r="AW2065" s="167" t="s">
        <v>5</v>
      </c>
      <c r="AX2065" s="167" t="s">
        <v>66</v>
      </c>
      <c r="AY2065" s="168" t="s">
        <v>123</v>
      </c>
    </row>
    <row r="2066" spans="2:51" s="167" customFormat="1" ht="12">
      <c r="B2066" s="166"/>
      <c r="D2066" s="96" t="s">
        <v>132</v>
      </c>
      <c r="E2066" s="168" t="s">
        <v>1</v>
      </c>
      <c r="F2066" s="169" t="s">
        <v>803</v>
      </c>
      <c r="H2066" s="168" t="s">
        <v>1</v>
      </c>
      <c r="L2066" s="166"/>
      <c r="M2066" s="170"/>
      <c r="N2066" s="171"/>
      <c r="O2066" s="171"/>
      <c r="P2066" s="171"/>
      <c r="Q2066" s="171"/>
      <c r="R2066" s="171"/>
      <c r="S2066" s="171"/>
      <c r="T2066" s="172"/>
      <c r="AT2066" s="168" t="s">
        <v>132</v>
      </c>
      <c r="AU2066" s="168" t="s">
        <v>74</v>
      </c>
      <c r="AV2066" s="167" t="s">
        <v>72</v>
      </c>
      <c r="AW2066" s="167" t="s">
        <v>5</v>
      </c>
      <c r="AX2066" s="167" t="s">
        <v>66</v>
      </c>
      <c r="AY2066" s="168" t="s">
        <v>123</v>
      </c>
    </row>
    <row r="2067" spans="2:51" s="95" customFormat="1" ht="12">
      <c r="B2067" s="94"/>
      <c r="D2067" s="96" t="s">
        <v>132</v>
      </c>
      <c r="E2067" s="97" t="s">
        <v>1</v>
      </c>
      <c r="F2067" s="98" t="s">
        <v>72</v>
      </c>
      <c r="H2067" s="99">
        <v>1</v>
      </c>
      <c r="L2067" s="94"/>
      <c r="M2067" s="100"/>
      <c r="N2067" s="101"/>
      <c r="O2067" s="101"/>
      <c r="P2067" s="101"/>
      <c r="Q2067" s="101"/>
      <c r="R2067" s="101"/>
      <c r="S2067" s="101"/>
      <c r="T2067" s="102"/>
      <c r="AT2067" s="97" t="s">
        <v>132</v>
      </c>
      <c r="AU2067" s="97" t="s">
        <v>74</v>
      </c>
      <c r="AV2067" s="95" t="s">
        <v>74</v>
      </c>
      <c r="AW2067" s="95" t="s">
        <v>5</v>
      </c>
      <c r="AX2067" s="95" t="s">
        <v>66</v>
      </c>
      <c r="AY2067" s="97" t="s">
        <v>123</v>
      </c>
    </row>
    <row r="2068" spans="2:51" s="167" customFormat="1" ht="12">
      <c r="B2068" s="166"/>
      <c r="D2068" s="96" t="s">
        <v>132</v>
      </c>
      <c r="E2068" s="168" t="s">
        <v>1</v>
      </c>
      <c r="F2068" s="169" t="s">
        <v>804</v>
      </c>
      <c r="H2068" s="168" t="s">
        <v>1</v>
      </c>
      <c r="L2068" s="166"/>
      <c r="M2068" s="170"/>
      <c r="N2068" s="171"/>
      <c r="O2068" s="171"/>
      <c r="P2068" s="171"/>
      <c r="Q2068" s="171"/>
      <c r="R2068" s="171"/>
      <c r="S2068" s="171"/>
      <c r="T2068" s="172"/>
      <c r="AT2068" s="168" t="s">
        <v>132</v>
      </c>
      <c r="AU2068" s="168" t="s">
        <v>74</v>
      </c>
      <c r="AV2068" s="167" t="s">
        <v>72</v>
      </c>
      <c r="AW2068" s="167" t="s">
        <v>5</v>
      </c>
      <c r="AX2068" s="167" t="s">
        <v>66</v>
      </c>
      <c r="AY2068" s="168" t="s">
        <v>123</v>
      </c>
    </row>
    <row r="2069" spans="2:51" s="167" customFormat="1" ht="12">
      <c r="B2069" s="166"/>
      <c r="D2069" s="96" t="s">
        <v>132</v>
      </c>
      <c r="E2069" s="168" t="s">
        <v>1</v>
      </c>
      <c r="F2069" s="169" t="s">
        <v>805</v>
      </c>
      <c r="H2069" s="168" t="s">
        <v>1</v>
      </c>
      <c r="L2069" s="166"/>
      <c r="M2069" s="170"/>
      <c r="N2069" s="171"/>
      <c r="O2069" s="171"/>
      <c r="P2069" s="171"/>
      <c r="Q2069" s="171"/>
      <c r="R2069" s="171"/>
      <c r="S2069" s="171"/>
      <c r="T2069" s="172"/>
      <c r="AT2069" s="168" t="s">
        <v>132</v>
      </c>
      <c r="AU2069" s="168" t="s">
        <v>74</v>
      </c>
      <c r="AV2069" s="167" t="s">
        <v>72</v>
      </c>
      <c r="AW2069" s="167" t="s">
        <v>5</v>
      </c>
      <c r="AX2069" s="167" t="s">
        <v>66</v>
      </c>
      <c r="AY2069" s="168" t="s">
        <v>123</v>
      </c>
    </row>
    <row r="2070" spans="2:51" s="95" customFormat="1" ht="12">
      <c r="B2070" s="94"/>
      <c r="D2070" s="96" t="s">
        <v>132</v>
      </c>
      <c r="E2070" s="97" t="s">
        <v>1</v>
      </c>
      <c r="F2070" s="98" t="s">
        <v>151</v>
      </c>
      <c r="H2070" s="99">
        <v>6</v>
      </c>
      <c r="L2070" s="94"/>
      <c r="M2070" s="100"/>
      <c r="N2070" s="101"/>
      <c r="O2070" s="101"/>
      <c r="P2070" s="101"/>
      <c r="Q2070" s="101"/>
      <c r="R2070" s="101"/>
      <c r="S2070" s="101"/>
      <c r="T2070" s="102"/>
      <c r="AT2070" s="97" t="s">
        <v>132</v>
      </c>
      <c r="AU2070" s="97" t="s">
        <v>74</v>
      </c>
      <c r="AV2070" s="95" t="s">
        <v>74</v>
      </c>
      <c r="AW2070" s="95" t="s">
        <v>5</v>
      </c>
      <c r="AX2070" s="95" t="s">
        <v>66</v>
      </c>
      <c r="AY2070" s="97" t="s">
        <v>123</v>
      </c>
    </row>
    <row r="2071" spans="2:51" s="167" customFormat="1" ht="12">
      <c r="B2071" s="166"/>
      <c r="D2071" s="96" t="s">
        <v>132</v>
      </c>
      <c r="E2071" s="168" t="s">
        <v>1</v>
      </c>
      <c r="F2071" s="169" t="s">
        <v>428</v>
      </c>
      <c r="H2071" s="168" t="s">
        <v>1</v>
      </c>
      <c r="L2071" s="166"/>
      <c r="M2071" s="170"/>
      <c r="N2071" s="171"/>
      <c r="O2071" s="171"/>
      <c r="P2071" s="171"/>
      <c r="Q2071" s="171"/>
      <c r="R2071" s="171"/>
      <c r="S2071" s="171"/>
      <c r="T2071" s="172"/>
      <c r="AT2071" s="168" t="s">
        <v>132</v>
      </c>
      <c r="AU2071" s="168" t="s">
        <v>74</v>
      </c>
      <c r="AV2071" s="167" t="s">
        <v>72</v>
      </c>
      <c r="AW2071" s="167" t="s">
        <v>5</v>
      </c>
      <c r="AX2071" s="167" t="s">
        <v>66</v>
      </c>
      <c r="AY2071" s="168" t="s">
        <v>123</v>
      </c>
    </row>
    <row r="2072" spans="2:51" s="167" customFormat="1" ht="12">
      <c r="B2072" s="166"/>
      <c r="D2072" s="96" t="s">
        <v>132</v>
      </c>
      <c r="E2072" s="168" t="s">
        <v>1</v>
      </c>
      <c r="F2072" s="169" t="s">
        <v>806</v>
      </c>
      <c r="H2072" s="168" t="s">
        <v>1</v>
      </c>
      <c r="L2072" s="166"/>
      <c r="M2072" s="170"/>
      <c r="N2072" s="171"/>
      <c r="O2072" s="171"/>
      <c r="P2072" s="171"/>
      <c r="Q2072" s="171"/>
      <c r="R2072" s="171"/>
      <c r="S2072" s="171"/>
      <c r="T2072" s="172"/>
      <c r="AT2072" s="168" t="s">
        <v>132</v>
      </c>
      <c r="AU2072" s="168" t="s">
        <v>74</v>
      </c>
      <c r="AV2072" s="167" t="s">
        <v>72</v>
      </c>
      <c r="AW2072" s="167" t="s">
        <v>5</v>
      </c>
      <c r="AX2072" s="167" t="s">
        <v>66</v>
      </c>
      <c r="AY2072" s="168" t="s">
        <v>123</v>
      </c>
    </row>
    <row r="2073" spans="2:51" s="95" customFormat="1" ht="12">
      <c r="B2073" s="94"/>
      <c r="D2073" s="96" t="s">
        <v>132</v>
      </c>
      <c r="E2073" s="97" t="s">
        <v>1</v>
      </c>
      <c r="F2073" s="98" t="s">
        <v>74</v>
      </c>
      <c r="H2073" s="99">
        <v>2</v>
      </c>
      <c r="L2073" s="94"/>
      <c r="M2073" s="100"/>
      <c r="N2073" s="101"/>
      <c r="O2073" s="101"/>
      <c r="P2073" s="101"/>
      <c r="Q2073" s="101"/>
      <c r="R2073" s="101"/>
      <c r="S2073" s="101"/>
      <c r="T2073" s="102"/>
      <c r="AT2073" s="97" t="s">
        <v>132</v>
      </c>
      <c r="AU2073" s="97" t="s">
        <v>74</v>
      </c>
      <c r="AV2073" s="95" t="s">
        <v>74</v>
      </c>
      <c r="AW2073" s="95" t="s">
        <v>5</v>
      </c>
      <c r="AX2073" s="95" t="s">
        <v>66</v>
      </c>
      <c r="AY2073" s="97" t="s">
        <v>123</v>
      </c>
    </row>
    <row r="2074" spans="2:51" s="167" customFormat="1" ht="12">
      <c r="B2074" s="166"/>
      <c r="D2074" s="96" t="s">
        <v>132</v>
      </c>
      <c r="E2074" s="168" t="s">
        <v>1</v>
      </c>
      <c r="F2074" s="169" t="s">
        <v>433</v>
      </c>
      <c r="H2074" s="168" t="s">
        <v>1</v>
      </c>
      <c r="L2074" s="166"/>
      <c r="M2074" s="170"/>
      <c r="N2074" s="171"/>
      <c r="O2074" s="171"/>
      <c r="P2074" s="171"/>
      <c r="Q2074" s="171"/>
      <c r="R2074" s="171"/>
      <c r="S2074" s="171"/>
      <c r="T2074" s="172"/>
      <c r="AT2074" s="168" t="s">
        <v>132</v>
      </c>
      <c r="AU2074" s="168" t="s">
        <v>74</v>
      </c>
      <c r="AV2074" s="167" t="s">
        <v>72</v>
      </c>
      <c r="AW2074" s="167" t="s">
        <v>5</v>
      </c>
      <c r="AX2074" s="167" t="s">
        <v>66</v>
      </c>
      <c r="AY2074" s="168" t="s">
        <v>123</v>
      </c>
    </row>
    <row r="2075" spans="2:51" s="167" customFormat="1" ht="12">
      <c r="B2075" s="166"/>
      <c r="D2075" s="96" t="s">
        <v>132</v>
      </c>
      <c r="E2075" s="168" t="s">
        <v>1</v>
      </c>
      <c r="F2075" s="169" t="s">
        <v>806</v>
      </c>
      <c r="H2075" s="168" t="s">
        <v>1</v>
      </c>
      <c r="L2075" s="166"/>
      <c r="M2075" s="170"/>
      <c r="N2075" s="171"/>
      <c r="O2075" s="171"/>
      <c r="P2075" s="171"/>
      <c r="Q2075" s="171"/>
      <c r="R2075" s="171"/>
      <c r="S2075" s="171"/>
      <c r="T2075" s="172"/>
      <c r="AT2075" s="168" t="s">
        <v>132</v>
      </c>
      <c r="AU2075" s="168" t="s">
        <v>74</v>
      </c>
      <c r="AV2075" s="167" t="s">
        <v>72</v>
      </c>
      <c r="AW2075" s="167" t="s">
        <v>5</v>
      </c>
      <c r="AX2075" s="167" t="s">
        <v>66</v>
      </c>
      <c r="AY2075" s="168" t="s">
        <v>123</v>
      </c>
    </row>
    <row r="2076" spans="2:51" s="95" customFormat="1" ht="12">
      <c r="B2076" s="94"/>
      <c r="D2076" s="96" t="s">
        <v>132</v>
      </c>
      <c r="E2076" s="97" t="s">
        <v>1</v>
      </c>
      <c r="F2076" s="98" t="s">
        <v>74</v>
      </c>
      <c r="H2076" s="99">
        <v>2</v>
      </c>
      <c r="L2076" s="94"/>
      <c r="M2076" s="100"/>
      <c r="N2076" s="101"/>
      <c r="O2076" s="101"/>
      <c r="P2076" s="101"/>
      <c r="Q2076" s="101"/>
      <c r="R2076" s="101"/>
      <c r="S2076" s="101"/>
      <c r="T2076" s="102"/>
      <c r="AT2076" s="97" t="s">
        <v>132</v>
      </c>
      <c r="AU2076" s="97" t="s">
        <v>74</v>
      </c>
      <c r="AV2076" s="95" t="s">
        <v>74</v>
      </c>
      <c r="AW2076" s="95" t="s">
        <v>5</v>
      </c>
      <c r="AX2076" s="95" t="s">
        <v>66</v>
      </c>
      <c r="AY2076" s="97" t="s">
        <v>123</v>
      </c>
    </row>
    <row r="2077" spans="2:51" s="182" customFormat="1" ht="12">
      <c r="B2077" s="181"/>
      <c r="D2077" s="96" t="s">
        <v>132</v>
      </c>
      <c r="E2077" s="183" t="s">
        <v>1</v>
      </c>
      <c r="F2077" s="184" t="s">
        <v>470</v>
      </c>
      <c r="H2077" s="185">
        <v>13</v>
      </c>
      <c r="L2077" s="181"/>
      <c r="M2077" s="186"/>
      <c r="N2077" s="187"/>
      <c r="O2077" s="187"/>
      <c r="P2077" s="187"/>
      <c r="Q2077" s="187"/>
      <c r="R2077" s="187"/>
      <c r="S2077" s="187"/>
      <c r="T2077" s="188"/>
      <c r="AT2077" s="183" t="s">
        <v>132</v>
      </c>
      <c r="AU2077" s="183" t="s">
        <v>74</v>
      </c>
      <c r="AV2077" s="182" t="s">
        <v>130</v>
      </c>
      <c r="AW2077" s="182" t="s">
        <v>5</v>
      </c>
      <c r="AX2077" s="182" t="s">
        <v>72</v>
      </c>
      <c r="AY2077" s="183" t="s">
        <v>123</v>
      </c>
    </row>
    <row r="2078" spans="2:65" s="117" customFormat="1" ht="16.5" customHeight="1">
      <c r="B2078" s="8"/>
      <c r="C2078" s="103" t="s">
        <v>269</v>
      </c>
      <c r="D2078" s="103" t="s">
        <v>189</v>
      </c>
      <c r="E2078" s="104" t="s">
        <v>807</v>
      </c>
      <c r="F2078" s="105" t="s">
        <v>808</v>
      </c>
      <c r="G2078" s="106" t="s">
        <v>175</v>
      </c>
      <c r="H2078" s="107">
        <v>9</v>
      </c>
      <c r="I2078" s="143"/>
      <c r="J2078" s="108">
        <f>ROUND(I2078*H2078,2)</f>
        <v>0</v>
      </c>
      <c r="K2078" s="105" t="s">
        <v>397</v>
      </c>
      <c r="L2078" s="157"/>
      <c r="M2078" s="109" t="s">
        <v>1</v>
      </c>
      <c r="N2078" s="189" t="s">
        <v>35</v>
      </c>
      <c r="O2078" s="92">
        <v>0</v>
      </c>
      <c r="P2078" s="92">
        <f>O2078*H2078</f>
        <v>0</v>
      </c>
      <c r="Q2078" s="92">
        <v>0.0154</v>
      </c>
      <c r="R2078" s="92">
        <f>Q2078*H2078</f>
        <v>0.1386</v>
      </c>
      <c r="S2078" s="92">
        <v>0</v>
      </c>
      <c r="T2078" s="164">
        <f>S2078*H2078</f>
        <v>0</v>
      </c>
      <c r="AR2078" s="120" t="s">
        <v>159</v>
      </c>
      <c r="AT2078" s="120" t="s">
        <v>189</v>
      </c>
      <c r="AU2078" s="120" t="s">
        <v>74</v>
      </c>
      <c r="AY2078" s="120" t="s">
        <v>123</v>
      </c>
      <c r="BE2078" s="156">
        <f>IF(N2078="základní",J2078,0)</f>
        <v>0</v>
      </c>
      <c r="BF2078" s="156">
        <f>IF(N2078="snížená",J2078,0)</f>
        <v>0</v>
      </c>
      <c r="BG2078" s="156">
        <f>IF(N2078="zákl. přenesená",J2078,0)</f>
        <v>0</v>
      </c>
      <c r="BH2078" s="156">
        <f>IF(N2078="sníž. přenesená",J2078,0)</f>
        <v>0</v>
      </c>
      <c r="BI2078" s="156">
        <f>IF(N2078="nulová",J2078,0)</f>
        <v>0</v>
      </c>
      <c r="BJ2078" s="120" t="s">
        <v>72</v>
      </c>
      <c r="BK2078" s="156">
        <f>ROUND(I2078*H2078,2)</f>
        <v>0</v>
      </c>
      <c r="BL2078" s="120" t="s">
        <v>130</v>
      </c>
      <c r="BM2078" s="120" t="s">
        <v>809</v>
      </c>
    </row>
    <row r="2079" spans="2:47" s="117" customFormat="1" ht="12">
      <c r="B2079" s="8"/>
      <c r="D2079" s="96" t="s">
        <v>399</v>
      </c>
      <c r="F2079" s="165" t="s">
        <v>808</v>
      </c>
      <c r="L2079" s="8"/>
      <c r="M2079" s="114"/>
      <c r="N2079" s="21"/>
      <c r="O2079" s="21"/>
      <c r="P2079" s="21"/>
      <c r="Q2079" s="21"/>
      <c r="R2079" s="21"/>
      <c r="S2079" s="21"/>
      <c r="T2079" s="22"/>
      <c r="AT2079" s="120" t="s">
        <v>399</v>
      </c>
      <c r="AU2079" s="120" t="s">
        <v>74</v>
      </c>
    </row>
    <row r="2080" spans="2:51" s="167" customFormat="1" ht="12">
      <c r="B2080" s="166"/>
      <c r="D2080" s="96" t="s">
        <v>132</v>
      </c>
      <c r="E2080" s="168" t="s">
        <v>1</v>
      </c>
      <c r="F2080" s="169" t="s">
        <v>401</v>
      </c>
      <c r="H2080" s="168" t="s">
        <v>1</v>
      </c>
      <c r="L2080" s="166"/>
      <c r="M2080" s="170"/>
      <c r="N2080" s="171"/>
      <c r="O2080" s="171"/>
      <c r="P2080" s="171"/>
      <c r="Q2080" s="171"/>
      <c r="R2080" s="171"/>
      <c r="S2080" s="171"/>
      <c r="T2080" s="172"/>
      <c r="AT2080" s="168" t="s">
        <v>132</v>
      </c>
      <c r="AU2080" s="168" t="s">
        <v>74</v>
      </c>
      <c r="AV2080" s="167" t="s">
        <v>72</v>
      </c>
      <c r="AW2080" s="167" t="s">
        <v>5</v>
      </c>
      <c r="AX2080" s="167" t="s">
        <v>66</v>
      </c>
      <c r="AY2080" s="168" t="s">
        <v>123</v>
      </c>
    </row>
    <row r="2081" spans="2:51" s="167" customFormat="1" ht="12">
      <c r="B2081" s="166"/>
      <c r="D2081" s="96" t="s">
        <v>132</v>
      </c>
      <c r="E2081" s="168" t="s">
        <v>1</v>
      </c>
      <c r="F2081" s="169" t="s">
        <v>402</v>
      </c>
      <c r="H2081" s="168" t="s">
        <v>1</v>
      </c>
      <c r="L2081" s="166"/>
      <c r="M2081" s="170"/>
      <c r="N2081" s="171"/>
      <c r="O2081" s="171"/>
      <c r="P2081" s="171"/>
      <c r="Q2081" s="171"/>
      <c r="R2081" s="171"/>
      <c r="S2081" s="171"/>
      <c r="T2081" s="172"/>
      <c r="AT2081" s="168" t="s">
        <v>132</v>
      </c>
      <c r="AU2081" s="168" t="s">
        <v>74</v>
      </c>
      <c r="AV2081" s="167" t="s">
        <v>72</v>
      </c>
      <c r="AW2081" s="167" t="s">
        <v>5</v>
      </c>
      <c r="AX2081" s="167" t="s">
        <v>66</v>
      </c>
      <c r="AY2081" s="168" t="s">
        <v>123</v>
      </c>
    </row>
    <row r="2082" spans="2:51" s="167" customFormat="1" ht="12">
      <c r="B2082" s="166"/>
      <c r="D2082" s="96" t="s">
        <v>132</v>
      </c>
      <c r="E2082" s="168" t="s">
        <v>1</v>
      </c>
      <c r="F2082" s="169" t="s">
        <v>403</v>
      </c>
      <c r="H2082" s="168" t="s">
        <v>1</v>
      </c>
      <c r="L2082" s="166"/>
      <c r="M2082" s="170"/>
      <c r="N2082" s="171"/>
      <c r="O2082" s="171"/>
      <c r="P2082" s="171"/>
      <c r="Q2082" s="171"/>
      <c r="R2082" s="171"/>
      <c r="S2082" s="171"/>
      <c r="T2082" s="172"/>
      <c r="AT2082" s="168" t="s">
        <v>132</v>
      </c>
      <c r="AU2082" s="168" t="s">
        <v>74</v>
      </c>
      <c r="AV2082" s="167" t="s">
        <v>72</v>
      </c>
      <c r="AW2082" s="167" t="s">
        <v>5</v>
      </c>
      <c r="AX2082" s="167" t="s">
        <v>66</v>
      </c>
      <c r="AY2082" s="168" t="s">
        <v>123</v>
      </c>
    </row>
    <row r="2083" spans="2:51" s="167" customFormat="1" ht="12">
      <c r="B2083" s="166"/>
      <c r="D2083" s="96" t="s">
        <v>132</v>
      </c>
      <c r="E2083" s="168" t="s">
        <v>1</v>
      </c>
      <c r="F2083" s="169" t="s">
        <v>649</v>
      </c>
      <c r="H2083" s="168" t="s">
        <v>1</v>
      </c>
      <c r="L2083" s="166"/>
      <c r="M2083" s="170"/>
      <c r="N2083" s="171"/>
      <c r="O2083" s="171"/>
      <c r="P2083" s="171"/>
      <c r="Q2083" s="171"/>
      <c r="R2083" s="171"/>
      <c r="S2083" s="171"/>
      <c r="T2083" s="172"/>
      <c r="AT2083" s="168" t="s">
        <v>132</v>
      </c>
      <c r="AU2083" s="168" t="s">
        <v>74</v>
      </c>
      <c r="AV2083" s="167" t="s">
        <v>72</v>
      </c>
      <c r="AW2083" s="167" t="s">
        <v>5</v>
      </c>
      <c r="AX2083" s="167" t="s">
        <v>66</v>
      </c>
      <c r="AY2083" s="168" t="s">
        <v>123</v>
      </c>
    </row>
    <row r="2084" spans="2:51" s="167" customFormat="1" ht="12">
      <c r="B2084" s="166"/>
      <c r="D2084" s="96" t="s">
        <v>132</v>
      </c>
      <c r="E2084" s="168" t="s">
        <v>1</v>
      </c>
      <c r="F2084" s="169" t="s">
        <v>405</v>
      </c>
      <c r="H2084" s="168" t="s">
        <v>1</v>
      </c>
      <c r="L2084" s="166"/>
      <c r="M2084" s="170"/>
      <c r="N2084" s="171"/>
      <c r="O2084" s="171"/>
      <c r="P2084" s="171"/>
      <c r="Q2084" s="171"/>
      <c r="R2084" s="171"/>
      <c r="S2084" s="171"/>
      <c r="T2084" s="172"/>
      <c r="AT2084" s="168" t="s">
        <v>132</v>
      </c>
      <c r="AU2084" s="168" t="s">
        <v>74</v>
      </c>
      <c r="AV2084" s="167" t="s">
        <v>72</v>
      </c>
      <c r="AW2084" s="167" t="s">
        <v>5</v>
      </c>
      <c r="AX2084" s="167" t="s">
        <v>66</v>
      </c>
      <c r="AY2084" s="168" t="s">
        <v>123</v>
      </c>
    </row>
    <row r="2085" spans="2:51" s="167" customFormat="1" ht="12">
      <c r="B2085" s="166"/>
      <c r="D2085" s="96" t="s">
        <v>132</v>
      </c>
      <c r="E2085" s="168" t="s">
        <v>1</v>
      </c>
      <c r="F2085" s="169" t="s">
        <v>803</v>
      </c>
      <c r="H2085" s="168" t="s">
        <v>1</v>
      </c>
      <c r="L2085" s="166"/>
      <c r="M2085" s="170"/>
      <c r="N2085" s="171"/>
      <c r="O2085" s="171"/>
      <c r="P2085" s="171"/>
      <c r="Q2085" s="171"/>
      <c r="R2085" s="171"/>
      <c r="S2085" s="171"/>
      <c r="T2085" s="172"/>
      <c r="AT2085" s="168" t="s">
        <v>132</v>
      </c>
      <c r="AU2085" s="168" t="s">
        <v>74</v>
      </c>
      <c r="AV2085" s="167" t="s">
        <v>72</v>
      </c>
      <c r="AW2085" s="167" t="s">
        <v>5</v>
      </c>
      <c r="AX2085" s="167" t="s">
        <v>66</v>
      </c>
      <c r="AY2085" s="168" t="s">
        <v>123</v>
      </c>
    </row>
    <row r="2086" spans="2:51" s="95" customFormat="1" ht="12">
      <c r="B2086" s="94"/>
      <c r="D2086" s="96" t="s">
        <v>132</v>
      </c>
      <c r="E2086" s="97" t="s">
        <v>1</v>
      </c>
      <c r="F2086" s="98" t="s">
        <v>72</v>
      </c>
      <c r="H2086" s="99">
        <v>1</v>
      </c>
      <c r="L2086" s="94"/>
      <c r="M2086" s="100"/>
      <c r="N2086" s="101"/>
      <c r="O2086" s="101"/>
      <c r="P2086" s="101"/>
      <c r="Q2086" s="101"/>
      <c r="R2086" s="101"/>
      <c r="S2086" s="101"/>
      <c r="T2086" s="102"/>
      <c r="AT2086" s="97" t="s">
        <v>132</v>
      </c>
      <c r="AU2086" s="97" t="s">
        <v>74</v>
      </c>
      <c r="AV2086" s="95" t="s">
        <v>74</v>
      </c>
      <c r="AW2086" s="95" t="s">
        <v>5</v>
      </c>
      <c r="AX2086" s="95" t="s">
        <v>66</v>
      </c>
      <c r="AY2086" s="97" t="s">
        <v>123</v>
      </c>
    </row>
    <row r="2087" spans="2:51" s="167" customFormat="1" ht="12">
      <c r="B2087" s="166"/>
      <c r="D2087" s="96" t="s">
        <v>132</v>
      </c>
      <c r="E2087" s="168" t="s">
        <v>1</v>
      </c>
      <c r="F2087" s="169" t="s">
        <v>413</v>
      </c>
      <c r="H2087" s="168" t="s">
        <v>1</v>
      </c>
      <c r="L2087" s="166"/>
      <c r="M2087" s="170"/>
      <c r="N2087" s="171"/>
      <c r="O2087" s="171"/>
      <c r="P2087" s="171"/>
      <c r="Q2087" s="171"/>
      <c r="R2087" s="171"/>
      <c r="S2087" s="171"/>
      <c r="T2087" s="172"/>
      <c r="AT2087" s="168" t="s">
        <v>132</v>
      </c>
      <c r="AU2087" s="168" t="s">
        <v>74</v>
      </c>
      <c r="AV2087" s="167" t="s">
        <v>72</v>
      </c>
      <c r="AW2087" s="167" t="s">
        <v>5</v>
      </c>
      <c r="AX2087" s="167" t="s">
        <v>66</v>
      </c>
      <c r="AY2087" s="168" t="s">
        <v>123</v>
      </c>
    </row>
    <row r="2088" spans="2:51" s="167" customFormat="1" ht="12">
      <c r="B2088" s="166"/>
      <c r="D2088" s="96" t="s">
        <v>132</v>
      </c>
      <c r="E2088" s="168" t="s">
        <v>1</v>
      </c>
      <c r="F2088" s="169" t="s">
        <v>803</v>
      </c>
      <c r="H2088" s="168" t="s">
        <v>1</v>
      </c>
      <c r="L2088" s="166"/>
      <c r="M2088" s="170"/>
      <c r="N2088" s="171"/>
      <c r="O2088" s="171"/>
      <c r="P2088" s="171"/>
      <c r="Q2088" s="171"/>
      <c r="R2088" s="171"/>
      <c r="S2088" s="171"/>
      <c r="T2088" s="172"/>
      <c r="AT2088" s="168" t="s">
        <v>132</v>
      </c>
      <c r="AU2088" s="168" t="s">
        <v>74</v>
      </c>
      <c r="AV2088" s="167" t="s">
        <v>72</v>
      </c>
      <c r="AW2088" s="167" t="s">
        <v>5</v>
      </c>
      <c r="AX2088" s="167" t="s">
        <v>66</v>
      </c>
      <c r="AY2088" s="168" t="s">
        <v>123</v>
      </c>
    </row>
    <row r="2089" spans="2:51" s="95" customFormat="1" ht="12">
      <c r="B2089" s="94"/>
      <c r="D2089" s="96" t="s">
        <v>132</v>
      </c>
      <c r="E2089" s="97" t="s">
        <v>1</v>
      </c>
      <c r="F2089" s="98" t="s">
        <v>72</v>
      </c>
      <c r="H2089" s="99">
        <v>1</v>
      </c>
      <c r="L2089" s="94"/>
      <c r="M2089" s="100"/>
      <c r="N2089" s="101"/>
      <c r="O2089" s="101"/>
      <c r="P2089" s="101"/>
      <c r="Q2089" s="101"/>
      <c r="R2089" s="101"/>
      <c r="S2089" s="101"/>
      <c r="T2089" s="102"/>
      <c r="AT2089" s="97" t="s">
        <v>132</v>
      </c>
      <c r="AU2089" s="97" t="s">
        <v>74</v>
      </c>
      <c r="AV2089" s="95" t="s">
        <v>74</v>
      </c>
      <c r="AW2089" s="95" t="s">
        <v>5</v>
      </c>
      <c r="AX2089" s="95" t="s">
        <v>66</v>
      </c>
      <c r="AY2089" s="97" t="s">
        <v>123</v>
      </c>
    </row>
    <row r="2090" spans="2:51" s="167" customFormat="1" ht="12">
      <c r="B2090" s="166"/>
      <c r="D2090" s="96" t="s">
        <v>132</v>
      </c>
      <c r="E2090" s="168" t="s">
        <v>1</v>
      </c>
      <c r="F2090" s="169" t="s">
        <v>423</v>
      </c>
      <c r="H2090" s="168" t="s">
        <v>1</v>
      </c>
      <c r="L2090" s="166"/>
      <c r="M2090" s="170"/>
      <c r="N2090" s="171"/>
      <c r="O2090" s="171"/>
      <c r="P2090" s="171"/>
      <c r="Q2090" s="171"/>
      <c r="R2090" s="171"/>
      <c r="S2090" s="171"/>
      <c r="T2090" s="172"/>
      <c r="AT2090" s="168" t="s">
        <v>132</v>
      </c>
      <c r="AU2090" s="168" t="s">
        <v>74</v>
      </c>
      <c r="AV2090" s="167" t="s">
        <v>72</v>
      </c>
      <c r="AW2090" s="167" t="s">
        <v>5</v>
      </c>
      <c r="AX2090" s="167" t="s">
        <v>66</v>
      </c>
      <c r="AY2090" s="168" t="s">
        <v>123</v>
      </c>
    </row>
    <row r="2091" spans="2:51" s="167" customFormat="1" ht="12">
      <c r="B2091" s="166"/>
      <c r="D2091" s="96" t="s">
        <v>132</v>
      </c>
      <c r="E2091" s="168" t="s">
        <v>1</v>
      </c>
      <c r="F2091" s="169" t="s">
        <v>803</v>
      </c>
      <c r="H2091" s="168" t="s">
        <v>1</v>
      </c>
      <c r="L2091" s="166"/>
      <c r="M2091" s="170"/>
      <c r="N2091" s="171"/>
      <c r="O2091" s="171"/>
      <c r="P2091" s="171"/>
      <c r="Q2091" s="171"/>
      <c r="R2091" s="171"/>
      <c r="S2091" s="171"/>
      <c r="T2091" s="172"/>
      <c r="AT2091" s="168" t="s">
        <v>132</v>
      </c>
      <c r="AU2091" s="168" t="s">
        <v>74</v>
      </c>
      <c r="AV2091" s="167" t="s">
        <v>72</v>
      </c>
      <c r="AW2091" s="167" t="s">
        <v>5</v>
      </c>
      <c r="AX2091" s="167" t="s">
        <v>66</v>
      </c>
      <c r="AY2091" s="168" t="s">
        <v>123</v>
      </c>
    </row>
    <row r="2092" spans="2:51" s="95" customFormat="1" ht="12">
      <c r="B2092" s="94"/>
      <c r="D2092" s="96" t="s">
        <v>132</v>
      </c>
      <c r="E2092" s="97" t="s">
        <v>1</v>
      </c>
      <c r="F2092" s="98" t="s">
        <v>72</v>
      </c>
      <c r="H2092" s="99">
        <v>1</v>
      </c>
      <c r="L2092" s="94"/>
      <c r="M2092" s="100"/>
      <c r="N2092" s="101"/>
      <c r="O2092" s="101"/>
      <c r="P2092" s="101"/>
      <c r="Q2092" s="101"/>
      <c r="R2092" s="101"/>
      <c r="S2092" s="101"/>
      <c r="T2092" s="102"/>
      <c r="AT2092" s="97" t="s">
        <v>132</v>
      </c>
      <c r="AU2092" s="97" t="s">
        <v>74</v>
      </c>
      <c r="AV2092" s="95" t="s">
        <v>74</v>
      </c>
      <c r="AW2092" s="95" t="s">
        <v>5</v>
      </c>
      <c r="AX2092" s="95" t="s">
        <v>66</v>
      </c>
      <c r="AY2092" s="97" t="s">
        <v>123</v>
      </c>
    </row>
    <row r="2093" spans="2:51" s="167" customFormat="1" ht="12">
      <c r="B2093" s="166"/>
      <c r="D2093" s="96" t="s">
        <v>132</v>
      </c>
      <c r="E2093" s="168" t="s">
        <v>1</v>
      </c>
      <c r="F2093" s="169" t="s">
        <v>804</v>
      </c>
      <c r="H2093" s="168" t="s">
        <v>1</v>
      </c>
      <c r="L2093" s="166"/>
      <c r="M2093" s="170"/>
      <c r="N2093" s="171"/>
      <c r="O2093" s="171"/>
      <c r="P2093" s="171"/>
      <c r="Q2093" s="171"/>
      <c r="R2093" s="171"/>
      <c r="S2093" s="171"/>
      <c r="T2093" s="172"/>
      <c r="AT2093" s="168" t="s">
        <v>132</v>
      </c>
      <c r="AU2093" s="168" t="s">
        <v>74</v>
      </c>
      <c r="AV2093" s="167" t="s">
        <v>72</v>
      </c>
      <c r="AW2093" s="167" t="s">
        <v>5</v>
      </c>
      <c r="AX2093" s="167" t="s">
        <v>66</v>
      </c>
      <c r="AY2093" s="168" t="s">
        <v>123</v>
      </c>
    </row>
    <row r="2094" spans="2:51" s="167" customFormat="1" ht="12">
      <c r="B2094" s="166"/>
      <c r="D2094" s="96" t="s">
        <v>132</v>
      </c>
      <c r="E2094" s="168" t="s">
        <v>1</v>
      </c>
      <c r="F2094" s="169" t="s">
        <v>805</v>
      </c>
      <c r="H2094" s="168" t="s">
        <v>1</v>
      </c>
      <c r="L2094" s="166"/>
      <c r="M2094" s="170"/>
      <c r="N2094" s="171"/>
      <c r="O2094" s="171"/>
      <c r="P2094" s="171"/>
      <c r="Q2094" s="171"/>
      <c r="R2094" s="171"/>
      <c r="S2094" s="171"/>
      <c r="T2094" s="172"/>
      <c r="AT2094" s="168" t="s">
        <v>132</v>
      </c>
      <c r="AU2094" s="168" t="s">
        <v>74</v>
      </c>
      <c r="AV2094" s="167" t="s">
        <v>72</v>
      </c>
      <c r="AW2094" s="167" t="s">
        <v>5</v>
      </c>
      <c r="AX2094" s="167" t="s">
        <v>66</v>
      </c>
      <c r="AY2094" s="168" t="s">
        <v>123</v>
      </c>
    </row>
    <row r="2095" spans="2:51" s="95" customFormat="1" ht="12">
      <c r="B2095" s="94"/>
      <c r="D2095" s="96" t="s">
        <v>132</v>
      </c>
      <c r="E2095" s="97" t="s">
        <v>1</v>
      </c>
      <c r="F2095" s="98" t="s">
        <v>151</v>
      </c>
      <c r="H2095" s="99">
        <v>6</v>
      </c>
      <c r="L2095" s="94"/>
      <c r="M2095" s="100"/>
      <c r="N2095" s="101"/>
      <c r="O2095" s="101"/>
      <c r="P2095" s="101"/>
      <c r="Q2095" s="101"/>
      <c r="R2095" s="101"/>
      <c r="S2095" s="101"/>
      <c r="T2095" s="102"/>
      <c r="AT2095" s="97" t="s">
        <v>132</v>
      </c>
      <c r="AU2095" s="97" t="s">
        <v>74</v>
      </c>
      <c r="AV2095" s="95" t="s">
        <v>74</v>
      </c>
      <c r="AW2095" s="95" t="s">
        <v>5</v>
      </c>
      <c r="AX2095" s="95" t="s">
        <v>66</v>
      </c>
      <c r="AY2095" s="97" t="s">
        <v>123</v>
      </c>
    </row>
    <row r="2096" spans="2:51" s="182" customFormat="1" ht="12">
      <c r="B2096" s="181"/>
      <c r="D2096" s="96" t="s">
        <v>132</v>
      </c>
      <c r="E2096" s="183" t="s">
        <v>1</v>
      </c>
      <c r="F2096" s="184" t="s">
        <v>470</v>
      </c>
      <c r="H2096" s="185">
        <v>9</v>
      </c>
      <c r="L2096" s="181"/>
      <c r="M2096" s="186"/>
      <c r="N2096" s="187"/>
      <c r="O2096" s="187"/>
      <c r="P2096" s="187"/>
      <c r="Q2096" s="187"/>
      <c r="R2096" s="187"/>
      <c r="S2096" s="187"/>
      <c r="T2096" s="188"/>
      <c r="AT2096" s="183" t="s">
        <v>132</v>
      </c>
      <c r="AU2096" s="183" t="s">
        <v>74</v>
      </c>
      <c r="AV2096" s="182" t="s">
        <v>130</v>
      </c>
      <c r="AW2096" s="182" t="s">
        <v>5</v>
      </c>
      <c r="AX2096" s="182" t="s">
        <v>72</v>
      </c>
      <c r="AY2096" s="183" t="s">
        <v>123</v>
      </c>
    </row>
    <row r="2097" spans="2:65" s="117" customFormat="1" ht="16.5" customHeight="1">
      <c r="B2097" s="8"/>
      <c r="C2097" s="103" t="s">
        <v>275</v>
      </c>
      <c r="D2097" s="103" t="s">
        <v>189</v>
      </c>
      <c r="E2097" s="104" t="s">
        <v>810</v>
      </c>
      <c r="F2097" s="105" t="s">
        <v>811</v>
      </c>
      <c r="G2097" s="106" t="s">
        <v>175</v>
      </c>
      <c r="H2097" s="107">
        <v>4</v>
      </c>
      <c r="I2097" s="143"/>
      <c r="J2097" s="108">
        <f>ROUND(I2097*H2097,2)</f>
        <v>0</v>
      </c>
      <c r="K2097" s="105" t="s">
        <v>397</v>
      </c>
      <c r="L2097" s="157"/>
      <c r="M2097" s="109" t="s">
        <v>1</v>
      </c>
      <c r="N2097" s="189" t="s">
        <v>35</v>
      </c>
      <c r="O2097" s="92">
        <v>0</v>
      </c>
      <c r="P2097" s="92">
        <f>O2097*H2097</f>
        <v>0</v>
      </c>
      <c r="Q2097" s="92">
        <v>0.0171</v>
      </c>
      <c r="R2097" s="92">
        <f>Q2097*H2097</f>
        <v>0.0684</v>
      </c>
      <c r="S2097" s="92">
        <v>0</v>
      </c>
      <c r="T2097" s="164">
        <f>S2097*H2097</f>
        <v>0</v>
      </c>
      <c r="AR2097" s="120" t="s">
        <v>159</v>
      </c>
      <c r="AT2097" s="120" t="s">
        <v>189</v>
      </c>
      <c r="AU2097" s="120" t="s">
        <v>74</v>
      </c>
      <c r="AY2097" s="120" t="s">
        <v>123</v>
      </c>
      <c r="BE2097" s="156">
        <f>IF(N2097="základní",J2097,0)</f>
        <v>0</v>
      </c>
      <c r="BF2097" s="156">
        <f>IF(N2097="snížená",J2097,0)</f>
        <v>0</v>
      </c>
      <c r="BG2097" s="156">
        <f>IF(N2097="zákl. přenesená",J2097,0)</f>
        <v>0</v>
      </c>
      <c r="BH2097" s="156">
        <f>IF(N2097="sníž. přenesená",J2097,0)</f>
        <v>0</v>
      </c>
      <c r="BI2097" s="156">
        <f>IF(N2097="nulová",J2097,0)</f>
        <v>0</v>
      </c>
      <c r="BJ2097" s="120" t="s">
        <v>72</v>
      </c>
      <c r="BK2097" s="156">
        <f>ROUND(I2097*H2097,2)</f>
        <v>0</v>
      </c>
      <c r="BL2097" s="120" t="s">
        <v>130</v>
      </c>
      <c r="BM2097" s="120" t="s">
        <v>812</v>
      </c>
    </row>
    <row r="2098" spans="2:47" s="117" customFormat="1" ht="12">
      <c r="B2098" s="8"/>
      <c r="D2098" s="96" t="s">
        <v>399</v>
      </c>
      <c r="F2098" s="165" t="s">
        <v>811</v>
      </c>
      <c r="L2098" s="8"/>
      <c r="M2098" s="114"/>
      <c r="N2098" s="21"/>
      <c r="O2098" s="21"/>
      <c r="P2098" s="21"/>
      <c r="Q2098" s="21"/>
      <c r="R2098" s="21"/>
      <c r="S2098" s="21"/>
      <c r="T2098" s="22"/>
      <c r="AT2098" s="120" t="s">
        <v>399</v>
      </c>
      <c r="AU2098" s="120" t="s">
        <v>74</v>
      </c>
    </row>
    <row r="2099" spans="2:51" s="167" customFormat="1" ht="12">
      <c r="B2099" s="166"/>
      <c r="D2099" s="96" t="s">
        <v>132</v>
      </c>
      <c r="E2099" s="168" t="s">
        <v>1</v>
      </c>
      <c r="F2099" s="169" t="s">
        <v>401</v>
      </c>
      <c r="H2099" s="168" t="s">
        <v>1</v>
      </c>
      <c r="L2099" s="166"/>
      <c r="M2099" s="170"/>
      <c r="N2099" s="171"/>
      <c r="O2099" s="171"/>
      <c r="P2099" s="171"/>
      <c r="Q2099" s="171"/>
      <c r="R2099" s="171"/>
      <c r="S2099" s="171"/>
      <c r="T2099" s="172"/>
      <c r="AT2099" s="168" t="s">
        <v>132</v>
      </c>
      <c r="AU2099" s="168" t="s">
        <v>74</v>
      </c>
      <c r="AV2099" s="167" t="s">
        <v>72</v>
      </c>
      <c r="AW2099" s="167" t="s">
        <v>5</v>
      </c>
      <c r="AX2099" s="167" t="s">
        <v>66</v>
      </c>
      <c r="AY2099" s="168" t="s">
        <v>123</v>
      </c>
    </row>
    <row r="2100" spans="2:51" s="167" customFormat="1" ht="12">
      <c r="B2100" s="166"/>
      <c r="D2100" s="96" t="s">
        <v>132</v>
      </c>
      <c r="E2100" s="168" t="s">
        <v>1</v>
      </c>
      <c r="F2100" s="169" t="s">
        <v>402</v>
      </c>
      <c r="H2100" s="168" t="s">
        <v>1</v>
      </c>
      <c r="L2100" s="166"/>
      <c r="M2100" s="170"/>
      <c r="N2100" s="171"/>
      <c r="O2100" s="171"/>
      <c r="P2100" s="171"/>
      <c r="Q2100" s="171"/>
      <c r="R2100" s="171"/>
      <c r="S2100" s="171"/>
      <c r="T2100" s="172"/>
      <c r="AT2100" s="168" t="s">
        <v>132</v>
      </c>
      <c r="AU2100" s="168" t="s">
        <v>74</v>
      </c>
      <c r="AV2100" s="167" t="s">
        <v>72</v>
      </c>
      <c r="AW2100" s="167" t="s">
        <v>5</v>
      </c>
      <c r="AX2100" s="167" t="s">
        <v>66</v>
      </c>
      <c r="AY2100" s="168" t="s">
        <v>123</v>
      </c>
    </row>
    <row r="2101" spans="2:51" s="167" customFormat="1" ht="12">
      <c r="B2101" s="166"/>
      <c r="D2101" s="96" t="s">
        <v>132</v>
      </c>
      <c r="E2101" s="168" t="s">
        <v>1</v>
      </c>
      <c r="F2101" s="169" t="s">
        <v>403</v>
      </c>
      <c r="H2101" s="168" t="s">
        <v>1</v>
      </c>
      <c r="L2101" s="166"/>
      <c r="M2101" s="170"/>
      <c r="N2101" s="171"/>
      <c r="O2101" s="171"/>
      <c r="P2101" s="171"/>
      <c r="Q2101" s="171"/>
      <c r="R2101" s="171"/>
      <c r="S2101" s="171"/>
      <c r="T2101" s="172"/>
      <c r="AT2101" s="168" t="s">
        <v>132</v>
      </c>
      <c r="AU2101" s="168" t="s">
        <v>74</v>
      </c>
      <c r="AV2101" s="167" t="s">
        <v>72</v>
      </c>
      <c r="AW2101" s="167" t="s">
        <v>5</v>
      </c>
      <c r="AX2101" s="167" t="s">
        <v>66</v>
      </c>
      <c r="AY2101" s="168" t="s">
        <v>123</v>
      </c>
    </row>
    <row r="2102" spans="2:51" s="167" customFormat="1" ht="12">
      <c r="B2102" s="166"/>
      <c r="D2102" s="96" t="s">
        <v>132</v>
      </c>
      <c r="E2102" s="168" t="s">
        <v>1</v>
      </c>
      <c r="F2102" s="169" t="s">
        <v>649</v>
      </c>
      <c r="H2102" s="168" t="s">
        <v>1</v>
      </c>
      <c r="L2102" s="166"/>
      <c r="M2102" s="170"/>
      <c r="N2102" s="171"/>
      <c r="O2102" s="171"/>
      <c r="P2102" s="171"/>
      <c r="Q2102" s="171"/>
      <c r="R2102" s="171"/>
      <c r="S2102" s="171"/>
      <c r="T2102" s="172"/>
      <c r="AT2102" s="168" t="s">
        <v>132</v>
      </c>
      <c r="AU2102" s="168" t="s">
        <v>74</v>
      </c>
      <c r="AV2102" s="167" t="s">
        <v>72</v>
      </c>
      <c r="AW2102" s="167" t="s">
        <v>5</v>
      </c>
      <c r="AX2102" s="167" t="s">
        <v>66</v>
      </c>
      <c r="AY2102" s="168" t="s">
        <v>123</v>
      </c>
    </row>
    <row r="2103" spans="2:51" s="167" customFormat="1" ht="12">
      <c r="B2103" s="166"/>
      <c r="D2103" s="96" t="s">
        <v>132</v>
      </c>
      <c r="E2103" s="168" t="s">
        <v>1</v>
      </c>
      <c r="F2103" s="169" t="s">
        <v>428</v>
      </c>
      <c r="H2103" s="168" t="s">
        <v>1</v>
      </c>
      <c r="L2103" s="166"/>
      <c r="M2103" s="170"/>
      <c r="N2103" s="171"/>
      <c r="O2103" s="171"/>
      <c r="P2103" s="171"/>
      <c r="Q2103" s="171"/>
      <c r="R2103" s="171"/>
      <c r="S2103" s="171"/>
      <c r="T2103" s="172"/>
      <c r="AT2103" s="168" t="s">
        <v>132</v>
      </c>
      <c r="AU2103" s="168" t="s">
        <v>74</v>
      </c>
      <c r="AV2103" s="167" t="s">
        <v>72</v>
      </c>
      <c r="AW2103" s="167" t="s">
        <v>5</v>
      </c>
      <c r="AX2103" s="167" t="s">
        <v>66</v>
      </c>
      <c r="AY2103" s="168" t="s">
        <v>123</v>
      </c>
    </row>
    <row r="2104" spans="2:51" s="167" customFormat="1" ht="12">
      <c r="B2104" s="166"/>
      <c r="D2104" s="96" t="s">
        <v>132</v>
      </c>
      <c r="E2104" s="168" t="s">
        <v>1</v>
      </c>
      <c r="F2104" s="169" t="s">
        <v>806</v>
      </c>
      <c r="H2104" s="168" t="s">
        <v>1</v>
      </c>
      <c r="L2104" s="166"/>
      <c r="M2104" s="170"/>
      <c r="N2104" s="171"/>
      <c r="O2104" s="171"/>
      <c r="P2104" s="171"/>
      <c r="Q2104" s="171"/>
      <c r="R2104" s="171"/>
      <c r="S2104" s="171"/>
      <c r="T2104" s="172"/>
      <c r="AT2104" s="168" t="s">
        <v>132</v>
      </c>
      <c r="AU2104" s="168" t="s">
        <v>74</v>
      </c>
      <c r="AV2104" s="167" t="s">
        <v>72</v>
      </c>
      <c r="AW2104" s="167" t="s">
        <v>5</v>
      </c>
      <c r="AX2104" s="167" t="s">
        <v>66</v>
      </c>
      <c r="AY2104" s="168" t="s">
        <v>123</v>
      </c>
    </row>
    <row r="2105" spans="2:51" s="95" customFormat="1" ht="12">
      <c r="B2105" s="94"/>
      <c r="D2105" s="96" t="s">
        <v>132</v>
      </c>
      <c r="E2105" s="97" t="s">
        <v>1</v>
      </c>
      <c r="F2105" s="98" t="s">
        <v>74</v>
      </c>
      <c r="H2105" s="99">
        <v>2</v>
      </c>
      <c r="L2105" s="94"/>
      <c r="M2105" s="100"/>
      <c r="N2105" s="101"/>
      <c r="O2105" s="101"/>
      <c r="P2105" s="101"/>
      <c r="Q2105" s="101"/>
      <c r="R2105" s="101"/>
      <c r="S2105" s="101"/>
      <c r="T2105" s="102"/>
      <c r="AT2105" s="97" t="s">
        <v>132</v>
      </c>
      <c r="AU2105" s="97" t="s">
        <v>74</v>
      </c>
      <c r="AV2105" s="95" t="s">
        <v>74</v>
      </c>
      <c r="AW2105" s="95" t="s">
        <v>5</v>
      </c>
      <c r="AX2105" s="95" t="s">
        <v>66</v>
      </c>
      <c r="AY2105" s="97" t="s">
        <v>123</v>
      </c>
    </row>
    <row r="2106" spans="2:51" s="167" customFormat="1" ht="12">
      <c r="B2106" s="166"/>
      <c r="D2106" s="96" t="s">
        <v>132</v>
      </c>
      <c r="E2106" s="168" t="s">
        <v>1</v>
      </c>
      <c r="F2106" s="169" t="s">
        <v>433</v>
      </c>
      <c r="H2106" s="168" t="s">
        <v>1</v>
      </c>
      <c r="L2106" s="166"/>
      <c r="M2106" s="170"/>
      <c r="N2106" s="171"/>
      <c r="O2106" s="171"/>
      <c r="P2106" s="171"/>
      <c r="Q2106" s="171"/>
      <c r="R2106" s="171"/>
      <c r="S2106" s="171"/>
      <c r="T2106" s="172"/>
      <c r="AT2106" s="168" t="s">
        <v>132</v>
      </c>
      <c r="AU2106" s="168" t="s">
        <v>74</v>
      </c>
      <c r="AV2106" s="167" t="s">
        <v>72</v>
      </c>
      <c r="AW2106" s="167" t="s">
        <v>5</v>
      </c>
      <c r="AX2106" s="167" t="s">
        <v>66</v>
      </c>
      <c r="AY2106" s="168" t="s">
        <v>123</v>
      </c>
    </row>
    <row r="2107" spans="2:51" s="167" customFormat="1" ht="12">
      <c r="B2107" s="166"/>
      <c r="D2107" s="96" t="s">
        <v>132</v>
      </c>
      <c r="E2107" s="168" t="s">
        <v>1</v>
      </c>
      <c r="F2107" s="169" t="s">
        <v>806</v>
      </c>
      <c r="H2107" s="168" t="s">
        <v>1</v>
      </c>
      <c r="L2107" s="166"/>
      <c r="M2107" s="170"/>
      <c r="N2107" s="171"/>
      <c r="O2107" s="171"/>
      <c r="P2107" s="171"/>
      <c r="Q2107" s="171"/>
      <c r="R2107" s="171"/>
      <c r="S2107" s="171"/>
      <c r="T2107" s="172"/>
      <c r="AT2107" s="168" t="s">
        <v>132</v>
      </c>
      <c r="AU2107" s="168" t="s">
        <v>74</v>
      </c>
      <c r="AV2107" s="167" t="s">
        <v>72</v>
      </c>
      <c r="AW2107" s="167" t="s">
        <v>5</v>
      </c>
      <c r="AX2107" s="167" t="s">
        <v>66</v>
      </c>
      <c r="AY2107" s="168" t="s">
        <v>123</v>
      </c>
    </row>
    <row r="2108" spans="2:51" s="95" customFormat="1" ht="12">
      <c r="B2108" s="94"/>
      <c r="D2108" s="96" t="s">
        <v>132</v>
      </c>
      <c r="E2108" s="97" t="s">
        <v>1</v>
      </c>
      <c r="F2108" s="98" t="s">
        <v>74</v>
      </c>
      <c r="H2108" s="99">
        <v>2</v>
      </c>
      <c r="L2108" s="94"/>
      <c r="M2108" s="100"/>
      <c r="N2108" s="101"/>
      <c r="O2108" s="101"/>
      <c r="P2108" s="101"/>
      <c r="Q2108" s="101"/>
      <c r="R2108" s="101"/>
      <c r="S2108" s="101"/>
      <c r="T2108" s="102"/>
      <c r="AT2108" s="97" t="s">
        <v>132</v>
      </c>
      <c r="AU2108" s="97" t="s">
        <v>74</v>
      </c>
      <c r="AV2108" s="95" t="s">
        <v>74</v>
      </c>
      <c r="AW2108" s="95" t="s">
        <v>5</v>
      </c>
      <c r="AX2108" s="95" t="s">
        <v>66</v>
      </c>
      <c r="AY2108" s="97" t="s">
        <v>123</v>
      </c>
    </row>
    <row r="2109" spans="2:51" s="182" customFormat="1" ht="12">
      <c r="B2109" s="181"/>
      <c r="D2109" s="96" t="s">
        <v>132</v>
      </c>
      <c r="E2109" s="183" t="s">
        <v>1</v>
      </c>
      <c r="F2109" s="184" t="s">
        <v>470</v>
      </c>
      <c r="H2109" s="185">
        <v>4</v>
      </c>
      <c r="L2109" s="181"/>
      <c r="M2109" s="186"/>
      <c r="N2109" s="187"/>
      <c r="O2109" s="187"/>
      <c r="P2109" s="187"/>
      <c r="Q2109" s="187"/>
      <c r="R2109" s="187"/>
      <c r="S2109" s="187"/>
      <c r="T2109" s="188"/>
      <c r="AT2109" s="183" t="s">
        <v>132</v>
      </c>
      <c r="AU2109" s="183" t="s">
        <v>74</v>
      </c>
      <c r="AV2109" s="182" t="s">
        <v>130</v>
      </c>
      <c r="AW2109" s="182" t="s">
        <v>5</v>
      </c>
      <c r="AX2109" s="182" t="s">
        <v>72</v>
      </c>
      <c r="AY2109" s="183" t="s">
        <v>123</v>
      </c>
    </row>
    <row r="2110" spans="2:65" s="117" customFormat="1" ht="16.5" customHeight="1">
      <c r="B2110" s="8"/>
      <c r="C2110" s="84" t="s">
        <v>813</v>
      </c>
      <c r="D2110" s="84" t="s">
        <v>125</v>
      </c>
      <c r="E2110" s="85" t="s">
        <v>814</v>
      </c>
      <c r="F2110" s="86" t="s">
        <v>815</v>
      </c>
      <c r="G2110" s="87" t="s">
        <v>396</v>
      </c>
      <c r="H2110" s="88">
        <v>12.612</v>
      </c>
      <c r="I2110" s="142"/>
      <c r="J2110" s="89">
        <f>ROUND(I2110*H2110,2)</f>
        <v>0</v>
      </c>
      <c r="K2110" s="86" t="s">
        <v>397</v>
      </c>
      <c r="L2110" s="8"/>
      <c r="M2110" s="115" t="s">
        <v>1</v>
      </c>
      <c r="N2110" s="90" t="s">
        <v>35</v>
      </c>
      <c r="O2110" s="92">
        <v>1.5</v>
      </c>
      <c r="P2110" s="92">
        <f>O2110*H2110</f>
        <v>18.918</v>
      </c>
      <c r="Q2110" s="92">
        <v>0</v>
      </c>
      <c r="R2110" s="92">
        <f>Q2110*H2110</f>
        <v>0</v>
      </c>
      <c r="S2110" s="92">
        <v>0.55</v>
      </c>
      <c r="T2110" s="164">
        <f>S2110*H2110</f>
        <v>6.9366</v>
      </c>
      <c r="AR2110" s="120" t="s">
        <v>130</v>
      </c>
      <c r="AT2110" s="120" t="s">
        <v>125</v>
      </c>
      <c r="AU2110" s="120" t="s">
        <v>74</v>
      </c>
      <c r="AY2110" s="120" t="s">
        <v>123</v>
      </c>
      <c r="BE2110" s="156">
        <f>IF(N2110="základní",J2110,0)</f>
        <v>0</v>
      </c>
      <c r="BF2110" s="156">
        <f>IF(N2110="snížená",J2110,0)</f>
        <v>0</v>
      </c>
      <c r="BG2110" s="156">
        <f>IF(N2110="zákl. přenesená",J2110,0)</f>
        <v>0</v>
      </c>
      <c r="BH2110" s="156">
        <f>IF(N2110="sníž. přenesená",J2110,0)</f>
        <v>0</v>
      </c>
      <c r="BI2110" s="156">
        <f>IF(N2110="nulová",J2110,0)</f>
        <v>0</v>
      </c>
      <c r="BJ2110" s="120" t="s">
        <v>72</v>
      </c>
      <c r="BK2110" s="156">
        <f>ROUND(I2110*H2110,2)</f>
        <v>0</v>
      </c>
      <c r="BL2110" s="120" t="s">
        <v>130</v>
      </c>
      <c r="BM2110" s="120" t="s">
        <v>816</v>
      </c>
    </row>
    <row r="2111" spans="2:47" s="117" customFormat="1" ht="12">
      <c r="B2111" s="8"/>
      <c r="D2111" s="96" t="s">
        <v>399</v>
      </c>
      <c r="F2111" s="165" t="s">
        <v>817</v>
      </c>
      <c r="L2111" s="8"/>
      <c r="M2111" s="114"/>
      <c r="N2111" s="21"/>
      <c r="O2111" s="21"/>
      <c r="P2111" s="21"/>
      <c r="Q2111" s="21"/>
      <c r="R2111" s="21"/>
      <c r="S2111" s="21"/>
      <c r="T2111" s="22"/>
      <c r="AT2111" s="120" t="s">
        <v>399</v>
      </c>
      <c r="AU2111" s="120" t="s">
        <v>74</v>
      </c>
    </row>
    <row r="2112" spans="2:47" s="117" customFormat="1" ht="29.25">
      <c r="B2112" s="8"/>
      <c r="D2112" s="96" t="s">
        <v>298</v>
      </c>
      <c r="F2112" s="113" t="s">
        <v>818</v>
      </c>
      <c r="L2112" s="8"/>
      <c r="M2112" s="114"/>
      <c r="N2112" s="21"/>
      <c r="O2112" s="21"/>
      <c r="P2112" s="21"/>
      <c r="Q2112" s="21"/>
      <c r="R2112" s="21"/>
      <c r="S2112" s="21"/>
      <c r="T2112" s="22"/>
      <c r="AT2112" s="120" t="s">
        <v>298</v>
      </c>
      <c r="AU2112" s="120" t="s">
        <v>74</v>
      </c>
    </row>
    <row r="2113" spans="2:51" s="167" customFormat="1" ht="12">
      <c r="B2113" s="166"/>
      <c r="D2113" s="96" t="s">
        <v>132</v>
      </c>
      <c r="E2113" s="168" t="s">
        <v>1</v>
      </c>
      <c r="F2113" s="169" t="s">
        <v>401</v>
      </c>
      <c r="H2113" s="168" t="s">
        <v>1</v>
      </c>
      <c r="L2113" s="166"/>
      <c r="M2113" s="170"/>
      <c r="N2113" s="171"/>
      <c r="O2113" s="171"/>
      <c r="P2113" s="171"/>
      <c r="Q2113" s="171"/>
      <c r="R2113" s="171"/>
      <c r="S2113" s="171"/>
      <c r="T2113" s="172"/>
      <c r="AT2113" s="168" t="s">
        <v>132</v>
      </c>
      <c r="AU2113" s="168" t="s">
        <v>74</v>
      </c>
      <c r="AV2113" s="167" t="s">
        <v>72</v>
      </c>
      <c r="AW2113" s="167" t="s">
        <v>5</v>
      </c>
      <c r="AX2113" s="167" t="s">
        <v>66</v>
      </c>
      <c r="AY2113" s="168" t="s">
        <v>123</v>
      </c>
    </row>
    <row r="2114" spans="2:51" s="167" customFormat="1" ht="12">
      <c r="B2114" s="166"/>
      <c r="D2114" s="96" t="s">
        <v>132</v>
      </c>
      <c r="E2114" s="168" t="s">
        <v>1</v>
      </c>
      <c r="F2114" s="169" t="s">
        <v>402</v>
      </c>
      <c r="H2114" s="168" t="s">
        <v>1</v>
      </c>
      <c r="L2114" s="166"/>
      <c r="M2114" s="170"/>
      <c r="N2114" s="171"/>
      <c r="O2114" s="171"/>
      <c r="P2114" s="171"/>
      <c r="Q2114" s="171"/>
      <c r="R2114" s="171"/>
      <c r="S2114" s="171"/>
      <c r="T2114" s="172"/>
      <c r="AT2114" s="168" t="s">
        <v>132</v>
      </c>
      <c r="AU2114" s="168" t="s">
        <v>74</v>
      </c>
      <c r="AV2114" s="167" t="s">
        <v>72</v>
      </c>
      <c r="AW2114" s="167" t="s">
        <v>5</v>
      </c>
      <c r="AX2114" s="167" t="s">
        <v>66</v>
      </c>
      <c r="AY2114" s="168" t="s">
        <v>123</v>
      </c>
    </row>
    <row r="2115" spans="2:51" s="167" customFormat="1" ht="12">
      <c r="B2115" s="166"/>
      <c r="D2115" s="96" t="s">
        <v>132</v>
      </c>
      <c r="E2115" s="168" t="s">
        <v>1</v>
      </c>
      <c r="F2115" s="169" t="s">
        <v>403</v>
      </c>
      <c r="H2115" s="168" t="s">
        <v>1</v>
      </c>
      <c r="L2115" s="166"/>
      <c r="M2115" s="170"/>
      <c r="N2115" s="171"/>
      <c r="O2115" s="171"/>
      <c r="P2115" s="171"/>
      <c r="Q2115" s="171"/>
      <c r="R2115" s="171"/>
      <c r="S2115" s="171"/>
      <c r="T2115" s="172"/>
      <c r="AT2115" s="168" t="s">
        <v>132</v>
      </c>
      <c r="AU2115" s="168" t="s">
        <v>74</v>
      </c>
      <c r="AV2115" s="167" t="s">
        <v>72</v>
      </c>
      <c r="AW2115" s="167" t="s">
        <v>5</v>
      </c>
      <c r="AX2115" s="167" t="s">
        <v>66</v>
      </c>
      <c r="AY2115" s="168" t="s">
        <v>123</v>
      </c>
    </row>
    <row r="2116" spans="2:51" s="167" customFormat="1" ht="12">
      <c r="B2116" s="166"/>
      <c r="D2116" s="96" t="s">
        <v>132</v>
      </c>
      <c r="E2116" s="168" t="s">
        <v>1</v>
      </c>
      <c r="F2116" s="169" t="s">
        <v>819</v>
      </c>
      <c r="H2116" s="168" t="s">
        <v>1</v>
      </c>
      <c r="L2116" s="166"/>
      <c r="M2116" s="170"/>
      <c r="N2116" s="171"/>
      <c r="O2116" s="171"/>
      <c r="P2116" s="171"/>
      <c r="Q2116" s="171"/>
      <c r="R2116" s="171"/>
      <c r="S2116" s="171"/>
      <c r="T2116" s="172"/>
      <c r="AT2116" s="168" t="s">
        <v>132</v>
      </c>
      <c r="AU2116" s="168" t="s">
        <v>74</v>
      </c>
      <c r="AV2116" s="167" t="s">
        <v>72</v>
      </c>
      <c r="AW2116" s="167" t="s">
        <v>5</v>
      </c>
      <c r="AX2116" s="167" t="s">
        <v>66</v>
      </c>
      <c r="AY2116" s="168" t="s">
        <v>123</v>
      </c>
    </row>
    <row r="2117" spans="2:51" s="167" customFormat="1" ht="12">
      <c r="B2117" s="166"/>
      <c r="D2117" s="96" t="s">
        <v>132</v>
      </c>
      <c r="E2117" s="168" t="s">
        <v>1</v>
      </c>
      <c r="F2117" s="169" t="s">
        <v>820</v>
      </c>
      <c r="H2117" s="168" t="s">
        <v>1</v>
      </c>
      <c r="L2117" s="166"/>
      <c r="M2117" s="170"/>
      <c r="N2117" s="171"/>
      <c r="O2117" s="171"/>
      <c r="P2117" s="171"/>
      <c r="Q2117" s="171"/>
      <c r="R2117" s="171"/>
      <c r="S2117" s="171"/>
      <c r="T2117" s="172"/>
      <c r="AT2117" s="168" t="s">
        <v>132</v>
      </c>
      <c r="AU2117" s="168" t="s">
        <v>74</v>
      </c>
      <c r="AV2117" s="167" t="s">
        <v>72</v>
      </c>
      <c r="AW2117" s="167" t="s">
        <v>5</v>
      </c>
      <c r="AX2117" s="167" t="s">
        <v>66</v>
      </c>
      <c r="AY2117" s="168" t="s">
        <v>123</v>
      </c>
    </row>
    <row r="2118" spans="2:51" s="95" customFormat="1" ht="12">
      <c r="B2118" s="94"/>
      <c r="D2118" s="96" t="s">
        <v>132</v>
      </c>
      <c r="E2118" s="97" t="s">
        <v>1</v>
      </c>
      <c r="F2118" s="98" t="s">
        <v>821</v>
      </c>
      <c r="H2118" s="99">
        <v>2.026</v>
      </c>
      <c r="L2118" s="94"/>
      <c r="M2118" s="100"/>
      <c r="N2118" s="101"/>
      <c r="O2118" s="101"/>
      <c r="P2118" s="101"/>
      <c r="Q2118" s="101"/>
      <c r="R2118" s="101"/>
      <c r="S2118" s="101"/>
      <c r="T2118" s="102"/>
      <c r="AT2118" s="97" t="s">
        <v>132</v>
      </c>
      <c r="AU2118" s="97" t="s">
        <v>74</v>
      </c>
      <c r="AV2118" s="95" t="s">
        <v>74</v>
      </c>
      <c r="AW2118" s="95" t="s">
        <v>5</v>
      </c>
      <c r="AX2118" s="95" t="s">
        <v>66</v>
      </c>
      <c r="AY2118" s="97" t="s">
        <v>123</v>
      </c>
    </row>
    <row r="2119" spans="2:51" s="167" customFormat="1" ht="12">
      <c r="B2119" s="166"/>
      <c r="D2119" s="96" t="s">
        <v>132</v>
      </c>
      <c r="E2119" s="168" t="s">
        <v>1</v>
      </c>
      <c r="F2119" s="169" t="s">
        <v>822</v>
      </c>
      <c r="H2119" s="168" t="s">
        <v>1</v>
      </c>
      <c r="L2119" s="166"/>
      <c r="M2119" s="170"/>
      <c r="N2119" s="171"/>
      <c r="O2119" s="171"/>
      <c r="P2119" s="171"/>
      <c r="Q2119" s="171"/>
      <c r="R2119" s="171"/>
      <c r="S2119" s="171"/>
      <c r="T2119" s="172"/>
      <c r="AT2119" s="168" t="s">
        <v>132</v>
      </c>
      <c r="AU2119" s="168" t="s">
        <v>74</v>
      </c>
      <c r="AV2119" s="167" t="s">
        <v>72</v>
      </c>
      <c r="AW2119" s="167" t="s">
        <v>5</v>
      </c>
      <c r="AX2119" s="167" t="s">
        <v>66</v>
      </c>
      <c r="AY2119" s="168" t="s">
        <v>123</v>
      </c>
    </row>
    <row r="2120" spans="2:51" s="95" customFormat="1" ht="12">
      <c r="B2120" s="94"/>
      <c r="D2120" s="96" t="s">
        <v>132</v>
      </c>
      <c r="E2120" s="97" t="s">
        <v>1</v>
      </c>
      <c r="F2120" s="98" t="s">
        <v>823</v>
      </c>
      <c r="H2120" s="99">
        <v>2.081</v>
      </c>
      <c r="L2120" s="94"/>
      <c r="M2120" s="100"/>
      <c r="N2120" s="101"/>
      <c r="O2120" s="101"/>
      <c r="P2120" s="101"/>
      <c r="Q2120" s="101"/>
      <c r="R2120" s="101"/>
      <c r="S2120" s="101"/>
      <c r="T2120" s="102"/>
      <c r="AT2120" s="97" t="s">
        <v>132</v>
      </c>
      <c r="AU2120" s="97" t="s">
        <v>74</v>
      </c>
      <c r="AV2120" s="95" t="s">
        <v>74</v>
      </c>
      <c r="AW2120" s="95" t="s">
        <v>5</v>
      </c>
      <c r="AX2120" s="95" t="s">
        <v>66</v>
      </c>
      <c r="AY2120" s="97" t="s">
        <v>123</v>
      </c>
    </row>
    <row r="2121" spans="2:51" s="167" customFormat="1" ht="12">
      <c r="B2121" s="166"/>
      <c r="D2121" s="96" t="s">
        <v>132</v>
      </c>
      <c r="E2121" s="168" t="s">
        <v>1</v>
      </c>
      <c r="F2121" s="169" t="s">
        <v>824</v>
      </c>
      <c r="H2121" s="168" t="s">
        <v>1</v>
      </c>
      <c r="L2121" s="166"/>
      <c r="M2121" s="170"/>
      <c r="N2121" s="171"/>
      <c r="O2121" s="171"/>
      <c r="P2121" s="171"/>
      <c r="Q2121" s="171"/>
      <c r="R2121" s="171"/>
      <c r="S2121" s="171"/>
      <c r="T2121" s="172"/>
      <c r="AT2121" s="168" t="s">
        <v>132</v>
      </c>
      <c r="AU2121" s="168" t="s">
        <v>74</v>
      </c>
      <c r="AV2121" s="167" t="s">
        <v>72</v>
      </c>
      <c r="AW2121" s="167" t="s">
        <v>5</v>
      </c>
      <c r="AX2121" s="167" t="s">
        <v>66</v>
      </c>
      <c r="AY2121" s="168" t="s">
        <v>123</v>
      </c>
    </row>
    <row r="2122" spans="2:51" s="95" customFormat="1" ht="12">
      <c r="B2122" s="94"/>
      <c r="D2122" s="96" t="s">
        <v>132</v>
      </c>
      <c r="E2122" s="97" t="s">
        <v>1</v>
      </c>
      <c r="F2122" s="98" t="s">
        <v>825</v>
      </c>
      <c r="H2122" s="99">
        <v>2.144</v>
      </c>
      <c r="L2122" s="94"/>
      <c r="M2122" s="100"/>
      <c r="N2122" s="101"/>
      <c r="O2122" s="101"/>
      <c r="P2122" s="101"/>
      <c r="Q2122" s="101"/>
      <c r="R2122" s="101"/>
      <c r="S2122" s="101"/>
      <c r="T2122" s="102"/>
      <c r="AT2122" s="97" t="s">
        <v>132</v>
      </c>
      <c r="AU2122" s="97" t="s">
        <v>74</v>
      </c>
      <c r="AV2122" s="95" t="s">
        <v>74</v>
      </c>
      <c r="AW2122" s="95" t="s">
        <v>5</v>
      </c>
      <c r="AX2122" s="95" t="s">
        <v>66</v>
      </c>
      <c r="AY2122" s="97" t="s">
        <v>123</v>
      </c>
    </row>
    <row r="2123" spans="2:51" s="167" customFormat="1" ht="12">
      <c r="B2123" s="166"/>
      <c r="D2123" s="96" t="s">
        <v>132</v>
      </c>
      <c r="E2123" s="168" t="s">
        <v>1</v>
      </c>
      <c r="F2123" s="169" t="s">
        <v>826</v>
      </c>
      <c r="H2123" s="168" t="s">
        <v>1</v>
      </c>
      <c r="L2123" s="166"/>
      <c r="M2123" s="170"/>
      <c r="N2123" s="171"/>
      <c r="O2123" s="171"/>
      <c r="P2123" s="171"/>
      <c r="Q2123" s="171"/>
      <c r="R2123" s="171"/>
      <c r="S2123" s="171"/>
      <c r="T2123" s="172"/>
      <c r="AT2123" s="168" t="s">
        <v>132</v>
      </c>
      <c r="AU2123" s="168" t="s">
        <v>74</v>
      </c>
      <c r="AV2123" s="167" t="s">
        <v>72</v>
      </c>
      <c r="AW2123" s="167" t="s">
        <v>5</v>
      </c>
      <c r="AX2123" s="167" t="s">
        <v>66</v>
      </c>
      <c r="AY2123" s="168" t="s">
        <v>123</v>
      </c>
    </row>
    <row r="2124" spans="2:51" s="95" customFormat="1" ht="12">
      <c r="B2124" s="94"/>
      <c r="D2124" s="96" t="s">
        <v>132</v>
      </c>
      <c r="E2124" s="97" t="s">
        <v>1</v>
      </c>
      <c r="F2124" s="98" t="s">
        <v>827</v>
      </c>
      <c r="H2124" s="99">
        <v>2.168</v>
      </c>
      <c r="L2124" s="94"/>
      <c r="M2124" s="100"/>
      <c r="N2124" s="101"/>
      <c r="O2124" s="101"/>
      <c r="P2124" s="101"/>
      <c r="Q2124" s="101"/>
      <c r="R2124" s="101"/>
      <c r="S2124" s="101"/>
      <c r="T2124" s="102"/>
      <c r="AT2124" s="97" t="s">
        <v>132</v>
      </c>
      <c r="AU2124" s="97" t="s">
        <v>74</v>
      </c>
      <c r="AV2124" s="95" t="s">
        <v>74</v>
      </c>
      <c r="AW2124" s="95" t="s">
        <v>5</v>
      </c>
      <c r="AX2124" s="95" t="s">
        <v>66</v>
      </c>
      <c r="AY2124" s="97" t="s">
        <v>123</v>
      </c>
    </row>
    <row r="2125" spans="2:51" s="167" customFormat="1" ht="12">
      <c r="B2125" s="166"/>
      <c r="D2125" s="96" t="s">
        <v>132</v>
      </c>
      <c r="E2125" s="168" t="s">
        <v>1</v>
      </c>
      <c r="F2125" s="169" t="s">
        <v>828</v>
      </c>
      <c r="H2125" s="168" t="s">
        <v>1</v>
      </c>
      <c r="L2125" s="166"/>
      <c r="M2125" s="170"/>
      <c r="N2125" s="171"/>
      <c r="O2125" s="171"/>
      <c r="P2125" s="171"/>
      <c r="Q2125" s="171"/>
      <c r="R2125" s="171"/>
      <c r="S2125" s="171"/>
      <c r="T2125" s="172"/>
      <c r="AT2125" s="168" t="s">
        <v>132</v>
      </c>
      <c r="AU2125" s="168" t="s">
        <v>74</v>
      </c>
      <c r="AV2125" s="167" t="s">
        <v>72</v>
      </c>
      <c r="AW2125" s="167" t="s">
        <v>5</v>
      </c>
      <c r="AX2125" s="167" t="s">
        <v>66</v>
      </c>
      <c r="AY2125" s="168" t="s">
        <v>123</v>
      </c>
    </row>
    <row r="2126" spans="2:51" s="95" customFormat="1" ht="12">
      <c r="B2126" s="94"/>
      <c r="D2126" s="96" t="s">
        <v>132</v>
      </c>
      <c r="E2126" s="97" t="s">
        <v>1</v>
      </c>
      <c r="F2126" s="98" t="s">
        <v>829</v>
      </c>
      <c r="H2126" s="99">
        <v>2.018</v>
      </c>
      <c r="L2126" s="94"/>
      <c r="M2126" s="100"/>
      <c r="N2126" s="101"/>
      <c r="O2126" s="101"/>
      <c r="P2126" s="101"/>
      <c r="Q2126" s="101"/>
      <c r="R2126" s="101"/>
      <c r="S2126" s="101"/>
      <c r="T2126" s="102"/>
      <c r="AT2126" s="97" t="s">
        <v>132</v>
      </c>
      <c r="AU2126" s="97" t="s">
        <v>74</v>
      </c>
      <c r="AV2126" s="95" t="s">
        <v>74</v>
      </c>
      <c r="AW2126" s="95" t="s">
        <v>5</v>
      </c>
      <c r="AX2126" s="95" t="s">
        <v>66</v>
      </c>
      <c r="AY2126" s="97" t="s">
        <v>123</v>
      </c>
    </row>
    <row r="2127" spans="2:51" s="167" customFormat="1" ht="12">
      <c r="B2127" s="166"/>
      <c r="D2127" s="96" t="s">
        <v>132</v>
      </c>
      <c r="E2127" s="168" t="s">
        <v>1</v>
      </c>
      <c r="F2127" s="169" t="s">
        <v>830</v>
      </c>
      <c r="H2127" s="168" t="s">
        <v>1</v>
      </c>
      <c r="L2127" s="166"/>
      <c r="M2127" s="170"/>
      <c r="N2127" s="171"/>
      <c r="O2127" s="171"/>
      <c r="P2127" s="171"/>
      <c r="Q2127" s="171"/>
      <c r="R2127" s="171"/>
      <c r="S2127" s="171"/>
      <c r="T2127" s="172"/>
      <c r="AT2127" s="168" t="s">
        <v>132</v>
      </c>
      <c r="AU2127" s="168" t="s">
        <v>74</v>
      </c>
      <c r="AV2127" s="167" t="s">
        <v>72</v>
      </c>
      <c r="AW2127" s="167" t="s">
        <v>5</v>
      </c>
      <c r="AX2127" s="167" t="s">
        <v>66</v>
      </c>
      <c r="AY2127" s="168" t="s">
        <v>123</v>
      </c>
    </row>
    <row r="2128" spans="2:51" s="95" customFormat="1" ht="12">
      <c r="B2128" s="94"/>
      <c r="D2128" s="96" t="s">
        <v>132</v>
      </c>
      <c r="E2128" s="97" t="s">
        <v>1</v>
      </c>
      <c r="F2128" s="98" t="s">
        <v>831</v>
      </c>
      <c r="H2128" s="99">
        <v>2.175</v>
      </c>
      <c r="L2128" s="94"/>
      <c r="M2128" s="100"/>
      <c r="N2128" s="101"/>
      <c r="O2128" s="101"/>
      <c r="P2128" s="101"/>
      <c r="Q2128" s="101"/>
      <c r="R2128" s="101"/>
      <c r="S2128" s="101"/>
      <c r="T2128" s="102"/>
      <c r="AT2128" s="97" t="s">
        <v>132</v>
      </c>
      <c r="AU2128" s="97" t="s">
        <v>74</v>
      </c>
      <c r="AV2128" s="95" t="s">
        <v>74</v>
      </c>
      <c r="AW2128" s="95" t="s">
        <v>5</v>
      </c>
      <c r="AX2128" s="95" t="s">
        <v>66</v>
      </c>
      <c r="AY2128" s="97" t="s">
        <v>123</v>
      </c>
    </row>
    <row r="2129" spans="2:51" s="182" customFormat="1" ht="12">
      <c r="B2129" s="181"/>
      <c r="D2129" s="96" t="s">
        <v>132</v>
      </c>
      <c r="E2129" s="183" t="s">
        <v>1</v>
      </c>
      <c r="F2129" s="184" t="s">
        <v>470</v>
      </c>
      <c r="H2129" s="185">
        <v>12.612000000000002</v>
      </c>
      <c r="L2129" s="181"/>
      <c r="M2129" s="186"/>
      <c r="N2129" s="187"/>
      <c r="O2129" s="187"/>
      <c r="P2129" s="187"/>
      <c r="Q2129" s="187"/>
      <c r="R2129" s="187"/>
      <c r="S2129" s="187"/>
      <c r="T2129" s="188"/>
      <c r="AT2129" s="183" t="s">
        <v>132</v>
      </c>
      <c r="AU2129" s="183" t="s">
        <v>74</v>
      </c>
      <c r="AV2129" s="182" t="s">
        <v>130</v>
      </c>
      <c r="AW2129" s="182" t="s">
        <v>5</v>
      </c>
      <c r="AX2129" s="182" t="s">
        <v>72</v>
      </c>
      <c r="AY2129" s="183" t="s">
        <v>123</v>
      </c>
    </row>
    <row r="2130" spans="2:65" s="117" customFormat="1" ht="16.5" customHeight="1">
      <c r="B2130" s="8"/>
      <c r="C2130" s="84" t="s">
        <v>832</v>
      </c>
      <c r="D2130" s="84" t="s">
        <v>125</v>
      </c>
      <c r="E2130" s="85" t="s">
        <v>833</v>
      </c>
      <c r="F2130" s="86" t="s">
        <v>834</v>
      </c>
      <c r="G2130" s="87" t="s">
        <v>140</v>
      </c>
      <c r="H2130" s="88">
        <v>45.5</v>
      </c>
      <c r="I2130" s="142"/>
      <c r="J2130" s="89">
        <f>ROUND(I2130*H2130,2)</f>
        <v>0</v>
      </c>
      <c r="K2130" s="86" t="s">
        <v>397</v>
      </c>
      <c r="L2130" s="8"/>
      <c r="M2130" s="115" t="s">
        <v>1</v>
      </c>
      <c r="N2130" s="90" t="s">
        <v>35</v>
      </c>
      <c r="O2130" s="92">
        <v>0.055</v>
      </c>
      <c r="P2130" s="92">
        <f>O2130*H2130</f>
        <v>2.5025</v>
      </c>
      <c r="Q2130" s="92">
        <v>0</v>
      </c>
      <c r="R2130" s="92">
        <f>Q2130*H2130</f>
        <v>0</v>
      </c>
      <c r="S2130" s="92">
        <v>0</v>
      </c>
      <c r="T2130" s="164">
        <f>S2130*H2130</f>
        <v>0</v>
      </c>
      <c r="AR2130" s="120" t="s">
        <v>130</v>
      </c>
      <c r="AT2130" s="120" t="s">
        <v>125</v>
      </c>
      <c r="AU2130" s="120" t="s">
        <v>74</v>
      </c>
      <c r="AY2130" s="120" t="s">
        <v>123</v>
      </c>
      <c r="BE2130" s="156">
        <f>IF(N2130="základní",J2130,0)</f>
        <v>0</v>
      </c>
      <c r="BF2130" s="156">
        <f>IF(N2130="snížená",J2130,0)</f>
        <v>0</v>
      </c>
      <c r="BG2130" s="156">
        <f>IF(N2130="zákl. přenesená",J2130,0)</f>
        <v>0</v>
      </c>
      <c r="BH2130" s="156">
        <f>IF(N2130="sníž. přenesená",J2130,0)</f>
        <v>0</v>
      </c>
      <c r="BI2130" s="156">
        <f>IF(N2130="nulová",J2130,0)</f>
        <v>0</v>
      </c>
      <c r="BJ2130" s="120" t="s">
        <v>72</v>
      </c>
      <c r="BK2130" s="156">
        <f>ROUND(I2130*H2130,2)</f>
        <v>0</v>
      </c>
      <c r="BL2130" s="120" t="s">
        <v>130</v>
      </c>
      <c r="BM2130" s="120" t="s">
        <v>835</v>
      </c>
    </row>
    <row r="2131" spans="2:47" s="117" customFormat="1" ht="12">
      <c r="B2131" s="8"/>
      <c r="D2131" s="96" t="s">
        <v>399</v>
      </c>
      <c r="F2131" s="165" t="s">
        <v>836</v>
      </c>
      <c r="L2131" s="8"/>
      <c r="M2131" s="114"/>
      <c r="N2131" s="21"/>
      <c r="O2131" s="21"/>
      <c r="P2131" s="21"/>
      <c r="Q2131" s="21"/>
      <c r="R2131" s="21"/>
      <c r="S2131" s="21"/>
      <c r="T2131" s="22"/>
      <c r="AT2131" s="120" t="s">
        <v>399</v>
      </c>
      <c r="AU2131" s="120" t="s">
        <v>74</v>
      </c>
    </row>
    <row r="2132" spans="2:51" s="167" customFormat="1" ht="12">
      <c r="B2132" s="166"/>
      <c r="D2132" s="96" t="s">
        <v>132</v>
      </c>
      <c r="E2132" s="168" t="s">
        <v>1</v>
      </c>
      <c r="F2132" s="169" t="s">
        <v>401</v>
      </c>
      <c r="H2132" s="168" t="s">
        <v>1</v>
      </c>
      <c r="L2132" s="166"/>
      <c r="M2132" s="170"/>
      <c r="N2132" s="171"/>
      <c r="O2132" s="171"/>
      <c r="P2132" s="171"/>
      <c r="Q2132" s="171"/>
      <c r="R2132" s="171"/>
      <c r="S2132" s="171"/>
      <c r="T2132" s="172"/>
      <c r="AT2132" s="168" t="s">
        <v>132</v>
      </c>
      <c r="AU2132" s="168" t="s">
        <v>74</v>
      </c>
      <c r="AV2132" s="167" t="s">
        <v>72</v>
      </c>
      <c r="AW2132" s="167" t="s">
        <v>5</v>
      </c>
      <c r="AX2132" s="167" t="s">
        <v>66</v>
      </c>
      <c r="AY2132" s="168" t="s">
        <v>123</v>
      </c>
    </row>
    <row r="2133" spans="2:51" s="167" customFormat="1" ht="12">
      <c r="B2133" s="166"/>
      <c r="D2133" s="96" t="s">
        <v>132</v>
      </c>
      <c r="E2133" s="168" t="s">
        <v>1</v>
      </c>
      <c r="F2133" s="169" t="s">
        <v>402</v>
      </c>
      <c r="H2133" s="168" t="s">
        <v>1</v>
      </c>
      <c r="L2133" s="166"/>
      <c r="M2133" s="170"/>
      <c r="N2133" s="171"/>
      <c r="O2133" s="171"/>
      <c r="P2133" s="171"/>
      <c r="Q2133" s="171"/>
      <c r="R2133" s="171"/>
      <c r="S2133" s="171"/>
      <c r="T2133" s="172"/>
      <c r="AT2133" s="168" t="s">
        <v>132</v>
      </c>
      <c r="AU2133" s="168" t="s">
        <v>74</v>
      </c>
      <c r="AV2133" s="167" t="s">
        <v>72</v>
      </c>
      <c r="AW2133" s="167" t="s">
        <v>5</v>
      </c>
      <c r="AX2133" s="167" t="s">
        <v>66</v>
      </c>
      <c r="AY2133" s="168" t="s">
        <v>123</v>
      </c>
    </row>
    <row r="2134" spans="2:51" s="167" customFormat="1" ht="12">
      <c r="B2134" s="166"/>
      <c r="D2134" s="96" t="s">
        <v>132</v>
      </c>
      <c r="E2134" s="168" t="s">
        <v>1</v>
      </c>
      <c r="F2134" s="169" t="s">
        <v>403</v>
      </c>
      <c r="H2134" s="168" t="s">
        <v>1</v>
      </c>
      <c r="L2134" s="166"/>
      <c r="M2134" s="170"/>
      <c r="N2134" s="171"/>
      <c r="O2134" s="171"/>
      <c r="P2134" s="171"/>
      <c r="Q2134" s="171"/>
      <c r="R2134" s="171"/>
      <c r="S2134" s="171"/>
      <c r="T2134" s="172"/>
      <c r="AT2134" s="168" t="s">
        <v>132</v>
      </c>
      <c r="AU2134" s="168" t="s">
        <v>74</v>
      </c>
      <c r="AV2134" s="167" t="s">
        <v>72</v>
      </c>
      <c r="AW2134" s="167" t="s">
        <v>5</v>
      </c>
      <c r="AX2134" s="167" t="s">
        <v>66</v>
      </c>
      <c r="AY2134" s="168" t="s">
        <v>123</v>
      </c>
    </row>
    <row r="2135" spans="2:51" s="167" customFormat="1" ht="12">
      <c r="B2135" s="166"/>
      <c r="D2135" s="96" t="s">
        <v>132</v>
      </c>
      <c r="E2135" s="168" t="s">
        <v>1</v>
      </c>
      <c r="F2135" s="169" t="s">
        <v>674</v>
      </c>
      <c r="H2135" s="168" t="s">
        <v>1</v>
      </c>
      <c r="L2135" s="166"/>
      <c r="M2135" s="170"/>
      <c r="N2135" s="171"/>
      <c r="O2135" s="171"/>
      <c r="P2135" s="171"/>
      <c r="Q2135" s="171"/>
      <c r="R2135" s="171"/>
      <c r="S2135" s="171"/>
      <c r="T2135" s="172"/>
      <c r="AT2135" s="168" t="s">
        <v>132</v>
      </c>
      <c r="AU2135" s="168" t="s">
        <v>74</v>
      </c>
      <c r="AV2135" s="167" t="s">
        <v>72</v>
      </c>
      <c r="AW2135" s="167" t="s">
        <v>5</v>
      </c>
      <c r="AX2135" s="167" t="s">
        <v>66</v>
      </c>
      <c r="AY2135" s="168" t="s">
        <v>123</v>
      </c>
    </row>
    <row r="2136" spans="2:51" s="167" customFormat="1" ht="12">
      <c r="B2136" s="166"/>
      <c r="D2136" s="96" t="s">
        <v>132</v>
      </c>
      <c r="E2136" s="168" t="s">
        <v>1</v>
      </c>
      <c r="F2136" s="169" t="s">
        <v>673</v>
      </c>
      <c r="H2136" s="168" t="s">
        <v>1</v>
      </c>
      <c r="L2136" s="166"/>
      <c r="M2136" s="170"/>
      <c r="N2136" s="171"/>
      <c r="O2136" s="171"/>
      <c r="P2136" s="171"/>
      <c r="Q2136" s="171"/>
      <c r="R2136" s="171"/>
      <c r="S2136" s="171"/>
      <c r="T2136" s="172"/>
      <c r="AT2136" s="168" t="s">
        <v>132</v>
      </c>
      <c r="AU2136" s="168" t="s">
        <v>74</v>
      </c>
      <c r="AV2136" s="167" t="s">
        <v>72</v>
      </c>
      <c r="AW2136" s="167" t="s">
        <v>5</v>
      </c>
      <c r="AX2136" s="167" t="s">
        <v>66</v>
      </c>
      <c r="AY2136" s="168" t="s">
        <v>123</v>
      </c>
    </row>
    <row r="2137" spans="2:51" s="167" customFormat="1" ht="12">
      <c r="B2137" s="166"/>
      <c r="D2137" s="96" t="s">
        <v>132</v>
      </c>
      <c r="E2137" s="168" t="s">
        <v>1</v>
      </c>
      <c r="F2137" s="169" t="s">
        <v>675</v>
      </c>
      <c r="H2137" s="168" t="s">
        <v>1</v>
      </c>
      <c r="L2137" s="166"/>
      <c r="M2137" s="170"/>
      <c r="N2137" s="171"/>
      <c r="O2137" s="171"/>
      <c r="P2137" s="171"/>
      <c r="Q2137" s="171"/>
      <c r="R2137" s="171"/>
      <c r="S2137" s="171"/>
      <c r="T2137" s="172"/>
      <c r="AT2137" s="168" t="s">
        <v>132</v>
      </c>
      <c r="AU2137" s="168" t="s">
        <v>74</v>
      </c>
      <c r="AV2137" s="167" t="s">
        <v>72</v>
      </c>
      <c r="AW2137" s="167" t="s">
        <v>5</v>
      </c>
      <c r="AX2137" s="167" t="s">
        <v>66</v>
      </c>
      <c r="AY2137" s="168" t="s">
        <v>123</v>
      </c>
    </row>
    <row r="2138" spans="2:51" s="95" customFormat="1" ht="12">
      <c r="B2138" s="94"/>
      <c r="D2138" s="96" t="s">
        <v>132</v>
      </c>
      <c r="E2138" s="97" t="s">
        <v>1</v>
      </c>
      <c r="F2138" s="98" t="s">
        <v>676</v>
      </c>
      <c r="H2138" s="99">
        <v>6</v>
      </c>
      <c r="L2138" s="94"/>
      <c r="M2138" s="100"/>
      <c r="N2138" s="101"/>
      <c r="O2138" s="101"/>
      <c r="P2138" s="101"/>
      <c r="Q2138" s="101"/>
      <c r="R2138" s="101"/>
      <c r="S2138" s="101"/>
      <c r="T2138" s="102"/>
      <c r="AT2138" s="97" t="s">
        <v>132</v>
      </c>
      <c r="AU2138" s="97" t="s">
        <v>74</v>
      </c>
      <c r="AV2138" s="95" t="s">
        <v>74</v>
      </c>
      <c r="AW2138" s="95" t="s">
        <v>5</v>
      </c>
      <c r="AX2138" s="95" t="s">
        <v>66</v>
      </c>
      <c r="AY2138" s="97" t="s">
        <v>123</v>
      </c>
    </row>
    <row r="2139" spans="2:51" s="167" customFormat="1" ht="12">
      <c r="B2139" s="166"/>
      <c r="D2139" s="96" t="s">
        <v>132</v>
      </c>
      <c r="E2139" s="168" t="s">
        <v>1</v>
      </c>
      <c r="F2139" s="169" t="s">
        <v>837</v>
      </c>
      <c r="H2139" s="168" t="s">
        <v>1</v>
      </c>
      <c r="L2139" s="166"/>
      <c r="M2139" s="170"/>
      <c r="N2139" s="171"/>
      <c r="O2139" s="171"/>
      <c r="P2139" s="171"/>
      <c r="Q2139" s="171"/>
      <c r="R2139" s="171"/>
      <c r="S2139" s="171"/>
      <c r="T2139" s="172"/>
      <c r="AT2139" s="168" t="s">
        <v>132</v>
      </c>
      <c r="AU2139" s="168" t="s">
        <v>74</v>
      </c>
      <c r="AV2139" s="167" t="s">
        <v>72</v>
      </c>
      <c r="AW2139" s="167" t="s">
        <v>5</v>
      </c>
      <c r="AX2139" s="167" t="s">
        <v>66</v>
      </c>
      <c r="AY2139" s="168" t="s">
        <v>123</v>
      </c>
    </row>
    <row r="2140" spans="2:51" s="167" customFormat="1" ht="12">
      <c r="B2140" s="166"/>
      <c r="D2140" s="96" t="s">
        <v>132</v>
      </c>
      <c r="E2140" s="168" t="s">
        <v>1</v>
      </c>
      <c r="F2140" s="169" t="s">
        <v>678</v>
      </c>
      <c r="H2140" s="168" t="s">
        <v>1</v>
      </c>
      <c r="L2140" s="166"/>
      <c r="M2140" s="170"/>
      <c r="N2140" s="171"/>
      <c r="O2140" s="171"/>
      <c r="P2140" s="171"/>
      <c r="Q2140" s="171"/>
      <c r="R2140" s="171"/>
      <c r="S2140" s="171"/>
      <c r="T2140" s="172"/>
      <c r="AT2140" s="168" t="s">
        <v>132</v>
      </c>
      <c r="AU2140" s="168" t="s">
        <v>74</v>
      </c>
      <c r="AV2140" s="167" t="s">
        <v>72</v>
      </c>
      <c r="AW2140" s="167" t="s">
        <v>5</v>
      </c>
      <c r="AX2140" s="167" t="s">
        <v>66</v>
      </c>
      <c r="AY2140" s="168" t="s">
        <v>123</v>
      </c>
    </row>
    <row r="2141" spans="2:51" s="95" customFormat="1" ht="12">
      <c r="B2141" s="94"/>
      <c r="D2141" s="96" t="s">
        <v>132</v>
      </c>
      <c r="E2141" s="97" t="s">
        <v>1</v>
      </c>
      <c r="F2141" s="98" t="s">
        <v>679</v>
      </c>
      <c r="H2141" s="99">
        <v>5.5</v>
      </c>
      <c r="L2141" s="94"/>
      <c r="M2141" s="100"/>
      <c r="N2141" s="101"/>
      <c r="O2141" s="101"/>
      <c r="P2141" s="101"/>
      <c r="Q2141" s="101"/>
      <c r="R2141" s="101"/>
      <c r="S2141" s="101"/>
      <c r="T2141" s="102"/>
      <c r="AT2141" s="97" t="s">
        <v>132</v>
      </c>
      <c r="AU2141" s="97" t="s">
        <v>74</v>
      </c>
      <c r="AV2141" s="95" t="s">
        <v>74</v>
      </c>
      <c r="AW2141" s="95" t="s">
        <v>5</v>
      </c>
      <c r="AX2141" s="95" t="s">
        <v>66</v>
      </c>
      <c r="AY2141" s="97" t="s">
        <v>123</v>
      </c>
    </row>
    <row r="2142" spans="2:51" s="167" customFormat="1" ht="12">
      <c r="B2142" s="166"/>
      <c r="D2142" s="96" t="s">
        <v>132</v>
      </c>
      <c r="E2142" s="168" t="s">
        <v>1</v>
      </c>
      <c r="F2142" s="169" t="s">
        <v>838</v>
      </c>
      <c r="H2142" s="168" t="s">
        <v>1</v>
      </c>
      <c r="L2142" s="166"/>
      <c r="M2142" s="170"/>
      <c r="N2142" s="171"/>
      <c r="O2142" s="171"/>
      <c r="P2142" s="171"/>
      <c r="Q2142" s="171"/>
      <c r="R2142" s="171"/>
      <c r="S2142" s="171"/>
      <c r="T2142" s="172"/>
      <c r="AT2142" s="168" t="s">
        <v>132</v>
      </c>
      <c r="AU2142" s="168" t="s">
        <v>74</v>
      </c>
      <c r="AV2142" s="167" t="s">
        <v>72</v>
      </c>
      <c r="AW2142" s="167" t="s">
        <v>5</v>
      </c>
      <c r="AX2142" s="167" t="s">
        <v>66</v>
      </c>
      <c r="AY2142" s="168" t="s">
        <v>123</v>
      </c>
    </row>
    <row r="2143" spans="2:51" s="167" customFormat="1" ht="12">
      <c r="B2143" s="166"/>
      <c r="D2143" s="96" t="s">
        <v>132</v>
      </c>
      <c r="E2143" s="168" t="s">
        <v>1</v>
      </c>
      <c r="F2143" s="169" t="s">
        <v>678</v>
      </c>
      <c r="H2143" s="168" t="s">
        <v>1</v>
      </c>
      <c r="L2143" s="166"/>
      <c r="M2143" s="170"/>
      <c r="N2143" s="171"/>
      <c r="O2143" s="171"/>
      <c r="P2143" s="171"/>
      <c r="Q2143" s="171"/>
      <c r="R2143" s="171"/>
      <c r="S2143" s="171"/>
      <c r="T2143" s="172"/>
      <c r="AT2143" s="168" t="s">
        <v>132</v>
      </c>
      <c r="AU2143" s="168" t="s">
        <v>74</v>
      </c>
      <c r="AV2143" s="167" t="s">
        <v>72</v>
      </c>
      <c r="AW2143" s="167" t="s">
        <v>5</v>
      </c>
      <c r="AX2143" s="167" t="s">
        <v>66</v>
      </c>
      <c r="AY2143" s="168" t="s">
        <v>123</v>
      </c>
    </row>
    <row r="2144" spans="2:51" s="95" customFormat="1" ht="12">
      <c r="B2144" s="94"/>
      <c r="D2144" s="96" t="s">
        <v>132</v>
      </c>
      <c r="E2144" s="97" t="s">
        <v>1</v>
      </c>
      <c r="F2144" s="98" t="s">
        <v>679</v>
      </c>
      <c r="H2144" s="99">
        <v>5.5</v>
      </c>
      <c r="L2144" s="94"/>
      <c r="M2144" s="100"/>
      <c r="N2144" s="101"/>
      <c r="O2144" s="101"/>
      <c r="P2144" s="101"/>
      <c r="Q2144" s="101"/>
      <c r="R2144" s="101"/>
      <c r="S2144" s="101"/>
      <c r="T2144" s="102"/>
      <c r="AT2144" s="97" t="s">
        <v>132</v>
      </c>
      <c r="AU2144" s="97" t="s">
        <v>74</v>
      </c>
      <c r="AV2144" s="95" t="s">
        <v>74</v>
      </c>
      <c r="AW2144" s="95" t="s">
        <v>5</v>
      </c>
      <c r="AX2144" s="95" t="s">
        <v>66</v>
      </c>
      <c r="AY2144" s="97" t="s">
        <v>123</v>
      </c>
    </row>
    <row r="2145" spans="2:51" s="167" customFormat="1" ht="12">
      <c r="B2145" s="166"/>
      <c r="D2145" s="96" t="s">
        <v>132</v>
      </c>
      <c r="E2145" s="168" t="s">
        <v>1</v>
      </c>
      <c r="F2145" s="169" t="s">
        <v>839</v>
      </c>
      <c r="H2145" s="168" t="s">
        <v>1</v>
      </c>
      <c r="L2145" s="166"/>
      <c r="M2145" s="170"/>
      <c r="N2145" s="171"/>
      <c r="O2145" s="171"/>
      <c r="P2145" s="171"/>
      <c r="Q2145" s="171"/>
      <c r="R2145" s="171"/>
      <c r="S2145" s="171"/>
      <c r="T2145" s="172"/>
      <c r="AT2145" s="168" t="s">
        <v>132</v>
      </c>
      <c r="AU2145" s="168" t="s">
        <v>74</v>
      </c>
      <c r="AV2145" s="167" t="s">
        <v>72</v>
      </c>
      <c r="AW2145" s="167" t="s">
        <v>5</v>
      </c>
      <c r="AX2145" s="167" t="s">
        <v>66</v>
      </c>
      <c r="AY2145" s="168" t="s">
        <v>123</v>
      </c>
    </row>
    <row r="2146" spans="2:51" s="167" customFormat="1" ht="12">
      <c r="B2146" s="166"/>
      <c r="D2146" s="96" t="s">
        <v>132</v>
      </c>
      <c r="E2146" s="168" t="s">
        <v>1</v>
      </c>
      <c r="F2146" s="169" t="s">
        <v>678</v>
      </c>
      <c r="H2146" s="168" t="s">
        <v>1</v>
      </c>
      <c r="L2146" s="166"/>
      <c r="M2146" s="170"/>
      <c r="N2146" s="171"/>
      <c r="O2146" s="171"/>
      <c r="P2146" s="171"/>
      <c r="Q2146" s="171"/>
      <c r="R2146" s="171"/>
      <c r="S2146" s="171"/>
      <c r="T2146" s="172"/>
      <c r="AT2146" s="168" t="s">
        <v>132</v>
      </c>
      <c r="AU2146" s="168" t="s">
        <v>74</v>
      </c>
      <c r="AV2146" s="167" t="s">
        <v>72</v>
      </c>
      <c r="AW2146" s="167" t="s">
        <v>5</v>
      </c>
      <c r="AX2146" s="167" t="s">
        <v>66</v>
      </c>
      <c r="AY2146" s="168" t="s">
        <v>123</v>
      </c>
    </row>
    <row r="2147" spans="2:51" s="95" customFormat="1" ht="12">
      <c r="B2147" s="94"/>
      <c r="D2147" s="96" t="s">
        <v>132</v>
      </c>
      <c r="E2147" s="97" t="s">
        <v>1</v>
      </c>
      <c r="F2147" s="98" t="s">
        <v>679</v>
      </c>
      <c r="H2147" s="99">
        <v>5.5</v>
      </c>
      <c r="L2147" s="94"/>
      <c r="M2147" s="100"/>
      <c r="N2147" s="101"/>
      <c r="O2147" s="101"/>
      <c r="P2147" s="101"/>
      <c r="Q2147" s="101"/>
      <c r="R2147" s="101"/>
      <c r="S2147" s="101"/>
      <c r="T2147" s="102"/>
      <c r="AT2147" s="97" t="s">
        <v>132</v>
      </c>
      <c r="AU2147" s="97" t="s">
        <v>74</v>
      </c>
      <c r="AV2147" s="95" t="s">
        <v>74</v>
      </c>
      <c r="AW2147" s="95" t="s">
        <v>5</v>
      </c>
      <c r="AX2147" s="95" t="s">
        <v>66</v>
      </c>
      <c r="AY2147" s="97" t="s">
        <v>123</v>
      </c>
    </row>
    <row r="2148" spans="2:51" s="167" customFormat="1" ht="12">
      <c r="B2148" s="166"/>
      <c r="D2148" s="96" t="s">
        <v>132</v>
      </c>
      <c r="E2148" s="168" t="s">
        <v>1</v>
      </c>
      <c r="F2148" s="169" t="s">
        <v>840</v>
      </c>
      <c r="H2148" s="168" t="s">
        <v>1</v>
      </c>
      <c r="L2148" s="166"/>
      <c r="M2148" s="170"/>
      <c r="N2148" s="171"/>
      <c r="O2148" s="171"/>
      <c r="P2148" s="171"/>
      <c r="Q2148" s="171"/>
      <c r="R2148" s="171"/>
      <c r="S2148" s="171"/>
      <c r="T2148" s="172"/>
      <c r="AT2148" s="168" t="s">
        <v>132</v>
      </c>
      <c r="AU2148" s="168" t="s">
        <v>74</v>
      </c>
      <c r="AV2148" s="167" t="s">
        <v>72</v>
      </c>
      <c r="AW2148" s="167" t="s">
        <v>5</v>
      </c>
      <c r="AX2148" s="167" t="s">
        <v>66</v>
      </c>
      <c r="AY2148" s="168" t="s">
        <v>123</v>
      </c>
    </row>
    <row r="2149" spans="2:51" s="167" customFormat="1" ht="12">
      <c r="B2149" s="166"/>
      <c r="D2149" s="96" t="s">
        <v>132</v>
      </c>
      <c r="E2149" s="168" t="s">
        <v>1</v>
      </c>
      <c r="F2149" s="169" t="s">
        <v>678</v>
      </c>
      <c r="H2149" s="168" t="s">
        <v>1</v>
      </c>
      <c r="L2149" s="166"/>
      <c r="M2149" s="170"/>
      <c r="N2149" s="171"/>
      <c r="O2149" s="171"/>
      <c r="P2149" s="171"/>
      <c r="Q2149" s="171"/>
      <c r="R2149" s="171"/>
      <c r="S2149" s="171"/>
      <c r="T2149" s="172"/>
      <c r="AT2149" s="168" t="s">
        <v>132</v>
      </c>
      <c r="AU2149" s="168" t="s">
        <v>74</v>
      </c>
      <c r="AV2149" s="167" t="s">
        <v>72</v>
      </c>
      <c r="AW2149" s="167" t="s">
        <v>5</v>
      </c>
      <c r="AX2149" s="167" t="s">
        <v>66</v>
      </c>
      <c r="AY2149" s="168" t="s">
        <v>123</v>
      </c>
    </row>
    <row r="2150" spans="2:51" s="95" customFormat="1" ht="12">
      <c r="B2150" s="94"/>
      <c r="D2150" s="96" t="s">
        <v>132</v>
      </c>
      <c r="E2150" s="97" t="s">
        <v>1</v>
      </c>
      <c r="F2150" s="98" t="s">
        <v>679</v>
      </c>
      <c r="H2150" s="99">
        <v>5.5</v>
      </c>
      <c r="L2150" s="94"/>
      <c r="M2150" s="100"/>
      <c r="N2150" s="101"/>
      <c r="O2150" s="101"/>
      <c r="P2150" s="101"/>
      <c r="Q2150" s="101"/>
      <c r="R2150" s="101"/>
      <c r="S2150" s="101"/>
      <c r="T2150" s="102"/>
      <c r="AT2150" s="97" t="s">
        <v>132</v>
      </c>
      <c r="AU2150" s="97" t="s">
        <v>74</v>
      </c>
      <c r="AV2150" s="95" t="s">
        <v>74</v>
      </c>
      <c r="AW2150" s="95" t="s">
        <v>5</v>
      </c>
      <c r="AX2150" s="95" t="s">
        <v>66</v>
      </c>
      <c r="AY2150" s="97" t="s">
        <v>123</v>
      </c>
    </row>
    <row r="2151" spans="2:51" s="167" customFormat="1" ht="12">
      <c r="B2151" s="166"/>
      <c r="D2151" s="96" t="s">
        <v>132</v>
      </c>
      <c r="E2151" s="168" t="s">
        <v>1</v>
      </c>
      <c r="F2151" s="169" t="s">
        <v>841</v>
      </c>
      <c r="H2151" s="168" t="s">
        <v>1</v>
      </c>
      <c r="L2151" s="166"/>
      <c r="M2151" s="170"/>
      <c r="N2151" s="171"/>
      <c r="O2151" s="171"/>
      <c r="P2151" s="171"/>
      <c r="Q2151" s="171"/>
      <c r="R2151" s="171"/>
      <c r="S2151" s="171"/>
      <c r="T2151" s="172"/>
      <c r="AT2151" s="168" t="s">
        <v>132</v>
      </c>
      <c r="AU2151" s="168" t="s">
        <v>74</v>
      </c>
      <c r="AV2151" s="167" t="s">
        <v>72</v>
      </c>
      <c r="AW2151" s="167" t="s">
        <v>5</v>
      </c>
      <c r="AX2151" s="167" t="s">
        <v>66</v>
      </c>
      <c r="AY2151" s="168" t="s">
        <v>123</v>
      </c>
    </row>
    <row r="2152" spans="2:51" s="167" customFormat="1" ht="12">
      <c r="B2152" s="166"/>
      <c r="D2152" s="96" t="s">
        <v>132</v>
      </c>
      <c r="E2152" s="168" t="s">
        <v>1</v>
      </c>
      <c r="F2152" s="169" t="s">
        <v>682</v>
      </c>
      <c r="H2152" s="168" t="s">
        <v>1</v>
      </c>
      <c r="L2152" s="166"/>
      <c r="M2152" s="170"/>
      <c r="N2152" s="171"/>
      <c r="O2152" s="171"/>
      <c r="P2152" s="171"/>
      <c r="Q2152" s="171"/>
      <c r="R2152" s="171"/>
      <c r="S2152" s="171"/>
      <c r="T2152" s="172"/>
      <c r="AT2152" s="168" t="s">
        <v>132</v>
      </c>
      <c r="AU2152" s="168" t="s">
        <v>74</v>
      </c>
      <c r="AV2152" s="167" t="s">
        <v>72</v>
      </c>
      <c r="AW2152" s="167" t="s">
        <v>5</v>
      </c>
      <c r="AX2152" s="167" t="s">
        <v>66</v>
      </c>
      <c r="AY2152" s="168" t="s">
        <v>123</v>
      </c>
    </row>
    <row r="2153" spans="2:51" s="95" customFormat="1" ht="12">
      <c r="B2153" s="94"/>
      <c r="D2153" s="96" t="s">
        <v>132</v>
      </c>
      <c r="E2153" s="97" t="s">
        <v>1</v>
      </c>
      <c r="F2153" s="98" t="s">
        <v>683</v>
      </c>
      <c r="H2153" s="99">
        <v>4</v>
      </c>
      <c r="L2153" s="94"/>
      <c r="M2153" s="100"/>
      <c r="N2153" s="101"/>
      <c r="O2153" s="101"/>
      <c r="P2153" s="101"/>
      <c r="Q2153" s="101"/>
      <c r="R2153" s="101"/>
      <c r="S2153" s="101"/>
      <c r="T2153" s="102"/>
      <c r="AT2153" s="97" t="s">
        <v>132</v>
      </c>
      <c r="AU2153" s="97" t="s">
        <v>74</v>
      </c>
      <c r="AV2153" s="95" t="s">
        <v>74</v>
      </c>
      <c r="AW2153" s="95" t="s">
        <v>5</v>
      </c>
      <c r="AX2153" s="95" t="s">
        <v>66</v>
      </c>
      <c r="AY2153" s="97" t="s">
        <v>123</v>
      </c>
    </row>
    <row r="2154" spans="2:51" s="167" customFormat="1" ht="12">
      <c r="B2154" s="166"/>
      <c r="D2154" s="96" t="s">
        <v>132</v>
      </c>
      <c r="E2154" s="168" t="s">
        <v>1</v>
      </c>
      <c r="F2154" s="169" t="s">
        <v>438</v>
      </c>
      <c r="H2154" s="168" t="s">
        <v>1</v>
      </c>
      <c r="L2154" s="166"/>
      <c r="M2154" s="170"/>
      <c r="N2154" s="171"/>
      <c r="O2154" s="171"/>
      <c r="P2154" s="171"/>
      <c r="Q2154" s="171"/>
      <c r="R2154" s="171"/>
      <c r="S2154" s="171"/>
      <c r="T2154" s="172"/>
      <c r="AT2154" s="168" t="s">
        <v>132</v>
      </c>
      <c r="AU2154" s="168" t="s">
        <v>74</v>
      </c>
      <c r="AV2154" s="167" t="s">
        <v>72</v>
      </c>
      <c r="AW2154" s="167" t="s">
        <v>5</v>
      </c>
      <c r="AX2154" s="167" t="s">
        <v>66</v>
      </c>
      <c r="AY2154" s="168" t="s">
        <v>123</v>
      </c>
    </row>
    <row r="2155" spans="2:51" s="167" customFormat="1" ht="12">
      <c r="B2155" s="166"/>
      <c r="D2155" s="96" t="s">
        <v>132</v>
      </c>
      <c r="E2155" s="168" t="s">
        <v>1</v>
      </c>
      <c r="F2155" s="169" t="s">
        <v>684</v>
      </c>
      <c r="H2155" s="168" t="s">
        <v>1</v>
      </c>
      <c r="L2155" s="166"/>
      <c r="M2155" s="170"/>
      <c r="N2155" s="171"/>
      <c r="O2155" s="171"/>
      <c r="P2155" s="171"/>
      <c r="Q2155" s="171"/>
      <c r="R2155" s="171"/>
      <c r="S2155" s="171"/>
      <c r="T2155" s="172"/>
      <c r="AT2155" s="168" t="s">
        <v>132</v>
      </c>
      <c r="AU2155" s="168" t="s">
        <v>74</v>
      </c>
      <c r="AV2155" s="167" t="s">
        <v>72</v>
      </c>
      <c r="AW2155" s="167" t="s">
        <v>5</v>
      </c>
      <c r="AX2155" s="167" t="s">
        <v>66</v>
      </c>
      <c r="AY2155" s="168" t="s">
        <v>123</v>
      </c>
    </row>
    <row r="2156" spans="2:51" s="95" customFormat="1" ht="12">
      <c r="B2156" s="94"/>
      <c r="D2156" s="96" t="s">
        <v>132</v>
      </c>
      <c r="E2156" s="97" t="s">
        <v>1</v>
      </c>
      <c r="F2156" s="98" t="s">
        <v>685</v>
      </c>
      <c r="H2156" s="99">
        <v>3</v>
      </c>
      <c r="L2156" s="94"/>
      <c r="M2156" s="100"/>
      <c r="N2156" s="101"/>
      <c r="O2156" s="101"/>
      <c r="P2156" s="101"/>
      <c r="Q2156" s="101"/>
      <c r="R2156" s="101"/>
      <c r="S2156" s="101"/>
      <c r="T2156" s="102"/>
      <c r="AT2156" s="97" t="s">
        <v>132</v>
      </c>
      <c r="AU2156" s="97" t="s">
        <v>74</v>
      </c>
      <c r="AV2156" s="95" t="s">
        <v>74</v>
      </c>
      <c r="AW2156" s="95" t="s">
        <v>5</v>
      </c>
      <c r="AX2156" s="95" t="s">
        <v>66</v>
      </c>
      <c r="AY2156" s="97" t="s">
        <v>123</v>
      </c>
    </row>
    <row r="2157" spans="2:51" s="167" customFormat="1" ht="12">
      <c r="B2157" s="166"/>
      <c r="D2157" s="96" t="s">
        <v>132</v>
      </c>
      <c r="E2157" s="168" t="s">
        <v>1</v>
      </c>
      <c r="F2157" s="169" t="s">
        <v>445</v>
      </c>
      <c r="H2157" s="168" t="s">
        <v>1</v>
      </c>
      <c r="L2157" s="166"/>
      <c r="M2157" s="170"/>
      <c r="N2157" s="171"/>
      <c r="O2157" s="171"/>
      <c r="P2157" s="171"/>
      <c r="Q2157" s="171"/>
      <c r="R2157" s="171"/>
      <c r="S2157" s="171"/>
      <c r="T2157" s="172"/>
      <c r="AT2157" s="168" t="s">
        <v>132</v>
      </c>
      <c r="AU2157" s="168" t="s">
        <v>74</v>
      </c>
      <c r="AV2157" s="167" t="s">
        <v>72</v>
      </c>
      <c r="AW2157" s="167" t="s">
        <v>5</v>
      </c>
      <c r="AX2157" s="167" t="s">
        <v>66</v>
      </c>
      <c r="AY2157" s="168" t="s">
        <v>123</v>
      </c>
    </row>
    <row r="2158" spans="2:51" s="167" customFormat="1" ht="12">
      <c r="B2158" s="166"/>
      <c r="D2158" s="96" t="s">
        <v>132</v>
      </c>
      <c r="E2158" s="168" t="s">
        <v>1</v>
      </c>
      <c r="F2158" s="169" t="s">
        <v>686</v>
      </c>
      <c r="H2158" s="168" t="s">
        <v>1</v>
      </c>
      <c r="L2158" s="166"/>
      <c r="M2158" s="170"/>
      <c r="N2158" s="171"/>
      <c r="O2158" s="171"/>
      <c r="P2158" s="171"/>
      <c r="Q2158" s="171"/>
      <c r="R2158" s="171"/>
      <c r="S2158" s="171"/>
      <c r="T2158" s="172"/>
      <c r="AT2158" s="168" t="s">
        <v>132</v>
      </c>
      <c r="AU2158" s="168" t="s">
        <v>74</v>
      </c>
      <c r="AV2158" s="167" t="s">
        <v>72</v>
      </c>
      <c r="AW2158" s="167" t="s">
        <v>5</v>
      </c>
      <c r="AX2158" s="167" t="s">
        <v>66</v>
      </c>
      <c r="AY2158" s="168" t="s">
        <v>123</v>
      </c>
    </row>
    <row r="2159" spans="2:51" s="95" customFormat="1" ht="12">
      <c r="B2159" s="94"/>
      <c r="D2159" s="96" t="s">
        <v>132</v>
      </c>
      <c r="E2159" s="97" t="s">
        <v>1</v>
      </c>
      <c r="F2159" s="98" t="s">
        <v>687</v>
      </c>
      <c r="H2159" s="99">
        <v>2.5</v>
      </c>
      <c r="L2159" s="94"/>
      <c r="M2159" s="100"/>
      <c r="N2159" s="101"/>
      <c r="O2159" s="101"/>
      <c r="P2159" s="101"/>
      <c r="Q2159" s="101"/>
      <c r="R2159" s="101"/>
      <c r="S2159" s="101"/>
      <c r="T2159" s="102"/>
      <c r="AT2159" s="97" t="s">
        <v>132</v>
      </c>
      <c r="AU2159" s="97" t="s">
        <v>74</v>
      </c>
      <c r="AV2159" s="95" t="s">
        <v>74</v>
      </c>
      <c r="AW2159" s="95" t="s">
        <v>5</v>
      </c>
      <c r="AX2159" s="95" t="s">
        <v>66</v>
      </c>
      <c r="AY2159" s="97" t="s">
        <v>123</v>
      </c>
    </row>
    <row r="2160" spans="2:51" s="167" customFormat="1" ht="12">
      <c r="B2160" s="166"/>
      <c r="D2160" s="96" t="s">
        <v>132</v>
      </c>
      <c r="E2160" s="168" t="s">
        <v>1</v>
      </c>
      <c r="F2160" s="169" t="s">
        <v>450</v>
      </c>
      <c r="H2160" s="168" t="s">
        <v>1</v>
      </c>
      <c r="L2160" s="166"/>
      <c r="M2160" s="170"/>
      <c r="N2160" s="171"/>
      <c r="O2160" s="171"/>
      <c r="P2160" s="171"/>
      <c r="Q2160" s="171"/>
      <c r="R2160" s="171"/>
      <c r="S2160" s="171"/>
      <c r="T2160" s="172"/>
      <c r="AT2160" s="168" t="s">
        <v>132</v>
      </c>
      <c r="AU2160" s="168" t="s">
        <v>74</v>
      </c>
      <c r="AV2160" s="167" t="s">
        <v>72</v>
      </c>
      <c r="AW2160" s="167" t="s">
        <v>5</v>
      </c>
      <c r="AX2160" s="167" t="s">
        <v>66</v>
      </c>
      <c r="AY2160" s="168" t="s">
        <v>123</v>
      </c>
    </row>
    <row r="2161" spans="2:51" s="167" customFormat="1" ht="12">
      <c r="B2161" s="166"/>
      <c r="D2161" s="96" t="s">
        <v>132</v>
      </c>
      <c r="E2161" s="168" t="s">
        <v>1</v>
      </c>
      <c r="F2161" s="169" t="s">
        <v>688</v>
      </c>
      <c r="H2161" s="168" t="s">
        <v>1</v>
      </c>
      <c r="L2161" s="166"/>
      <c r="M2161" s="170"/>
      <c r="N2161" s="171"/>
      <c r="O2161" s="171"/>
      <c r="P2161" s="171"/>
      <c r="Q2161" s="171"/>
      <c r="R2161" s="171"/>
      <c r="S2161" s="171"/>
      <c r="T2161" s="172"/>
      <c r="AT2161" s="168" t="s">
        <v>132</v>
      </c>
      <c r="AU2161" s="168" t="s">
        <v>74</v>
      </c>
      <c r="AV2161" s="167" t="s">
        <v>72</v>
      </c>
      <c r="AW2161" s="167" t="s">
        <v>5</v>
      </c>
      <c r="AX2161" s="167" t="s">
        <v>66</v>
      </c>
      <c r="AY2161" s="168" t="s">
        <v>123</v>
      </c>
    </row>
    <row r="2162" spans="2:51" s="95" customFormat="1" ht="12">
      <c r="B2162" s="94"/>
      <c r="D2162" s="96" t="s">
        <v>132</v>
      </c>
      <c r="E2162" s="97" t="s">
        <v>1</v>
      </c>
      <c r="F2162" s="98" t="s">
        <v>689</v>
      </c>
      <c r="H2162" s="99">
        <v>0.5</v>
      </c>
      <c r="L2162" s="94"/>
      <c r="M2162" s="100"/>
      <c r="N2162" s="101"/>
      <c r="O2162" s="101"/>
      <c r="P2162" s="101"/>
      <c r="Q2162" s="101"/>
      <c r="R2162" s="101"/>
      <c r="S2162" s="101"/>
      <c r="T2162" s="102"/>
      <c r="AT2162" s="97" t="s">
        <v>132</v>
      </c>
      <c r="AU2162" s="97" t="s">
        <v>74</v>
      </c>
      <c r="AV2162" s="95" t="s">
        <v>74</v>
      </c>
      <c r="AW2162" s="95" t="s">
        <v>5</v>
      </c>
      <c r="AX2162" s="95" t="s">
        <v>66</v>
      </c>
      <c r="AY2162" s="97" t="s">
        <v>123</v>
      </c>
    </row>
    <row r="2163" spans="2:51" s="167" customFormat="1" ht="12">
      <c r="B2163" s="166"/>
      <c r="D2163" s="96" t="s">
        <v>132</v>
      </c>
      <c r="E2163" s="168" t="s">
        <v>1</v>
      </c>
      <c r="F2163" s="169" t="s">
        <v>455</v>
      </c>
      <c r="H2163" s="168" t="s">
        <v>1</v>
      </c>
      <c r="L2163" s="166"/>
      <c r="M2163" s="170"/>
      <c r="N2163" s="171"/>
      <c r="O2163" s="171"/>
      <c r="P2163" s="171"/>
      <c r="Q2163" s="171"/>
      <c r="R2163" s="171"/>
      <c r="S2163" s="171"/>
      <c r="T2163" s="172"/>
      <c r="AT2163" s="168" t="s">
        <v>132</v>
      </c>
      <c r="AU2163" s="168" t="s">
        <v>74</v>
      </c>
      <c r="AV2163" s="167" t="s">
        <v>72</v>
      </c>
      <c r="AW2163" s="167" t="s">
        <v>5</v>
      </c>
      <c r="AX2163" s="167" t="s">
        <v>66</v>
      </c>
      <c r="AY2163" s="168" t="s">
        <v>123</v>
      </c>
    </row>
    <row r="2164" spans="2:51" s="167" customFormat="1" ht="12">
      <c r="B2164" s="166"/>
      <c r="D2164" s="96" t="s">
        <v>132</v>
      </c>
      <c r="E2164" s="168" t="s">
        <v>1</v>
      </c>
      <c r="F2164" s="169" t="s">
        <v>690</v>
      </c>
      <c r="H2164" s="168" t="s">
        <v>1</v>
      </c>
      <c r="L2164" s="166"/>
      <c r="M2164" s="170"/>
      <c r="N2164" s="171"/>
      <c r="O2164" s="171"/>
      <c r="P2164" s="171"/>
      <c r="Q2164" s="171"/>
      <c r="R2164" s="171"/>
      <c r="S2164" s="171"/>
      <c r="T2164" s="172"/>
      <c r="AT2164" s="168" t="s">
        <v>132</v>
      </c>
      <c r="AU2164" s="168" t="s">
        <v>74</v>
      </c>
      <c r="AV2164" s="167" t="s">
        <v>72</v>
      </c>
      <c r="AW2164" s="167" t="s">
        <v>5</v>
      </c>
      <c r="AX2164" s="167" t="s">
        <v>66</v>
      </c>
      <c r="AY2164" s="168" t="s">
        <v>123</v>
      </c>
    </row>
    <row r="2165" spans="2:51" s="95" customFormat="1" ht="12">
      <c r="B2165" s="94"/>
      <c r="D2165" s="96" t="s">
        <v>132</v>
      </c>
      <c r="E2165" s="97" t="s">
        <v>1</v>
      </c>
      <c r="F2165" s="98" t="s">
        <v>691</v>
      </c>
      <c r="H2165" s="99">
        <v>2</v>
      </c>
      <c r="L2165" s="94"/>
      <c r="M2165" s="100"/>
      <c r="N2165" s="101"/>
      <c r="O2165" s="101"/>
      <c r="P2165" s="101"/>
      <c r="Q2165" s="101"/>
      <c r="R2165" s="101"/>
      <c r="S2165" s="101"/>
      <c r="T2165" s="102"/>
      <c r="AT2165" s="97" t="s">
        <v>132</v>
      </c>
      <c r="AU2165" s="97" t="s">
        <v>74</v>
      </c>
      <c r="AV2165" s="95" t="s">
        <v>74</v>
      </c>
      <c r="AW2165" s="95" t="s">
        <v>5</v>
      </c>
      <c r="AX2165" s="95" t="s">
        <v>66</v>
      </c>
      <c r="AY2165" s="97" t="s">
        <v>123</v>
      </c>
    </row>
    <row r="2166" spans="2:51" s="167" customFormat="1" ht="12">
      <c r="B2166" s="166"/>
      <c r="D2166" s="96" t="s">
        <v>132</v>
      </c>
      <c r="E2166" s="168" t="s">
        <v>1</v>
      </c>
      <c r="F2166" s="169" t="s">
        <v>460</v>
      </c>
      <c r="H2166" s="168" t="s">
        <v>1</v>
      </c>
      <c r="L2166" s="166"/>
      <c r="M2166" s="170"/>
      <c r="N2166" s="171"/>
      <c r="O2166" s="171"/>
      <c r="P2166" s="171"/>
      <c r="Q2166" s="171"/>
      <c r="R2166" s="171"/>
      <c r="S2166" s="171"/>
      <c r="T2166" s="172"/>
      <c r="AT2166" s="168" t="s">
        <v>132</v>
      </c>
      <c r="AU2166" s="168" t="s">
        <v>74</v>
      </c>
      <c r="AV2166" s="167" t="s">
        <v>72</v>
      </c>
      <c r="AW2166" s="167" t="s">
        <v>5</v>
      </c>
      <c r="AX2166" s="167" t="s">
        <v>66</v>
      </c>
      <c r="AY2166" s="168" t="s">
        <v>123</v>
      </c>
    </row>
    <row r="2167" spans="2:51" s="167" customFormat="1" ht="12">
      <c r="B2167" s="166"/>
      <c r="D2167" s="96" t="s">
        <v>132</v>
      </c>
      <c r="E2167" s="168" t="s">
        <v>1</v>
      </c>
      <c r="F2167" s="169" t="s">
        <v>692</v>
      </c>
      <c r="H2167" s="168" t="s">
        <v>1</v>
      </c>
      <c r="L2167" s="166"/>
      <c r="M2167" s="170"/>
      <c r="N2167" s="171"/>
      <c r="O2167" s="171"/>
      <c r="P2167" s="171"/>
      <c r="Q2167" s="171"/>
      <c r="R2167" s="171"/>
      <c r="S2167" s="171"/>
      <c r="T2167" s="172"/>
      <c r="AT2167" s="168" t="s">
        <v>132</v>
      </c>
      <c r="AU2167" s="168" t="s">
        <v>74</v>
      </c>
      <c r="AV2167" s="167" t="s">
        <v>72</v>
      </c>
      <c r="AW2167" s="167" t="s">
        <v>5</v>
      </c>
      <c r="AX2167" s="167" t="s">
        <v>66</v>
      </c>
      <c r="AY2167" s="168" t="s">
        <v>123</v>
      </c>
    </row>
    <row r="2168" spans="2:51" s="95" customFormat="1" ht="12">
      <c r="B2168" s="94"/>
      <c r="D2168" s="96" t="s">
        <v>132</v>
      </c>
      <c r="E2168" s="97" t="s">
        <v>1</v>
      </c>
      <c r="F2168" s="98" t="s">
        <v>693</v>
      </c>
      <c r="H2168" s="99">
        <v>3.5</v>
      </c>
      <c r="L2168" s="94"/>
      <c r="M2168" s="100"/>
      <c r="N2168" s="101"/>
      <c r="O2168" s="101"/>
      <c r="P2168" s="101"/>
      <c r="Q2168" s="101"/>
      <c r="R2168" s="101"/>
      <c r="S2168" s="101"/>
      <c r="T2168" s="102"/>
      <c r="AT2168" s="97" t="s">
        <v>132</v>
      </c>
      <c r="AU2168" s="97" t="s">
        <v>74</v>
      </c>
      <c r="AV2168" s="95" t="s">
        <v>74</v>
      </c>
      <c r="AW2168" s="95" t="s">
        <v>5</v>
      </c>
      <c r="AX2168" s="95" t="s">
        <v>66</v>
      </c>
      <c r="AY2168" s="97" t="s">
        <v>123</v>
      </c>
    </row>
    <row r="2169" spans="2:51" s="167" customFormat="1" ht="12">
      <c r="B2169" s="166"/>
      <c r="D2169" s="96" t="s">
        <v>132</v>
      </c>
      <c r="E2169" s="168" t="s">
        <v>1</v>
      </c>
      <c r="F2169" s="169" t="s">
        <v>465</v>
      </c>
      <c r="H2169" s="168" t="s">
        <v>1</v>
      </c>
      <c r="L2169" s="166"/>
      <c r="M2169" s="170"/>
      <c r="N2169" s="171"/>
      <c r="O2169" s="171"/>
      <c r="P2169" s="171"/>
      <c r="Q2169" s="171"/>
      <c r="R2169" s="171"/>
      <c r="S2169" s="171"/>
      <c r="T2169" s="172"/>
      <c r="AT2169" s="168" t="s">
        <v>132</v>
      </c>
      <c r="AU2169" s="168" t="s">
        <v>74</v>
      </c>
      <c r="AV2169" s="167" t="s">
        <v>72</v>
      </c>
      <c r="AW2169" s="167" t="s">
        <v>5</v>
      </c>
      <c r="AX2169" s="167" t="s">
        <v>66</v>
      </c>
      <c r="AY2169" s="168" t="s">
        <v>123</v>
      </c>
    </row>
    <row r="2170" spans="2:51" s="167" customFormat="1" ht="12">
      <c r="B2170" s="166"/>
      <c r="D2170" s="96" t="s">
        <v>132</v>
      </c>
      <c r="E2170" s="168" t="s">
        <v>1</v>
      </c>
      <c r="F2170" s="169" t="s">
        <v>690</v>
      </c>
      <c r="H2170" s="168" t="s">
        <v>1</v>
      </c>
      <c r="L2170" s="166"/>
      <c r="M2170" s="170"/>
      <c r="N2170" s="171"/>
      <c r="O2170" s="171"/>
      <c r="P2170" s="171"/>
      <c r="Q2170" s="171"/>
      <c r="R2170" s="171"/>
      <c r="S2170" s="171"/>
      <c r="T2170" s="172"/>
      <c r="AT2170" s="168" t="s">
        <v>132</v>
      </c>
      <c r="AU2170" s="168" t="s">
        <v>74</v>
      </c>
      <c r="AV2170" s="167" t="s">
        <v>72</v>
      </c>
      <c r="AW2170" s="167" t="s">
        <v>5</v>
      </c>
      <c r="AX2170" s="167" t="s">
        <v>66</v>
      </c>
      <c r="AY2170" s="168" t="s">
        <v>123</v>
      </c>
    </row>
    <row r="2171" spans="2:51" s="95" customFormat="1" ht="12">
      <c r="B2171" s="94"/>
      <c r="D2171" s="96" t="s">
        <v>132</v>
      </c>
      <c r="E2171" s="97" t="s">
        <v>1</v>
      </c>
      <c r="F2171" s="98" t="s">
        <v>694</v>
      </c>
      <c r="H2171" s="99">
        <v>2</v>
      </c>
      <c r="L2171" s="94"/>
      <c r="M2171" s="100"/>
      <c r="N2171" s="101"/>
      <c r="O2171" s="101"/>
      <c r="P2171" s="101"/>
      <c r="Q2171" s="101"/>
      <c r="R2171" s="101"/>
      <c r="S2171" s="101"/>
      <c r="T2171" s="102"/>
      <c r="AT2171" s="97" t="s">
        <v>132</v>
      </c>
      <c r="AU2171" s="97" t="s">
        <v>74</v>
      </c>
      <c r="AV2171" s="95" t="s">
        <v>74</v>
      </c>
      <c r="AW2171" s="95" t="s">
        <v>5</v>
      </c>
      <c r="AX2171" s="95" t="s">
        <v>66</v>
      </c>
      <c r="AY2171" s="97" t="s">
        <v>123</v>
      </c>
    </row>
    <row r="2172" spans="2:51" s="182" customFormat="1" ht="12">
      <c r="B2172" s="181"/>
      <c r="D2172" s="96" t="s">
        <v>132</v>
      </c>
      <c r="E2172" s="183" t="s">
        <v>1</v>
      </c>
      <c r="F2172" s="184" t="s">
        <v>470</v>
      </c>
      <c r="H2172" s="185">
        <v>45.5</v>
      </c>
      <c r="L2172" s="181"/>
      <c r="M2172" s="186"/>
      <c r="N2172" s="187"/>
      <c r="O2172" s="187"/>
      <c r="P2172" s="187"/>
      <c r="Q2172" s="187"/>
      <c r="R2172" s="187"/>
      <c r="S2172" s="187"/>
      <c r="T2172" s="188"/>
      <c r="AT2172" s="183" t="s">
        <v>132</v>
      </c>
      <c r="AU2172" s="183" t="s">
        <v>74</v>
      </c>
      <c r="AV2172" s="182" t="s">
        <v>130</v>
      </c>
      <c r="AW2172" s="182" t="s">
        <v>5</v>
      </c>
      <c r="AX2172" s="182" t="s">
        <v>72</v>
      </c>
      <c r="AY2172" s="183" t="s">
        <v>123</v>
      </c>
    </row>
    <row r="2173" spans="2:65" s="117" customFormat="1" ht="16.5" customHeight="1">
      <c r="B2173" s="8"/>
      <c r="C2173" s="84" t="s">
        <v>842</v>
      </c>
      <c r="D2173" s="84" t="s">
        <v>125</v>
      </c>
      <c r="E2173" s="85" t="s">
        <v>843</v>
      </c>
      <c r="F2173" s="86" t="s">
        <v>844</v>
      </c>
      <c r="G2173" s="87" t="s">
        <v>175</v>
      </c>
      <c r="H2173" s="88">
        <v>24</v>
      </c>
      <c r="I2173" s="142"/>
      <c r="J2173" s="89">
        <f>ROUND(I2173*H2173,2)</f>
        <v>0</v>
      </c>
      <c r="K2173" s="86" t="s">
        <v>397</v>
      </c>
      <c r="L2173" s="8"/>
      <c r="M2173" s="115" t="s">
        <v>1</v>
      </c>
      <c r="N2173" s="90" t="s">
        <v>35</v>
      </c>
      <c r="O2173" s="92">
        <v>10.3</v>
      </c>
      <c r="P2173" s="92">
        <f>O2173*H2173</f>
        <v>247.20000000000002</v>
      </c>
      <c r="Q2173" s="92">
        <v>0.46009</v>
      </c>
      <c r="R2173" s="92">
        <f>Q2173*H2173</f>
        <v>11.042159999999999</v>
      </c>
      <c r="S2173" s="92">
        <v>0</v>
      </c>
      <c r="T2173" s="164">
        <f>S2173*H2173</f>
        <v>0</v>
      </c>
      <c r="AR2173" s="120" t="s">
        <v>130</v>
      </c>
      <c r="AT2173" s="120" t="s">
        <v>125</v>
      </c>
      <c r="AU2173" s="120" t="s">
        <v>74</v>
      </c>
      <c r="AY2173" s="120" t="s">
        <v>123</v>
      </c>
      <c r="BE2173" s="156">
        <f>IF(N2173="základní",J2173,0)</f>
        <v>0</v>
      </c>
      <c r="BF2173" s="156">
        <f>IF(N2173="snížená",J2173,0)</f>
        <v>0</v>
      </c>
      <c r="BG2173" s="156">
        <f>IF(N2173="zákl. přenesená",J2173,0)</f>
        <v>0</v>
      </c>
      <c r="BH2173" s="156">
        <f>IF(N2173="sníž. přenesená",J2173,0)</f>
        <v>0</v>
      </c>
      <c r="BI2173" s="156">
        <f>IF(N2173="nulová",J2173,0)</f>
        <v>0</v>
      </c>
      <c r="BJ2173" s="120" t="s">
        <v>72</v>
      </c>
      <c r="BK2173" s="156">
        <f>ROUND(I2173*H2173,2)</f>
        <v>0</v>
      </c>
      <c r="BL2173" s="120" t="s">
        <v>130</v>
      </c>
      <c r="BM2173" s="120" t="s">
        <v>845</v>
      </c>
    </row>
    <row r="2174" spans="2:47" s="117" customFormat="1" ht="12">
      <c r="B2174" s="8"/>
      <c r="D2174" s="96" t="s">
        <v>399</v>
      </c>
      <c r="F2174" s="165" t="s">
        <v>846</v>
      </c>
      <c r="L2174" s="8"/>
      <c r="M2174" s="114"/>
      <c r="N2174" s="21"/>
      <c r="O2174" s="21"/>
      <c r="P2174" s="21"/>
      <c r="Q2174" s="21"/>
      <c r="R2174" s="21"/>
      <c r="S2174" s="21"/>
      <c r="T2174" s="22"/>
      <c r="AT2174" s="120" t="s">
        <v>399</v>
      </c>
      <c r="AU2174" s="120" t="s">
        <v>74</v>
      </c>
    </row>
    <row r="2175" spans="2:51" s="167" customFormat="1" ht="12">
      <c r="B2175" s="166"/>
      <c r="D2175" s="96" t="s">
        <v>132</v>
      </c>
      <c r="E2175" s="168" t="s">
        <v>1</v>
      </c>
      <c r="F2175" s="169" t="s">
        <v>401</v>
      </c>
      <c r="H2175" s="168" t="s">
        <v>1</v>
      </c>
      <c r="L2175" s="166"/>
      <c r="M2175" s="170"/>
      <c r="N2175" s="171"/>
      <c r="O2175" s="171"/>
      <c r="P2175" s="171"/>
      <c r="Q2175" s="171"/>
      <c r="R2175" s="171"/>
      <c r="S2175" s="171"/>
      <c r="T2175" s="172"/>
      <c r="AT2175" s="168" t="s">
        <v>132</v>
      </c>
      <c r="AU2175" s="168" t="s">
        <v>74</v>
      </c>
      <c r="AV2175" s="167" t="s">
        <v>72</v>
      </c>
      <c r="AW2175" s="167" t="s">
        <v>5</v>
      </c>
      <c r="AX2175" s="167" t="s">
        <v>66</v>
      </c>
      <c r="AY2175" s="168" t="s">
        <v>123</v>
      </c>
    </row>
    <row r="2176" spans="2:51" s="167" customFormat="1" ht="12">
      <c r="B2176" s="166"/>
      <c r="D2176" s="96" t="s">
        <v>132</v>
      </c>
      <c r="E2176" s="168" t="s">
        <v>1</v>
      </c>
      <c r="F2176" s="169" t="s">
        <v>402</v>
      </c>
      <c r="H2176" s="168" t="s">
        <v>1</v>
      </c>
      <c r="L2176" s="166"/>
      <c r="M2176" s="170"/>
      <c r="N2176" s="171"/>
      <c r="O2176" s="171"/>
      <c r="P2176" s="171"/>
      <c r="Q2176" s="171"/>
      <c r="R2176" s="171"/>
      <c r="S2176" s="171"/>
      <c r="T2176" s="172"/>
      <c r="AT2176" s="168" t="s">
        <v>132</v>
      </c>
      <c r="AU2176" s="168" t="s">
        <v>74</v>
      </c>
      <c r="AV2176" s="167" t="s">
        <v>72</v>
      </c>
      <c r="AW2176" s="167" t="s">
        <v>5</v>
      </c>
      <c r="AX2176" s="167" t="s">
        <v>66</v>
      </c>
      <c r="AY2176" s="168" t="s">
        <v>123</v>
      </c>
    </row>
    <row r="2177" spans="2:51" s="167" customFormat="1" ht="12">
      <c r="B2177" s="166"/>
      <c r="D2177" s="96" t="s">
        <v>132</v>
      </c>
      <c r="E2177" s="168" t="s">
        <v>1</v>
      </c>
      <c r="F2177" s="169" t="s">
        <v>403</v>
      </c>
      <c r="H2177" s="168" t="s">
        <v>1</v>
      </c>
      <c r="L2177" s="166"/>
      <c r="M2177" s="170"/>
      <c r="N2177" s="171"/>
      <c r="O2177" s="171"/>
      <c r="P2177" s="171"/>
      <c r="Q2177" s="171"/>
      <c r="R2177" s="171"/>
      <c r="S2177" s="171"/>
      <c r="T2177" s="172"/>
      <c r="AT2177" s="168" t="s">
        <v>132</v>
      </c>
      <c r="AU2177" s="168" t="s">
        <v>74</v>
      </c>
      <c r="AV2177" s="167" t="s">
        <v>72</v>
      </c>
      <c r="AW2177" s="167" t="s">
        <v>5</v>
      </c>
      <c r="AX2177" s="167" t="s">
        <v>66</v>
      </c>
      <c r="AY2177" s="168" t="s">
        <v>123</v>
      </c>
    </row>
    <row r="2178" spans="2:51" s="167" customFormat="1" ht="12">
      <c r="B2178" s="166"/>
      <c r="D2178" s="96" t="s">
        <v>132</v>
      </c>
      <c r="E2178" s="168" t="s">
        <v>1</v>
      </c>
      <c r="F2178" s="169" t="s">
        <v>438</v>
      </c>
      <c r="H2178" s="168" t="s">
        <v>1</v>
      </c>
      <c r="L2178" s="166"/>
      <c r="M2178" s="170"/>
      <c r="N2178" s="171"/>
      <c r="O2178" s="171"/>
      <c r="P2178" s="171"/>
      <c r="Q2178" s="171"/>
      <c r="R2178" s="171"/>
      <c r="S2178" s="171"/>
      <c r="T2178" s="172"/>
      <c r="AT2178" s="168" t="s">
        <v>132</v>
      </c>
      <c r="AU2178" s="168" t="s">
        <v>74</v>
      </c>
      <c r="AV2178" s="167" t="s">
        <v>72</v>
      </c>
      <c r="AW2178" s="167" t="s">
        <v>5</v>
      </c>
      <c r="AX2178" s="167" t="s">
        <v>66</v>
      </c>
      <c r="AY2178" s="168" t="s">
        <v>123</v>
      </c>
    </row>
    <row r="2179" spans="2:51" s="167" customFormat="1" ht="12">
      <c r="B2179" s="166"/>
      <c r="D2179" s="96" t="s">
        <v>132</v>
      </c>
      <c r="E2179" s="168" t="s">
        <v>1</v>
      </c>
      <c r="F2179" s="169" t="s">
        <v>674</v>
      </c>
      <c r="H2179" s="168" t="s">
        <v>1</v>
      </c>
      <c r="L2179" s="166"/>
      <c r="M2179" s="170"/>
      <c r="N2179" s="171"/>
      <c r="O2179" s="171"/>
      <c r="P2179" s="171"/>
      <c r="Q2179" s="171"/>
      <c r="R2179" s="171"/>
      <c r="S2179" s="171"/>
      <c r="T2179" s="172"/>
      <c r="AT2179" s="168" t="s">
        <v>132</v>
      </c>
      <c r="AU2179" s="168" t="s">
        <v>74</v>
      </c>
      <c r="AV2179" s="167" t="s">
        <v>72</v>
      </c>
      <c r="AW2179" s="167" t="s">
        <v>5</v>
      </c>
      <c r="AX2179" s="167" t="s">
        <v>66</v>
      </c>
      <c r="AY2179" s="168" t="s">
        <v>123</v>
      </c>
    </row>
    <row r="2180" spans="2:51" s="167" customFormat="1" ht="12">
      <c r="B2180" s="166"/>
      <c r="D2180" s="96" t="s">
        <v>132</v>
      </c>
      <c r="E2180" s="168" t="s">
        <v>1</v>
      </c>
      <c r="F2180" s="169" t="s">
        <v>675</v>
      </c>
      <c r="H2180" s="168" t="s">
        <v>1</v>
      </c>
      <c r="L2180" s="166"/>
      <c r="M2180" s="170"/>
      <c r="N2180" s="171"/>
      <c r="O2180" s="171"/>
      <c r="P2180" s="171"/>
      <c r="Q2180" s="171"/>
      <c r="R2180" s="171"/>
      <c r="S2180" s="171"/>
      <c r="T2180" s="172"/>
      <c r="AT2180" s="168" t="s">
        <v>132</v>
      </c>
      <c r="AU2180" s="168" t="s">
        <v>74</v>
      </c>
      <c r="AV2180" s="167" t="s">
        <v>72</v>
      </c>
      <c r="AW2180" s="167" t="s">
        <v>5</v>
      </c>
      <c r="AX2180" s="167" t="s">
        <v>66</v>
      </c>
      <c r="AY2180" s="168" t="s">
        <v>123</v>
      </c>
    </row>
    <row r="2181" spans="2:51" s="95" customFormat="1" ht="12">
      <c r="B2181" s="94"/>
      <c r="D2181" s="96" t="s">
        <v>132</v>
      </c>
      <c r="E2181" s="97" t="s">
        <v>1</v>
      </c>
      <c r="F2181" s="98" t="s">
        <v>847</v>
      </c>
      <c r="H2181" s="99">
        <v>6</v>
      </c>
      <c r="L2181" s="94"/>
      <c r="M2181" s="100"/>
      <c r="N2181" s="101"/>
      <c r="O2181" s="101"/>
      <c r="P2181" s="101"/>
      <c r="Q2181" s="101"/>
      <c r="R2181" s="101"/>
      <c r="S2181" s="101"/>
      <c r="T2181" s="102"/>
      <c r="AT2181" s="97" t="s">
        <v>132</v>
      </c>
      <c r="AU2181" s="97" t="s">
        <v>74</v>
      </c>
      <c r="AV2181" s="95" t="s">
        <v>74</v>
      </c>
      <c r="AW2181" s="95" t="s">
        <v>5</v>
      </c>
      <c r="AX2181" s="95" t="s">
        <v>66</v>
      </c>
      <c r="AY2181" s="97" t="s">
        <v>123</v>
      </c>
    </row>
    <row r="2182" spans="2:51" s="167" customFormat="1" ht="12">
      <c r="B2182" s="166"/>
      <c r="D2182" s="96" t="s">
        <v>132</v>
      </c>
      <c r="E2182" s="168" t="s">
        <v>1</v>
      </c>
      <c r="F2182" s="169" t="s">
        <v>445</v>
      </c>
      <c r="H2182" s="168" t="s">
        <v>1</v>
      </c>
      <c r="L2182" s="166"/>
      <c r="M2182" s="170"/>
      <c r="N2182" s="171"/>
      <c r="O2182" s="171"/>
      <c r="P2182" s="171"/>
      <c r="Q2182" s="171"/>
      <c r="R2182" s="171"/>
      <c r="S2182" s="171"/>
      <c r="T2182" s="172"/>
      <c r="AT2182" s="168" t="s">
        <v>132</v>
      </c>
      <c r="AU2182" s="168" t="s">
        <v>74</v>
      </c>
      <c r="AV2182" s="167" t="s">
        <v>72</v>
      </c>
      <c r="AW2182" s="167" t="s">
        <v>5</v>
      </c>
      <c r="AX2182" s="167" t="s">
        <v>66</v>
      </c>
      <c r="AY2182" s="168" t="s">
        <v>123</v>
      </c>
    </row>
    <row r="2183" spans="2:51" s="167" customFormat="1" ht="12">
      <c r="B2183" s="166"/>
      <c r="D2183" s="96" t="s">
        <v>132</v>
      </c>
      <c r="E2183" s="168" t="s">
        <v>1</v>
      </c>
      <c r="F2183" s="169" t="s">
        <v>674</v>
      </c>
      <c r="H2183" s="168" t="s">
        <v>1</v>
      </c>
      <c r="L2183" s="166"/>
      <c r="M2183" s="170"/>
      <c r="N2183" s="171"/>
      <c r="O2183" s="171"/>
      <c r="P2183" s="171"/>
      <c r="Q2183" s="171"/>
      <c r="R2183" s="171"/>
      <c r="S2183" s="171"/>
      <c r="T2183" s="172"/>
      <c r="AT2183" s="168" t="s">
        <v>132</v>
      </c>
      <c r="AU2183" s="168" t="s">
        <v>74</v>
      </c>
      <c r="AV2183" s="167" t="s">
        <v>72</v>
      </c>
      <c r="AW2183" s="167" t="s">
        <v>5</v>
      </c>
      <c r="AX2183" s="167" t="s">
        <v>66</v>
      </c>
      <c r="AY2183" s="168" t="s">
        <v>123</v>
      </c>
    </row>
    <row r="2184" spans="2:51" s="167" customFormat="1" ht="12">
      <c r="B2184" s="166"/>
      <c r="D2184" s="96" t="s">
        <v>132</v>
      </c>
      <c r="E2184" s="168" t="s">
        <v>1</v>
      </c>
      <c r="F2184" s="169" t="s">
        <v>678</v>
      </c>
      <c r="H2184" s="168" t="s">
        <v>1</v>
      </c>
      <c r="L2184" s="166"/>
      <c r="M2184" s="170"/>
      <c r="N2184" s="171"/>
      <c r="O2184" s="171"/>
      <c r="P2184" s="171"/>
      <c r="Q2184" s="171"/>
      <c r="R2184" s="171"/>
      <c r="S2184" s="171"/>
      <c r="T2184" s="172"/>
      <c r="AT2184" s="168" t="s">
        <v>132</v>
      </c>
      <c r="AU2184" s="168" t="s">
        <v>74</v>
      </c>
      <c r="AV2184" s="167" t="s">
        <v>72</v>
      </c>
      <c r="AW2184" s="167" t="s">
        <v>5</v>
      </c>
      <c r="AX2184" s="167" t="s">
        <v>66</v>
      </c>
      <c r="AY2184" s="168" t="s">
        <v>123</v>
      </c>
    </row>
    <row r="2185" spans="2:51" s="95" customFormat="1" ht="12">
      <c r="B2185" s="94"/>
      <c r="D2185" s="96" t="s">
        <v>132</v>
      </c>
      <c r="E2185" s="97" t="s">
        <v>1</v>
      </c>
      <c r="F2185" s="98" t="s">
        <v>848</v>
      </c>
      <c r="H2185" s="99">
        <v>4</v>
      </c>
      <c r="L2185" s="94"/>
      <c r="M2185" s="100"/>
      <c r="N2185" s="101"/>
      <c r="O2185" s="101"/>
      <c r="P2185" s="101"/>
      <c r="Q2185" s="101"/>
      <c r="R2185" s="101"/>
      <c r="S2185" s="101"/>
      <c r="T2185" s="102"/>
      <c r="AT2185" s="97" t="s">
        <v>132</v>
      </c>
      <c r="AU2185" s="97" t="s">
        <v>74</v>
      </c>
      <c r="AV2185" s="95" t="s">
        <v>74</v>
      </c>
      <c r="AW2185" s="95" t="s">
        <v>5</v>
      </c>
      <c r="AX2185" s="95" t="s">
        <v>66</v>
      </c>
      <c r="AY2185" s="97" t="s">
        <v>123</v>
      </c>
    </row>
    <row r="2186" spans="2:51" s="167" customFormat="1" ht="12">
      <c r="B2186" s="166"/>
      <c r="D2186" s="96" t="s">
        <v>132</v>
      </c>
      <c r="E2186" s="168" t="s">
        <v>1</v>
      </c>
      <c r="F2186" s="169" t="s">
        <v>450</v>
      </c>
      <c r="H2186" s="168" t="s">
        <v>1</v>
      </c>
      <c r="L2186" s="166"/>
      <c r="M2186" s="170"/>
      <c r="N2186" s="171"/>
      <c r="O2186" s="171"/>
      <c r="P2186" s="171"/>
      <c r="Q2186" s="171"/>
      <c r="R2186" s="171"/>
      <c r="S2186" s="171"/>
      <c r="T2186" s="172"/>
      <c r="AT2186" s="168" t="s">
        <v>132</v>
      </c>
      <c r="AU2186" s="168" t="s">
        <v>74</v>
      </c>
      <c r="AV2186" s="167" t="s">
        <v>72</v>
      </c>
      <c r="AW2186" s="167" t="s">
        <v>5</v>
      </c>
      <c r="AX2186" s="167" t="s">
        <v>66</v>
      </c>
      <c r="AY2186" s="168" t="s">
        <v>123</v>
      </c>
    </row>
    <row r="2187" spans="2:51" s="167" customFormat="1" ht="12">
      <c r="B2187" s="166"/>
      <c r="D2187" s="96" t="s">
        <v>132</v>
      </c>
      <c r="E2187" s="168" t="s">
        <v>1</v>
      </c>
      <c r="F2187" s="169" t="s">
        <v>674</v>
      </c>
      <c r="H2187" s="168" t="s">
        <v>1</v>
      </c>
      <c r="L2187" s="166"/>
      <c r="M2187" s="170"/>
      <c r="N2187" s="171"/>
      <c r="O2187" s="171"/>
      <c r="P2187" s="171"/>
      <c r="Q2187" s="171"/>
      <c r="R2187" s="171"/>
      <c r="S2187" s="171"/>
      <c r="T2187" s="172"/>
      <c r="AT2187" s="168" t="s">
        <v>132</v>
      </c>
      <c r="AU2187" s="168" t="s">
        <v>74</v>
      </c>
      <c r="AV2187" s="167" t="s">
        <v>72</v>
      </c>
      <c r="AW2187" s="167" t="s">
        <v>5</v>
      </c>
      <c r="AX2187" s="167" t="s">
        <v>66</v>
      </c>
      <c r="AY2187" s="168" t="s">
        <v>123</v>
      </c>
    </row>
    <row r="2188" spans="2:51" s="167" customFormat="1" ht="12">
      <c r="B2188" s="166"/>
      <c r="D2188" s="96" t="s">
        <v>132</v>
      </c>
      <c r="E2188" s="168" t="s">
        <v>1</v>
      </c>
      <c r="F2188" s="169" t="s">
        <v>678</v>
      </c>
      <c r="H2188" s="168" t="s">
        <v>1</v>
      </c>
      <c r="L2188" s="166"/>
      <c r="M2188" s="170"/>
      <c r="N2188" s="171"/>
      <c r="O2188" s="171"/>
      <c r="P2188" s="171"/>
      <c r="Q2188" s="171"/>
      <c r="R2188" s="171"/>
      <c r="S2188" s="171"/>
      <c r="T2188" s="172"/>
      <c r="AT2188" s="168" t="s">
        <v>132</v>
      </c>
      <c r="AU2188" s="168" t="s">
        <v>74</v>
      </c>
      <c r="AV2188" s="167" t="s">
        <v>72</v>
      </c>
      <c r="AW2188" s="167" t="s">
        <v>5</v>
      </c>
      <c r="AX2188" s="167" t="s">
        <v>66</v>
      </c>
      <c r="AY2188" s="168" t="s">
        <v>123</v>
      </c>
    </row>
    <row r="2189" spans="2:51" s="95" customFormat="1" ht="12">
      <c r="B2189" s="94"/>
      <c r="D2189" s="96" t="s">
        <v>132</v>
      </c>
      <c r="E2189" s="97" t="s">
        <v>1</v>
      </c>
      <c r="F2189" s="98" t="s">
        <v>781</v>
      </c>
      <c r="H2189" s="99">
        <v>2</v>
      </c>
      <c r="L2189" s="94"/>
      <c r="M2189" s="100"/>
      <c r="N2189" s="101"/>
      <c r="O2189" s="101"/>
      <c r="P2189" s="101"/>
      <c r="Q2189" s="101"/>
      <c r="R2189" s="101"/>
      <c r="S2189" s="101"/>
      <c r="T2189" s="102"/>
      <c r="AT2189" s="97" t="s">
        <v>132</v>
      </c>
      <c r="AU2189" s="97" t="s">
        <v>74</v>
      </c>
      <c r="AV2189" s="95" t="s">
        <v>74</v>
      </c>
      <c r="AW2189" s="95" t="s">
        <v>5</v>
      </c>
      <c r="AX2189" s="95" t="s">
        <v>66</v>
      </c>
      <c r="AY2189" s="97" t="s">
        <v>123</v>
      </c>
    </row>
    <row r="2190" spans="2:51" s="167" customFormat="1" ht="12">
      <c r="B2190" s="166"/>
      <c r="D2190" s="96" t="s">
        <v>132</v>
      </c>
      <c r="E2190" s="168" t="s">
        <v>1</v>
      </c>
      <c r="F2190" s="169" t="s">
        <v>455</v>
      </c>
      <c r="H2190" s="168" t="s">
        <v>1</v>
      </c>
      <c r="L2190" s="166"/>
      <c r="M2190" s="170"/>
      <c r="N2190" s="171"/>
      <c r="O2190" s="171"/>
      <c r="P2190" s="171"/>
      <c r="Q2190" s="171"/>
      <c r="R2190" s="171"/>
      <c r="S2190" s="171"/>
      <c r="T2190" s="172"/>
      <c r="AT2190" s="168" t="s">
        <v>132</v>
      </c>
      <c r="AU2190" s="168" t="s">
        <v>74</v>
      </c>
      <c r="AV2190" s="167" t="s">
        <v>72</v>
      </c>
      <c r="AW2190" s="167" t="s">
        <v>5</v>
      </c>
      <c r="AX2190" s="167" t="s">
        <v>66</v>
      </c>
      <c r="AY2190" s="168" t="s">
        <v>123</v>
      </c>
    </row>
    <row r="2191" spans="2:51" s="167" customFormat="1" ht="12">
      <c r="B2191" s="166"/>
      <c r="D2191" s="96" t="s">
        <v>132</v>
      </c>
      <c r="E2191" s="168" t="s">
        <v>1</v>
      </c>
      <c r="F2191" s="169" t="s">
        <v>674</v>
      </c>
      <c r="H2191" s="168" t="s">
        <v>1</v>
      </c>
      <c r="L2191" s="166"/>
      <c r="M2191" s="170"/>
      <c r="N2191" s="171"/>
      <c r="O2191" s="171"/>
      <c r="P2191" s="171"/>
      <c r="Q2191" s="171"/>
      <c r="R2191" s="171"/>
      <c r="S2191" s="171"/>
      <c r="T2191" s="172"/>
      <c r="AT2191" s="168" t="s">
        <v>132</v>
      </c>
      <c r="AU2191" s="168" t="s">
        <v>74</v>
      </c>
      <c r="AV2191" s="167" t="s">
        <v>72</v>
      </c>
      <c r="AW2191" s="167" t="s">
        <v>5</v>
      </c>
      <c r="AX2191" s="167" t="s">
        <v>66</v>
      </c>
      <c r="AY2191" s="168" t="s">
        <v>123</v>
      </c>
    </row>
    <row r="2192" spans="2:51" s="167" customFormat="1" ht="12">
      <c r="B2192" s="166"/>
      <c r="D2192" s="96" t="s">
        <v>132</v>
      </c>
      <c r="E2192" s="168" t="s">
        <v>1</v>
      </c>
      <c r="F2192" s="169" t="s">
        <v>678</v>
      </c>
      <c r="H2192" s="168" t="s">
        <v>1</v>
      </c>
      <c r="L2192" s="166"/>
      <c r="M2192" s="170"/>
      <c r="N2192" s="171"/>
      <c r="O2192" s="171"/>
      <c r="P2192" s="171"/>
      <c r="Q2192" s="171"/>
      <c r="R2192" s="171"/>
      <c r="S2192" s="171"/>
      <c r="T2192" s="172"/>
      <c r="AT2192" s="168" t="s">
        <v>132</v>
      </c>
      <c r="AU2192" s="168" t="s">
        <v>74</v>
      </c>
      <c r="AV2192" s="167" t="s">
        <v>72</v>
      </c>
      <c r="AW2192" s="167" t="s">
        <v>5</v>
      </c>
      <c r="AX2192" s="167" t="s">
        <v>66</v>
      </c>
      <c r="AY2192" s="168" t="s">
        <v>123</v>
      </c>
    </row>
    <row r="2193" spans="2:51" s="95" customFormat="1" ht="12">
      <c r="B2193" s="94"/>
      <c r="D2193" s="96" t="s">
        <v>132</v>
      </c>
      <c r="E2193" s="97" t="s">
        <v>1</v>
      </c>
      <c r="F2193" s="98" t="s">
        <v>781</v>
      </c>
      <c r="H2193" s="99">
        <v>2</v>
      </c>
      <c r="L2193" s="94"/>
      <c r="M2193" s="100"/>
      <c r="N2193" s="101"/>
      <c r="O2193" s="101"/>
      <c r="P2193" s="101"/>
      <c r="Q2193" s="101"/>
      <c r="R2193" s="101"/>
      <c r="S2193" s="101"/>
      <c r="T2193" s="102"/>
      <c r="AT2193" s="97" t="s">
        <v>132</v>
      </c>
      <c r="AU2193" s="97" t="s">
        <v>74</v>
      </c>
      <c r="AV2193" s="95" t="s">
        <v>74</v>
      </c>
      <c r="AW2193" s="95" t="s">
        <v>5</v>
      </c>
      <c r="AX2193" s="95" t="s">
        <v>66</v>
      </c>
      <c r="AY2193" s="97" t="s">
        <v>123</v>
      </c>
    </row>
    <row r="2194" spans="2:51" s="167" customFormat="1" ht="12">
      <c r="B2194" s="166"/>
      <c r="D2194" s="96" t="s">
        <v>132</v>
      </c>
      <c r="E2194" s="168" t="s">
        <v>1</v>
      </c>
      <c r="F2194" s="169" t="s">
        <v>460</v>
      </c>
      <c r="H2194" s="168" t="s">
        <v>1</v>
      </c>
      <c r="L2194" s="166"/>
      <c r="M2194" s="170"/>
      <c r="N2194" s="171"/>
      <c r="O2194" s="171"/>
      <c r="P2194" s="171"/>
      <c r="Q2194" s="171"/>
      <c r="R2194" s="171"/>
      <c r="S2194" s="171"/>
      <c r="T2194" s="172"/>
      <c r="AT2194" s="168" t="s">
        <v>132</v>
      </c>
      <c r="AU2194" s="168" t="s">
        <v>74</v>
      </c>
      <c r="AV2194" s="167" t="s">
        <v>72</v>
      </c>
      <c r="AW2194" s="167" t="s">
        <v>5</v>
      </c>
      <c r="AX2194" s="167" t="s">
        <v>66</v>
      </c>
      <c r="AY2194" s="168" t="s">
        <v>123</v>
      </c>
    </row>
    <row r="2195" spans="2:51" s="167" customFormat="1" ht="12">
      <c r="B2195" s="166"/>
      <c r="D2195" s="96" t="s">
        <v>132</v>
      </c>
      <c r="E2195" s="168" t="s">
        <v>1</v>
      </c>
      <c r="F2195" s="169" t="s">
        <v>674</v>
      </c>
      <c r="H2195" s="168" t="s">
        <v>1</v>
      </c>
      <c r="L2195" s="166"/>
      <c r="M2195" s="170"/>
      <c r="N2195" s="171"/>
      <c r="O2195" s="171"/>
      <c r="P2195" s="171"/>
      <c r="Q2195" s="171"/>
      <c r="R2195" s="171"/>
      <c r="S2195" s="171"/>
      <c r="T2195" s="172"/>
      <c r="AT2195" s="168" t="s">
        <v>132</v>
      </c>
      <c r="AU2195" s="168" t="s">
        <v>74</v>
      </c>
      <c r="AV2195" s="167" t="s">
        <v>72</v>
      </c>
      <c r="AW2195" s="167" t="s">
        <v>5</v>
      </c>
      <c r="AX2195" s="167" t="s">
        <v>66</v>
      </c>
      <c r="AY2195" s="168" t="s">
        <v>123</v>
      </c>
    </row>
    <row r="2196" spans="2:51" s="167" customFormat="1" ht="12">
      <c r="B2196" s="166"/>
      <c r="D2196" s="96" t="s">
        <v>132</v>
      </c>
      <c r="E2196" s="168" t="s">
        <v>1</v>
      </c>
      <c r="F2196" s="169" t="s">
        <v>678</v>
      </c>
      <c r="H2196" s="168" t="s">
        <v>1</v>
      </c>
      <c r="L2196" s="166"/>
      <c r="M2196" s="170"/>
      <c r="N2196" s="171"/>
      <c r="O2196" s="171"/>
      <c r="P2196" s="171"/>
      <c r="Q2196" s="171"/>
      <c r="R2196" s="171"/>
      <c r="S2196" s="171"/>
      <c r="T2196" s="172"/>
      <c r="AT2196" s="168" t="s">
        <v>132</v>
      </c>
      <c r="AU2196" s="168" t="s">
        <v>74</v>
      </c>
      <c r="AV2196" s="167" t="s">
        <v>72</v>
      </c>
      <c r="AW2196" s="167" t="s">
        <v>5</v>
      </c>
      <c r="AX2196" s="167" t="s">
        <v>66</v>
      </c>
      <c r="AY2196" s="168" t="s">
        <v>123</v>
      </c>
    </row>
    <row r="2197" spans="2:51" s="95" customFormat="1" ht="12">
      <c r="B2197" s="94"/>
      <c r="D2197" s="96" t="s">
        <v>132</v>
      </c>
      <c r="E2197" s="97" t="s">
        <v>1</v>
      </c>
      <c r="F2197" s="98" t="s">
        <v>847</v>
      </c>
      <c r="H2197" s="99">
        <v>6</v>
      </c>
      <c r="L2197" s="94"/>
      <c r="M2197" s="100"/>
      <c r="N2197" s="101"/>
      <c r="O2197" s="101"/>
      <c r="P2197" s="101"/>
      <c r="Q2197" s="101"/>
      <c r="R2197" s="101"/>
      <c r="S2197" s="101"/>
      <c r="T2197" s="102"/>
      <c r="AT2197" s="97" t="s">
        <v>132</v>
      </c>
      <c r="AU2197" s="97" t="s">
        <v>74</v>
      </c>
      <c r="AV2197" s="95" t="s">
        <v>74</v>
      </c>
      <c r="AW2197" s="95" t="s">
        <v>5</v>
      </c>
      <c r="AX2197" s="95" t="s">
        <v>66</v>
      </c>
      <c r="AY2197" s="97" t="s">
        <v>123</v>
      </c>
    </row>
    <row r="2198" spans="2:51" s="167" customFormat="1" ht="12">
      <c r="B2198" s="166"/>
      <c r="D2198" s="96" t="s">
        <v>132</v>
      </c>
      <c r="E2198" s="168" t="s">
        <v>1</v>
      </c>
      <c r="F2198" s="169" t="s">
        <v>465</v>
      </c>
      <c r="H2198" s="168" t="s">
        <v>1</v>
      </c>
      <c r="L2198" s="166"/>
      <c r="M2198" s="170"/>
      <c r="N2198" s="171"/>
      <c r="O2198" s="171"/>
      <c r="P2198" s="171"/>
      <c r="Q2198" s="171"/>
      <c r="R2198" s="171"/>
      <c r="S2198" s="171"/>
      <c r="T2198" s="172"/>
      <c r="AT2198" s="168" t="s">
        <v>132</v>
      </c>
      <c r="AU2198" s="168" t="s">
        <v>74</v>
      </c>
      <c r="AV2198" s="167" t="s">
        <v>72</v>
      </c>
      <c r="AW2198" s="167" t="s">
        <v>5</v>
      </c>
      <c r="AX2198" s="167" t="s">
        <v>66</v>
      </c>
      <c r="AY2198" s="168" t="s">
        <v>123</v>
      </c>
    </row>
    <row r="2199" spans="2:51" s="167" customFormat="1" ht="12">
      <c r="B2199" s="166"/>
      <c r="D2199" s="96" t="s">
        <v>132</v>
      </c>
      <c r="E2199" s="168" t="s">
        <v>1</v>
      </c>
      <c r="F2199" s="169" t="s">
        <v>674</v>
      </c>
      <c r="H2199" s="168" t="s">
        <v>1</v>
      </c>
      <c r="L2199" s="166"/>
      <c r="M2199" s="170"/>
      <c r="N2199" s="171"/>
      <c r="O2199" s="171"/>
      <c r="P2199" s="171"/>
      <c r="Q2199" s="171"/>
      <c r="R2199" s="171"/>
      <c r="S2199" s="171"/>
      <c r="T2199" s="172"/>
      <c r="AT2199" s="168" t="s">
        <v>132</v>
      </c>
      <c r="AU2199" s="168" t="s">
        <v>74</v>
      </c>
      <c r="AV2199" s="167" t="s">
        <v>72</v>
      </c>
      <c r="AW2199" s="167" t="s">
        <v>5</v>
      </c>
      <c r="AX2199" s="167" t="s">
        <v>66</v>
      </c>
      <c r="AY2199" s="168" t="s">
        <v>123</v>
      </c>
    </row>
    <row r="2200" spans="2:51" s="167" customFormat="1" ht="12">
      <c r="B2200" s="166"/>
      <c r="D2200" s="96" t="s">
        <v>132</v>
      </c>
      <c r="E2200" s="168" t="s">
        <v>1</v>
      </c>
      <c r="F2200" s="169" t="s">
        <v>682</v>
      </c>
      <c r="H2200" s="168" t="s">
        <v>1</v>
      </c>
      <c r="L2200" s="166"/>
      <c r="M2200" s="170"/>
      <c r="N2200" s="171"/>
      <c r="O2200" s="171"/>
      <c r="P2200" s="171"/>
      <c r="Q2200" s="171"/>
      <c r="R2200" s="171"/>
      <c r="S2200" s="171"/>
      <c r="T2200" s="172"/>
      <c r="AT2200" s="168" t="s">
        <v>132</v>
      </c>
      <c r="AU2200" s="168" t="s">
        <v>74</v>
      </c>
      <c r="AV2200" s="167" t="s">
        <v>72</v>
      </c>
      <c r="AW2200" s="167" t="s">
        <v>5</v>
      </c>
      <c r="AX2200" s="167" t="s">
        <v>66</v>
      </c>
      <c r="AY2200" s="168" t="s">
        <v>123</v>
      </c>
    </row>
    <row r="2201" spans="2:51" s="95" customFormat="1" ht="12">
      <c r="B2201" s="94"/>
      <c r="D2201" s="96" t="s">
        <v>132</v>
      </c>
      <c r="E2201" s="97" t="s">
        <v>1</v>
      </c>
      <c r="F2201" s="98" t="s">
        <v>848</v>
      </c>
      <c r="H2201" s="99">
        <v>4</v>
      </c>
      <c r="L2201" s="94"/>
      <c r="M2201" s="100"/>
      <c r="N2201" s="101"/>
      <c r="O2201" s="101"/>
      <c r="P2201" s="101"/>
      <c r="Q2201" s="101"/>
      <c r="R2201" s="101"/>
      <c r="S2201" s="101"/>
      <c r="T2201" s="102"/>
      <c r="AT2201" s="97" t="s">
        <v>132</v>
      </c>
      <c r="AU2201" s="97" t="s">
        <v>74</v>
      </c>
      <c r="AV2201" s="95" t="s">
        <v>74</v>
      </c>
      <c r="AW2201" s="95" t="s">
        <v>5</v>
      </c>
      <c r="AX2201" s="95" t="s">
        <v>66</v>
      </c>
      <c r="AY2201" s="97" t="s">
        <v>123</v>
      </c>
    </row>
    <row r="2202" spans="2:51" s="182" customFormat="1" ht="12">
      <c r="B2202" s="181"/>
      <c r="D2202" s="96" t="s">
        <v>132</v>
      </c>
      <c r="E2202" s="183" t="s">
        <v>1</v>
      </c>
      <c r="F2202" s="184" t="s">
        <v>470</v>
      </c>
      <c r="H2202" s="185">
        <v>24</v>
      </c>
      <c r="L2202" s="181"/>
      <c r="M2202" s="186"/>
      <c r="N2202" s="187"/>
      <c r="O2202" s="187"/>
      <c r="P2202" s="187"/>
      <c r="Q2202" s="187"/>
      <c r="R2202" s="187"/>
      <c r="S2202" s="187"/>
      <c r="T2202" s="188"/>
      <c r="AT2202" s="183" t="s">
        <v>132</v>
      </c>
      <c r="AU2202" s="183" t="s">
        <v>74</v>
      </c>
      <c r="AV2202" s="182" t="s">
        <v>130</v>
      </c>
      <c r="AW2202" s="182" t="s">
        <v>5</v>
      </c>
      <c r="AX2202" s="182" t="s">
        <v>72</v>
      </c>
      <c r="AY2202" s="183" t="s">
        <v>123</v>
      </c>
    </row>
    <row r="2203" spans="2:65" s="117" customFormat="1" ht="16.5" customHeight="1">
      <c r="B2203" s="8"/>
      <c r="C2203" s="84" t="s">
        <v>849</v>
      </c>
      <c r="D2203" s="84" t="s">
        <v>125</v>
      </c>
      <c r="E2203" s="85" t="s">
        <v>850</v>
      </c>
      <c r="F2203" s="86" t="s">
        <v>851</v>
      </c>
      <c r="G2203" s="87" t="s">
        <v>140</v>
      </c>
      <c r="H2203" s="88">
        <v>238.5</v>
      </c>
      <c r="I2203" s="142"/>
      <c r="J2203" s="89">
        <f>ROUND(I2203*H2203,2)</f>
        <v>0</v>
      </c>
      <c r="K2203" s="86" t="s">
        <v>397</v>
      </c>
      <c r="L2203" s="8"/>
      <c r="M2203" s="115" t="s">
        <v>1</v>
      </c>
      <c r="N2203" s="90" t="s">
        <v>35</v>
      </c>
      <c r="O2203" s="92">
        <v>0.099</v>
      </c>
      <c r="P2203" s="92">
        <f>O2203*H2203</f>
        <v>23.6115</v>
      </c>
      <c r="Q2203" s="92">
        <v>0</v>
      </c>
      <c r="R2203" s="92">
        <f>Q2203*H2203</f>
        <v>0</v>
      </c>
      <c r="S2203" s="92">
        <v>0</v>
      </c>
      <c r="T2203" s="164">
        <f>S2203*H2203</f>
        <v>0</v>
      </c>
      <c r="AR2203" s="120" t="s">
        <v>130</v>
      </c>
      <c r="AT2203" s="120" t="s">
        <v>125</v>
      </c>
      <c r="AU2203" s="120" t="s">
        <v>74</v>
      </c>
      <c r="AY2203" s="120" t="s">
        <v>123</v>
      </c>
      <c r="BE2203" s="156">
        <f>IF(N2203="základní",J2203,0)</f>
        <v>0</v>
      </c>
      <c r="BF2203" s="156">
        <f>IF(N2203="snížená",J2203,0)</f>
        <v>0</v>
      </c>
      <c r="BG2203" s="156">
        <f>IF(N2203="zákl. přenesená",J2203,0)</f>
        <v>0</v>
      </c>
      <c r="BH2203" s="156">
        <f>IF(N2203="sníž. přenesená",J2203,0)</f>
        <v>0</v>
      </c>
      <c r="BI2203" s="156">
        <f>IF(N2203="nulová",J2203,0)</f>
        <v>0</v>
      </c>
      <c r="BJ2203" s="120" t="s">
        <v>72</v>
      </c>
      <c r="BK2203" s="156">
        <f>ROUND(I2203*H2203,2)</f>
        <v>0</v>
      </c>
      <c r="BL2203" s="120" t="s">
        <v>130</v>
      </c>
      <c r="BM2203" s="120" t="s">
        <v>852</v>
      </c>
    </row>
    <row r="2204" spans="2:47" s="117" customFormat="1" ht="12">
      <c r="B2204" s="8"/>
      <c r="D2204" s="96" t="s">
        <v>399</v>
      </c>
      <c r="F2204" s="165" t="s">
        <v>853</v>
      </c>
      <c r="L2204" s="8"/>
      <c r="M2204" s="114"/>
      <c r="N2204" s="21"/>
      <c r="O2204" s="21"/>
      <c r="P2204" s="21"/>
      <c r="Q2204" s="21"/>
      <c r="R2204" s="21"/>
      <c r="S2204" s="21"/>
      <c r="T2204" s="22"/>
      <c r="AT2204" s="120" t="s">
        <v>399</v>
      </c>
      <c r="AU2204" s="120" t="s">
        <v>74</v>
      </c>
    </row>
    <row r="2205" spans="2:51" s="167" customFormat="1" ht="12">
      <c r="B2205" s="166"/>
      <c r="D2205" s="96" t="s">
        <v>132</v>
      </c>
      <c r="E2205" s="168" t="s">
        <v>1</v>
      </c>
      <c r="F2205" s="169" t="s">
        <v>401</v>
      </c>
      <c r="H2205" s="168" t="s">
        <v>1</v>
      </c>
      <c r="L2205" s="166"/>
      <c r="M2205" s="170"/>
      <c r="N2205" s="171"/>
      <c r="O2205" s="171"/>
      <c r="P2205" s="171"/>
      <c r="Q2205" s="171"/>
      <c r="R2205" s="171"/>
      <c r="S2205" s="171"/>
      <c r="T2205" s="172"/>
      <c r="AT2205" s="168" t="s">
        <v>132</v>
      </c>
      <c r="AU2205" s="168" t="s">
        <v>74</v>
      </c>
      <c r="AV2205" s="167" t="s">
        <v>72</v>
      </c>
      <c r="AW2205" s="167" t="s">
        <v>5</v>
      </c>
      <c r="AX2205" s="167" t="s">
        <v>66</v>
      </c>
      <c r="AY2205" s="168" t="s">
        <v>123</v>
      </c>
    </row>
    <row r="2206" spans="2:51" s="167" customFormat="1" ht="12">
      <c r="B2206" s="166"/>
      <c r="D2206" s="96" t="s">
        <v>132</v>
      </c>
      <c r="E2206" s="168" t="s">
        <v>1</v>
      </c>
      <c r="F2206" s="169" t="s">
        <v>402</v>
      </c>
      <c r="H2206" s="168" t="s">
        <v>1</v>
      </c>
      <c r="L2206" s="166"/>
      <c r="M2206" s="170"/>
      <c r="N2206" s="171"/>
      <c r="O2206" s="171"/>
      <c r="P2206" s="171"/>
      <c r="Q2206" s="171"/>
      <c r="R2206" s="171"/>
      <c r="S2206" s="171"/>
      <c r="T2206" s="172"/>
      <c r="AT2206" s="168" t="s">
        <v>132</v>
      </c>
      <c r="AU2206" s="168" t="s">
        <v>74</v>
      </c>
      <c r="AV2206" s="167" t="s">
        <v>72</v>
      </c>
      <c r="AW2206" s="167" t="s">
        <v>5</v>
      </c>
      <c r="AX2206" s="167" t="s">
        <v>66</v>
      </c>
      <c r="AY2206" s="168" t="s">
        <v>123</v>
      </c>
    </row>
    <row r="2207" spans="2:51" s="167" customFormat="1" ht="12">
      <c r="B2207" s="166"/>
      <c r="D2207" s="96" t="s">
        <v>132</v>
      </c>
      <c r="E2207" s="168" t="s">
        <v>1</v>
      </c>
      <c r="F2207" s="169" t="s">
        <v>403</v>
      </c>
      <c r="H2207" s="168" t="s">
        <v>1</v>
      </c>
      <c r="L2207" s="166"/>
      <c r="M2207" s="170"/>
      <c r="N2207" s="171"/>
      <c r="O2207" s="171"/>
      <c r="P2207" s="171"/>
      <c r="Q2207" s="171"/>
      <c r="R2207" s="171"/>
      <c r="S2207" s="171"/>
      <c r="T2207" s="172"/>
      <c r="AT2207" s="168" t="s">
        <v>132</v>
      </c>
      <c r="AU2207" s="168" t="s">
        <v>74</v>
      </c>
      <c r="AV2207" s="167" t="s">
        <v>72</v>
      </c>
      <c r="AW2207" s="167" t="s">
        <v>5</v>
      </c>
      <c r="AX2207" s="167" t="s">
        <v>66</v>
      </c>
      <c r="AY2207" s="168" t="s">
        <v>123</v>
      </c>
    </row>
    <row r="2208" spans="2:51" s="167" customFormat="1" ht="12">
      <c r="B2208" s="166"/>
      <c r="D2208" s="96" t="s">
        <v>132</v>
      </c>
      <c r="E2208" s="168" t="s">
        <v>1</v>
      </c>
      <c r="F2208" s="169" t="s">
        <v>405</v>
      </c>
      <c r="H2208" s="168" t="s">
        <v>1</v>
      </c>
      <c r="L2208" s="166"/>
      <c r="M2208" s="170"/>
      <c r="N2208" s="171"/>
      <c r="O2208" s="171"/>
      <c r="P2208" s="171"/>
      <c r="Q2208" s="171"/>
      <c r="R2208" s="171"/>
      <c r="S2208" s="171"/>
      <c r="T2208" s="172"/>
      <c r="AT2208" s="168" t="s">
        <v>132</v>
      </c>
      <c r="AU2208" s="168" t="s">
        <v>74</v>
      </c>
      <c r="AV2208" s="167" t="s">
        <v>72</v>
      </c>
      <c r="AW2208" s="167" t="s">
        <v>5</v>
      </c>
      <c r="AX2208" s="167" t="s">
        <v>66</v>
      </c>
      <c r="AY2208" s="168" t="s">
        <v>123</v>
      </c>
    </row>
    <row r="2209" spans="2:51" s="167" customFormat="1" ht="12">
      <c r="B2209" s="166"/>
      <c r="D2209" s="96" t="s">
        <v>132</v>
      </c>
      <c r="E2209" s="168" t="s">
        <v>1</v>
      </c>
      <c r="F2209" s="169" t="s">
        <v>649</v>
      </c>
      <c r="H2209" s="168" t="s">
        <v>1</v>
      </c>
      <c r="L2209" s="166"/>
      <c r="M2209" s="170"/>
      <c r="N2209" s="171"/>
      <c r="O2209" s="171"/>
      <c r="P2209" s="171"/>
      <c r="Q2209" s="171"/>
      <c r="R2209" s="171"/>
      <c r="S2209" s="171"/>
      <c r="T2209" s="172"/>
      <c r="AT2209" s="168" t="s">
        <v>132</v>
      </c>
      <c r="AU2209" s="168" t="s">
        <v>74</v>
      </c>
      <c r="AV2209" s="167" t="s">
        <v>72</v>
      </c>
      <c r="AW2209" s="167" t="s">
        <v>5</v>
      </c>
      <c r="AX2209" s="167" t="s">
        <v>66</v>
      </c>
      <c r="AY2209" s="168" t="s">
        <v>123</v>
      </c>
    </row>
    <row r="2210" spans="2:51" s="167" customFormat="1" ht="12">
      <c r="B2210" s="166"/>
      <c r="D2210" s="96" t="s">
        <v>132</v>
      </c>
      <c r="E2210" s="168" t="s">
        <v>1</v>
      </c>
      <c r="F2210" s="169" t="s">
        <v>650</v>
      </c>
      <c r="H2210" s="168" t="s">
        <v>1</v>
      </c>
      <c r="L2210" s="166"/>
      <c r="M2210" s="170"/>
      <c r="N2210" s="171"/>
      <c r="O2210" s="171"/>
      <c r="P2210" s="171"/>
      <c r="Q2210" s="171"/>
      <c r="R2210" s="171"/>
      <c r="S2210" s="171"/>
      <c r="T2210" s="172"/>
      <c r="AT2210" s="168" t="s">
        <v>132</v>
      </c>
      <c r="AU2210" s="168" t="s">
        <v>74</v>
      </c>
      <c r="AV2210" s="167" t="s">
        <v>72</v>
      </c>
      <c r="AW2210" s="167" t="s">
        <v>5</v>
      </c>
      <c r="AX2210" s="167" t="s">
        <v>66</v>
      </c>
      <c r="AY2210" s="168" t="s">
        <v>123</v>
      </c>
    </row>
    <row r="2211" spans="2:51" s="95" customFormat="1" ht="12">
      <c r="B2211" s="94"/>
      <c r="D2211" s="96" t="s">
        <v>132</v>
      </c>
      <c r="E2211" s="97" t="s">
        <v>1</v>
      </c>
      <c r="F2211" s="98" t="s">
        <v>651</v>
      </c>
      <c r="H2211" s="99">
        <v>40</v>
      </c>
      <c r="L2211" s="94"/>
      <c r="M2211" s="100"/>
      <c r="N2211" s="101"/>
      <c r="O2211" s="101"/>
      <c r="P2211" s="101"/>
      <c r="Q2211" s="101"/>
      <c r="R2211" s="101"/>
      <c r="S2211" s="101"/>
      <c r="T2211" s="102"/>
      <c r="AT2211" s="97" t="s">
        <v>132</v>
      </c>
      <c r="AU2211" s="97" t="s">
        <v>74</v>
      </c>
      <c r="AV2211" s="95" t="s">
        <v>74</v>
      </c>
      <c r="AW2211" s="95" t="s">
        <v>5</v>
      </c>
      <c r="AX2211" s="95" t="s">
        <v>66</v>
      </c>
      <c r="AY2211" s="97" t="s">
        <v>123</v>
      </c>
    </row>
    <row r="2212" spans="2:51" s="167" customFormat="1" ht="12">
      <c r="B2212" s="166"/>
      <c r="D2212" s="96" t="s">
        <v>132</v>
      </c>
      <c r="E2212" s="168" t="s">
        <v>1</v>
      </c>
      <c r="F2212" s="169" t="s">
        <v>413</v>
      </c>
      <c r="H2212" s="168" t="s">
        <v>1</v>
      </c>
      <c r="L2212" s="166"/>
      <c r="M2212" s="170"/>
      <c r="N2212" s="171"/>
      <c r="O2212" s="171"/>
      <c r="P2212" s="171"/>
      <c r="Q2212" s="171"/>
      <c r="R2212" s="171"/>
      <c r="S2212" s="171"/>
      <c r="T2212" s="172"/>
      <c r="AT2212" s="168" t="s">
        <v>132</v>
      </c>
      <c r="AU2212" s="168" t="s">
        <v>74</v>
      </c>
      <c r="AV2212" s="167" t="s">
        <v>72</v>
      </c>
      <c r="AW2212" s="167" t="s">
        <v>5</v>
      </c>
      <c r="AX2212" s="167" t="s">
        <v>66</v>
      </c>
      <c r="AY2212" s="168" t="s">
        <v>123</v>
      </c>
    </row>
    <row r="2213" spans="2:51" s="167" customFormat="1" ht="12">
      <c r="B2213" s="166"/>
      <c r="D2213" s="96" t="s">
        <v>132</v>
      </c>
      <c r="E2213" s="168" t="s">
        <v>1</v>
      </c>
      <c r="F2213" s="169" t="s">
        <v>649</v>
      </c>
      <c r="H2213" s="168" t="s">
        <v>1</v>
      </c>
      <c r="L2213" s="166"/>
      <c r="M2213" s="170"/>
      <c r="N2213" s="171"/>
      <c r="O2213" s="171"/>
      <c r="P2213" s="171"/>
      <c r="Q2213" s="171"/>
      <c r="R2213" s="171"/>
      <c r="S2213" s="171"/>
      <c r="T2213" s="172"/>
      <c r="AT2213" s="168" t="s">
        <v>132</v>
      </c>
      <c r="AU2213" s="168" t="s">
        <v>74</v>
      </c>
      <c r="AV2213" s="167" t="s">
        <v>72</v>
      </c>
      <c r="AW2213" s="167" t="s">
        <v>5</v>
      </c>
      <c r="AX2213" s="167" t="s">
        <v>66</v>
      </c>
      <c r="AY2213" s="168" t="s">
        <v>123</v>
      </c>
    </row>
    <row r="2214" spans="2:51" s="167" customFormat="1" ht="12">
      <c r="B2214" s="166"/>
      <c r="D2214" s="96" t="s">
        <v>132</v>
      </c>
      <c r="E2214" s="168" t="s">
        <v>1</v>
      </c>
      <c r="F2214" s="169" t="s">
        <v>652</v>
      </c>
      <c r="H2214" s="168" t="s">
        <v>1</v>
      </c>
      <c r="L2214" s="166"/>
      <c r="M2214" s="170"/>
      <c r="N2214" s="171"/>
      <c r="O2214" s="171"/>
      <c r="P2214" s="171"/>
      <c r="Q2214" s="171"/>
      <c r="R2214" s="171"/>
      <c r="S2214" s="171"/>
      <c r="T2214" s="172"/>
      <c r="AT2214" s="168" t="s">
        <v>132</v>
      </c>
      <c r="AU2214" s="168" t="s">
        <v>74</v>
      </c>
      <c r="AV2214" s="167" t="s">
        <v>72</v>
      </c>
      <c r="AW2214" s="167" t="s">
        <v>5</v>
      </c>
      <c r="AX2214" s="167" t="s">
        <v>66</v>
      </c>
      <c r="AY2214" s="168" t="s">
        <v>123</v>
      </c>
    </row>
    <row r="2215" spans="2:51" s="95" customFormat="1" ht="12">
      <c r="B2215" s="94"/>
      <c r="D2215" s="96" t="s">
        <v>132</v>
      </c>
      <c r="E2215" s="97" t="s">
        <v>1</v>
      </c>
      <c r="F2215" s="98" t="s">
        <v>653</v>
      </c>
      <c r="H2215" s="99">
        <v>45.5</v>
      </c>
      <c r="L2215" s="94"/>
      <c r="M2215" s="100"/>
      <c r="N2215" s="101"/>
      <c r="O2215" s="101"/>
      <c r="P2215" s="101"/>
      <c r="Q2215" s="101"/>
      <c r="R2215" s="101"/>
      <c r="S2215" s="101"/>
      <c r="T2215" s="102"/>
      <c r="AT2215" s="97" t="s">
        <v>132</v>
      </c>
      <c r="AU2215" s="97" t="s">
        <v>74</v>
      </c>
      <c r="AV2215" s="95" t="s">
        <v>74</v>
      </c>
      <c r="AW2215" s="95" t="s">
        <v>5</v>
      </c>
      <c r="AX2215" s="95" t="s">
        <v>66</v>
      </c>
      <c r="AY2215" s="97" t="s">
        <v>123</v>
      </c>
    </row>
    <row r="2216" spans="2:51" s="167" customFormat="1" ht="12">
      <c r="B2216" s="166"/>
      <c r="D2216" s="96" t="s">
        <v>132</v>
      </c>
      <c r="E2216" s="168" t="s">
        <v>1</v>
      </c>
      <c r="F2216" s="169" t="s">
        <v>418</v>
      </c>
      <c r="H2216" s="168" t="s">
        <v>1</v>
      </c>
      <c r="L2216" s="166"/>
      <c r="M2216" s="170"/>
      <c r="N2216" s="171"/>
      <c r="O2216" s="171"/>
      <c r="P2216" s="171"/>
      <c r="Q2216" s="171"/>
      <c r="R2216" s="171"/>
      <c r="S2216" s="171"/>
      <c r="T2216" s="172"/>
      <c r="AT2216" s="168" t="s">
        <v>132</v>
      </c>
      <c r="AU2216" s="168" t="s">
        <v>74</v>
      </c>
      <c r="AV2216" s="167" t="s">
        <v>72</v>
      </c>
      <c r="AW2216" s="167" t="s">
        <v>5</v>
      </c>
      <c r="AX2216" s="167" t="s">
        <v>66</v>
      </c>
      <c r="AY2216" s="168" t="s">
        <v>123</v>
      </c>
    </row>
    <row r="2217" spans="2:51" s="167" customFormat="1" ht="12">
      <c r="B2217" s="166"/>
      <c r="D2217" s="96" t="s">
        <v>132</v>
      </c>
      <c r="E2217" s="168" t="s">
        <v>1</v>
      </c>
      <c r="F2217" s="169" t="s">
        <v>649</v>
      </c>
      <c r="H2217" s="168" t="s">
        <v>1</v>
      </c>
      <c r="L2217" s="166"/>
      <c r="M2217" s="170"/>
      <c r="N2217" s="171"/>
      <c r="O2217" s="171"/>
      <c r="P2217" s="171"/>
      <c r="Q2217" s="171"/>
      <c r="R2217" s="171"/>
      <c r="S2217" s="171"/>
      <c r="T2217" s="172"/>
      <c r="AT2217" s="168" t="s">
        <v>132</v>
      </c>
      <c r="AU2217" s="168" t="s">
        <v>74</v>
      </c>
      <c r="AV2217" s="167" t="s">
        <v>72</v>
      </c>
      <c r="AW2217" s="167" t="s">
        <v>5</v>
      </c>
      <c r="AX2217" s="167" t="s">
        <v>66</v>
      </c>
      <c r="AY2217" s="168" t="s">
        <v>123</v>
      </c>
    </row>
    <row r="2218" spans="2:51" s="167" customFormat="1" ht="12">
      <c r="B2218" s="166"/>
      <c r="D2218" s="96" t="s">
        <v>132</v>
      </c>
      <c r="E2218" s="168" t="s">
        <v>1</v>
      </c>
      <c r="F2218" s="169" t="s">
        <v>654</v>
      </c>
      <c r="H2218" s="168" t="s">
        <v>1</v>
      </c>
      <c r="L2218" s="166"/>
      <c r="M2218" s="170"/>
      <c r="N2218" s="171"/>
      <c r="O2218" s="171"/>
      <c r="P2218" s="171"/>
      <c r="Q2218" s="171"/>
      <c r="R2218" s="171"/>
      <c r="S2218" s="171"/>
      <c r="T2218" s="172"/>
      <c r="AT2218" s="168" t="s">
        <v>132</v>
      </c>
      <c r="AU2218" s="168" t="s">
        <v>74</v>
      </c>
      <c r="AV2218" s="167" t="s">
        <v>72</v>
      </c>
      <c r="AW2218" s="167" t="s">
        <v>5</v>
      </c>
      <c r="AX2218" s="167" t="s">
        <v>66</v>
      </c>
      <c r="AY2218" s="168" t="s">
        <v>123</v>
      </c>
    </row>
    <row r="2219" spans="2:51" s="95" customFormat="1" ht="12">
      <c r="B2219" s="94"/>
      <c r="D2219" s="96" t="s">
        <v>132</v>
      </c>
      <c r="E2219" s="97" t="s">
        <v>1</v>
      </c>
      <c r="F2219" s="98" t="s">
        <v>655</v>
      </c>
      <c r="H2219" s="99">
        <v>13</v>
      </c>
      <c r="L2219" s="94"/>
      <c r="M2219" s="100"/>
      <c r="N2219" s="101"/>
      <c r="O2219" s="101"/>
      <c r="P2219" s="101"/>
      <c r="Q2219" s="101"/>
      <c r="R2219" s="101"/>
      <c r="S2219" s="101"/>
      <c r="T2219" s="102"/>
      <c r="AT2219" s="97" t="s">
        <v>132</v>
      </c>
      <c r="AU2219" s="97" t="s">
        <v>74</v>
      </c>
      <c r="AV2219" s="95" t="s">
        <v>74</v>
      </c>
      <c r="AW2219" s="95" t="s">
        <v>5</v>
      </c>
      <c r="AX2219" s="95" t="s">
        <v>66</v>
      </c>
      <c r="AY2219" s="97" t="s">
        <v>123</v>
      </c>
    </row>
    <row r="2220" spans="2:51" s="167" customFormat="1" ht="12">
      <c r="B2220" s="166"/>
      <c r="D2220" s="96" t="s">
        <v>132</v>
      </c>
      <c r="E2220" s="168" t="s">
        <v>1</v>
      </c>
      <c r="F2220" s="169" t="s">
        <v>423</v>
      </c>
      <c r="H2220" s="168" t="s">
        <v>1</v>
      </c>
      <c r="L2220" s="166"/>
      <c r="M2220" s="170"/>
      <c r="N2220" s="171"/>
      <c r="O2220" s="171"/>
      <c r="P2220" s="171"/>
      <c r="Q2220" s="171"/>
      <c r="R2220" s="171"/>
      <c r="S2220" s="171"/>
      <c r="T2220" s="172"/>
      <c r="AT2220" s="168" t="s">
        <v>132</v>
      </c>
      <c r="AU2220" s="168" t="s">
        <v>74</v>
      </c>
      <c r="AV2220" s="167" t="s">
        <v>72</v>
      </c>
      <c r="AW2220" s="167" t="s">
        <v>5</v>
      </c>
      <c r="AX2220" s="167" t="s">
        <v>66</v>
      </c>
      <c r="AY2220" s="168" t="s">
        <v>123</v>
      </c>
    </row>
    <row r="2221" spans="2:51" s="167" customFormat="1" ht="12">
      <c r="B2221" s="166"/>
      <c r="D2221" s="96" t="s">
        <v>132</v>
      </c>
      <c r="E2221" s="168" t="s">
        <v>1</v>
      </c>
      <c r="F2221" s="169" t="s">
        <v>656</v>
      </c>
      <c r="H2221" s="168" t="s">
        <v>1</v>
      </c>
      <c r="L2221" s="166"/>
      <c r="M2221" s="170"/>
      <c r="N2221" s="171"/>
      <c r="O2221" s="171"/>
      <c r="P2221" s="171"/>
      <c r="Q2221" s="171"/>
      <c r="R2221" s="171"/>
      <c r="S2221" s="171"/>
      <c r="T2221" s="172"/>
      <c r="AT2221" s="168" t="s">
        <v>132</v>
      </c>
      <c r="AU2221" s="168" t="s">
        <v>74</v>
      </c>
      <c r="AV2221" s="167" t="s">
        <v>72</v>
      </c>
      <c r="AW2221" s="167" t="s">
        <v>5</v>
      </c>
      <c r="AX2221" s="167" t="s">
        <v>66</v>
      </c>
      <c r="AY2221" s="168" t="s">
        <v>123</v>
      </c>
    </row>
    <row r="2222" spans="2:51" s="167" customFormat="1" ht="12">
      <c r="B2222" s="166"/>
      <c r="D2222" s="96" t="s">
        <v>132</v>
      </c>
      <c r="E2222" s="168" t="s">
        <v>1</v>
      </c>
      <c r="F2222" s="169" t="s">
        <v>657</v>
      </c>
      <c r="H2222" s="168" t="s">
        <v>1</v>
      </c>
      <c r="L2222" s="166"/>
      <c r="M2222" s="170"/>
      <c r="N2222" s="171"/>
      <c r="O2222" s="171"/>
      <c r="P2222" s="171"/>
      <c r="Q2222" s="171"/>
      <c r="R2222" s="171"/>
      <c r="S2222" s="171"/>
      <c r="T2222" s="172"/>
      <c r="AT2222" s="168" t="s">
        <v>132</v>
      </c>
      <c r="AU2222" s="168" t="s">
        <v>74</v>
      </c>
      <c r="AV2222" s="167" t="s">
        <v>72</v>
      </c>
      <c r="AW2222" s="167" t="s">
        <v>5</v>
      </c>
      <c r="AX2222" s="167" t="s">
        <v>66</v>
      </c>
      <c r="AY2222" s="168" t="s">
        <v>123</v>
      </c>
    </row>
    <row r="2223" spans="2:51" s="95" customFormat="1" ht="12">
      <c r="B2223" s="94"/>
      <c r="D2223" s="96" t="s">
        <v>132</v>
      </c>
      <c r="E2223" s="97" t="s">
        <v>1</v>
      </c>
      <c r="F2223" s="98" t="s">
        <v>658</v>
      </c>
      <c r="H2223" s="99">
        <v>31.5</v>
      </c>
      <c r="L2223" s="94"/>
      <c r="M2223" s="100"/>
      <c r="N2223" s="101"/>
      <c r="O2223" s="101"/>
      <c r="P2223" s="101"/>
      <c r="Q2223" s="101"/>
      <c r="R2223" s="101"/>
      <c r="S2223" s="101"/>
      <c r="T2223" s="102"/>
      <c r="AT2223" s="97" t="s">
        <v>132</v>
      </c>
      <c r="AU2223" s="97" t="s">
        <v>74</v>
      </c>
      <c r="AV2223" s="95" t="s">
        <v>74</v>
      </c>
      <c r="AW2223" s="95" t="s">
        <v>5</v>
      </c>
      <c r="AX2223" s="95" t="s">
        <v>66</v>
      </c>
      <c r="AY2223" s="97" t="s">
        <v>123</v>
      </c>
    </row>
    <row r="2224" spans="2:51" s="167" customFormat="1" ht="12">
      <c r="B2224" s="166"/>
      <c r="D2224" s="96" t="s">
        <v>132</v>
      </c>
      <c r="E2224" s="168" t="s">
        <v>1</v>
      </c>
      <c r="F2224" s="169" t="s">
        <v>428</v>
      </c>
      <c r="H2224" s="168" t="s">
        <v>1</v>
      </c>
      <c r="L2224" s="166"/>
      <c r="M2224" s="170"/>
      <c r="N2224" s="171"/>
      <c r="O2224" s="171"/>
      <c r="P2224" s="171"/>
      <c r="Q2224" s="171"/>
      <c r="R2224" s="171"/>
      <c r="S2224" s="171"/>
      <c r="T2224" s="172"/>
      <c r="AT2224" s="168" t="s">
        <v>132</v>
      </c>
      <c r="AU2224" s="168" t="s">
        <v>74</v>
      </c>
      <c r="AV2224" s="167" t="s">
        <v>72</v>
      </c>
      <c r="AW2224" s="167" t="s">
        <v>5</v>
      </c>
      <c r="AX2224" s="167" t="s">
        <v>66</v>
      </c>
      <c r="AY2224" s="168" t="s">
        <v>123</v>
      </c>
    </row>
    <row r="2225" spans="2:51" s="167" customFormat="1" ht="12">
      <c r="B2225" s="166"/>
      <c r="D2225" s="96" t="s">
        <v>132</v>
      </c>
      <c r="E2225" s="168" t="s">
        <v>1</v>
      </c>
      <c r="F2225" s="169" t="s">
        <v>649</v>
      </c>
      <c r="H2225" s="168" t="s">
        <v>1</v>
      </c>
      <c r="L2225" s="166"/>
      <c r="M2225" s="170"/>
      <c r="N2225" s="171"/>
      <c r="O2225" s="171"/>
      <c r="P2225" s="171"/>
      <c r="Q2225" s="171"/>
      <c r="R2225" s="171"/>
      <c r="S2225" s="171"/>
      <c r="T2225" s="172"/>
      <c r="AT2225" s="168" t="s">
        <v>132</v>
      </c>
      <c r="AU2225" s="168" t="s">
        <v>74</v>
      </c>
      <c r="AV2225" s="167" t="s">
        <v>72</v>
      </c>
      <c r="AW2225" s="167" t="s">
        <v>5</v>
      </c>
      <c r="AX2225" s="167" t="s">
        <v>66</v>
      </c>
      <c r="AY2225" s="168" t="s">
        <v>123</v>
      </c>
    </row>
    <row r="2226" spans="2:51" s="167" customFormat="1" ht="12">
      <c r="B2226" s="166"/>
      <c r="D2226" s="96" t="s">
        <v>132</v>
      </c>
      <c r="E2226" s="168" t="s">
        <v>1</v>
      </c>
      <c r="F2226" s="169" t="s">
        <v>659</v>
      </c>
      <c r="H2226" s="168" t="s">
        <v>1</v>
      </c>
      <c r="L2226" s="166"/>
      <c r="M2226" s="170"/>
      <c r="N2226" s="171"/>
      <c r="O2226" s="171"/>
      <c r="P2226" s="171"/>
      <c r="Q2226" s="171"/>
      <c r="R2226" s="171"/>
      <c r="S2226" s="171"/>
      <c r="T2226" s="172"/>
      <c r="AT2226" s="168" t="s">
        <v>132</v>
      </c>
      <c r="AU2226" s="168" t="s">
        <v>74</v>
      </c>
      <c r="AV2226" s="167" t="s">
        <v>72</v>
      </c>
      <c r="AW2226" s="167" t="s">
        <v>5</v>
      </c>
      <c r="AX2226" s="167" t="s">
        <v>66</v>
      </c>
      <c r="AY2226" s="168" t="s">
        <v>123</v>
      </c>
    </row>
    <row r="2227" spans="2:51" s="95" customFormat="1" ht="12">
      <c r="B2227" s="94"/>
      <c r="D2227" s="96" t="s">
        <v>132</v>
      </c>
      <c r="E2227" s="97" t="s">
        <v>1</v>
      </c>
      <c r="F2227" s="98" t="s">
        <v>660</v>
      </c>
      <c r="H2227" s="99">
        <v>48.5</v>
      </c>
      <c r="L2227" s="94"/>
      <c r="M2227" s="100"/>
      <c r="N2227" s="101"/>
      <c r="O2227" s="101"/>
      <c r="P2227" s="101"/>
      <c r="Q2227" s="101"/>
      <c r="R2227" s="101"/>
      <c r="S2227" s="101"/>
      <c r="T2227" s="102"/>
      <c r="AT2227" s="97" t="s">
        <v>132</v>
      </c>
      <c r="AU2227" s="97" t="s">
        <v>74</v>
      </c>
      <c r="AV2227" s="95" t="s">
        <v>74</v>
      </c>
      <c r="AW2227" s="95" t="s">
        <v>5</v>
      </c>
      <c r="AX2227" s="95" t="s">
        <v>66</v>
      </c>
      <c r="AY2227" s="97" t="s">
        <v>123</v>
      </c>
    </row>
    <row r="2228" spans="2:51" s="167" customFormat="1" ht="12">
      <c r="B2228" s="166"/>
      <c r="D2228" s="96" t="s">
        <v>132</v>
      </c>
      <c r="E2228" s="168" t="s">
        <v>1</v>
      </c>
      <c r="F2228" s="169" t="s">
        <v>433</v>
      </c>
      <c r="H2228" s="168" t="s">
        <v>1</v>
      </c>
      <c r="L2228" s="166"/>
      <c r="M2228" s="170"/>
      <c r="N2228" s="171"/>
      <c r="O2228" s="171"/>
      <c r="P2228" s="171"/>
      <c r="Q2228" s="171"/>
      <c r="R2228" s="171"/>
      <c r="S2228" s="171"/>
      <c r="T2228" s="172"/>
      <c r="AT2228" s="168" t="s">
        <v>132</v>
      </c>
      <c r="AU2228" s="168" t="s">
        <v>74</v>
      </c>
      <c r="AV2228" s="167" t="s">
        <v>72</v>
      </c>
      <c r="AW2228" s="167" t="s">
        <v>5</v>
      </c>
      <c r="AX2228" s="167" t="s">
        <v>66</v>
      </c>
      <c r="AY2228" s="168" t="s">
        <v>123</v>
      </c>
    </row>
    <row r="2229" spans="2:51" s="167" customFormat="1" ht="12">
      <c r="B2229" s="166"/>
      <c r="D2229" s="96" t="s">
        <v>132</v>
      </c>
      <c r="E2229" s="168" t="s">
        <v>1</v>
      </c>
      <c r="F2229" s="169" t="s">
        <v>649</v>
      </c>
      <c r="H2229" s="168" t="s">
        <v>1</v>
      </c>
      <c r="L2229" s="166"/>
      <c r="M2229" s="170"/>
      <c r="N2229" s="171"/>
      <c r="O2229" s="171"/>
      <c r="P2229" s="171"/>
      <c r="Q2229" s="171"/>
      <c r="R2229" s="171"/>
      <c r="S2229" s="171"/>
      <c r="T2229" s="172"/>
      <c r="AT2229" s="168" t="s">
        <v>132</v>
      </c>
      <c r="AU2229" s="168" t="s">
        <v>74</v>
      </c>
      <c r="AV2229" s="167" t="s">
        <v>72</v>
      </c>
      <c r="AW2229" s="167" t="s">
        <v>5</v>
      </c>
      <c r="AX2229" s="167" t="s">
        <v>66</v>
      </c>
      <c r="AY2229" s="168" t="s">
        <v>123</v>
      </c>
    </row>
    <row r="2230" spans="2:51" s="167" customFormat="1" ht="12">
      <c r="B2230" s="166"/>
      <c r="D2230" s="96" t="s">
        <v>132</v>
      </c>
      <c r="E2230" s="168" t="s">
        <v>1</v>
      </c>
      <c r="F2230" s="169" t="s">
        <v>662</v>
      </c>
      <c r="H2230" s="168" t="s">
        <v>1</v>
      </c>
      <c r="L2230" s="166"/>
      <c r="M2230" s="170"/>
      <c r="N2230" s="171"/>
      <c r="O2230" s="171"/>
      <c r="P2230" s="171"/>
      <c r="Q2230" s="171"/>
      <c r="R2230" s="171"/>
      <c r="S2230" s="171"/>
      <c r="T2230" s="172"/>
      <c r="AT2230" s="168" t="s">
        <v>132</v>
      </c>
      <c r="AU2230" s="168" t="s">
        <v>74</v>
      </c>
      <c r="AV2230" s="167" t="s">
        <v>72</v>
      </c>
      <c r="AW2230" s="167" t="s">
        <v>5</v>
      </c>
      <c r="AX2230" s="167" t="s">
        <v>66</v>
      </c>
      <c r="AY2230" s="168" t="s">
        <v>123</v>
      </c>
    </row>
    <row r="2231" spans="2:51" s="95" customFormat="1" ht="12">
      <c r="B2231" s="94"/>
      <c r="D2231" s="96" t="s">
        <v>132</v>
      </c>
      <c r="E2231" s="97" t="s">
        <v>1</v>
      </c>
      <c r="F2231" s="98" t="s">
        <v>663</v>
      </c>
      <c r="H2231" s="99">
        <v>53.3</v>
      </c>
      <c r="L2231" s="94"/>
      <c r="M2231" s="100"/>
      <c r="N2231" s="101"/>
      <c r="O2231" s="101"/>
      <c r="P2231" s="101"/>
      <c r="Q2231" s="101"/>
      <c r="R2231" s="101"/>
      <c r="S2231" s="101"/>
      <c r="T2231" s="102"/>
      <c r="AT2231" s="97" t="s">
        <v>132</v>
      </c>
      <c r="AU2231" s="97" t="s">
        <v>74</v>
      </c>
      <c r="AV2231" s="95" t="s">
        <v>74</v>
      </c>
      <c r="AW2231" s="95" t="s">
        <v>5</v>
      </c>
      <c r="AX2231" s="95" t="s">
        <v>66</v>
      </c>
      <c r="AY2231" s="97" t="s">
        <v>123</v>
      </c>
    </row>
    <row r="2232" spans="2:51" s="167" customFormat="1" ht="12">
      <c r="B2232" s="166"/>
      <c r="D2232" s="96" t="s">
        <v>132</v>
      </c>
      <c r="E2232" s="168" t="s">
        <v>1</v>
      </c>
      <c r="F2232" s="169" t="s">
        <v>664</v>
      </c>
      <c r="H2232" s="168" t="s">
        <v>1</v>
      </c>
      <c r="L2232" s="166"/>
      <c r="M2232" s="170"/>
      <c r="N2232" s="171"/>
      <c r="O2232" s="171"/>
      <c r="P2232" s="171"/>
      <c r="Q2232" s="171"/>
      <c r="R2232" s="171"/>
      <c r="S2232" s="171"/>
      <c r="T2232" s="172"/>
      <c r="AT2232" s="168" t="s">
        <v>132</v>
      </c>
      <c r="AU2232" s="168" t="s">
        <v>74</v>
      </c>
      <c r="AV2232" s="167" t="s">
        <v>72</v>
      </c>
      <c r="AW2232" s="167" t="s">
        <v>5</v>
      </c>
      <c r="AX2232" s="167" t="s">
        <v>66</v>
      </c>
      <c r="AY2232" s="168" t="s">
        <v>123</v>
      </c>
    </row>
    <row r="2233" spans="2:51" s="167" customFormat="1" ht="12">
      <c r="B2233" s="166"/>
      <c r="D2233" s="96" t="s">
        <v>132</v>
      </c>
      <c r="E2233" s="168" t="s">
        <v>1</v>
      </c>
      <c r="F2233" s="169" t="s">
        <v>665</v>
      </c>
      <c r="H2233" s="168" t="s">
        <v>1</v>
      </c>
      <c r="L2233" s="166"/>
      <c r="M2233" s="170"/>
      <c r="N2233" s="171"/>
      <c r="O2233" s="171"/>
      <c r="P2233" s="171"/>
      <c r="Q2233" s="171"/>
      <c r="R2233" s="171"/>
      <c r="S2233" s="171"/>
      <c r="T2233" s="172"/>
      <c r="AT2233" s="168" t="s">
        <v>132</v>
      </c>
      <c r="AU2233" s="168" t="s">
        <v>74</v>
      </c>
      <c r="AV2233" s="167" t="s">
        <v>72</v>
      </c>
      <c r="AW2233" s="167" t="s">
        <v>5</v>
      </c>
      <c r="AX2233" s="167" t="s">
        <v>66</v>
      </c>
      <c r="AY2233" s="168" t="s">
        <v>123</v>
      </c>
    </row>
    <row r="2234" spans="2:51" s="95" customFormat="1" ht="12">
      <c r="B2234" s="94"/>
      <c r="D2234" s="96" t="s">
        <v>132</v>
      </c>
      <c r="E2234" s="97" t="s">
        <v>1</v>
      </c>
      <c r="F2234" s="98" t="s">
        <v>666</v>
      </c>
      <c r="H2234" s="99">
        <v>1</v>
      </c>
      <c r="L2234" s="94"/>
      <c r="M2234" s="100"/>
      <c r="N2234" s="101"/>
      <c r="O2234" s="101"/>
      <c r="P2234" s="101"/>
      <c r="Q2234" s="101"/>
      <c r="R2234" s="101"/>
      <c r="S2234" s="101"/>
      <c r="T2234" s="102"/>
      <c r="AT2234" s="97" t="s">
        <v>132</v>
      </c>
      <c r="AU2234" s="97" t="s">
        <v>74</v>
      </c>
      <c r="AV2234" s="95" t="s">
        <v>74</v>
      </c>
      <c r="AW2234" s="95" t="s">
        <v>5</v>
      </c>
      <c r="AX2234" s="95" t="s">
        <v>66</v>
      </c>
      <c r="AY2234" s="97" t="s">
        <v>123</v>
      </c>
    </row>
    <row r="2235" spans="2:51" s="167" customFormat="1" ht="12">
      <c r="B2235" s="166"/>
      <c r="D2235" s="96" t="s">
        <v>132</v>
      </c>
      <c r="E2235" s="168" t="s">
        <v>1</v>
      </c>
      <c r="F2235" s="169" t="s">
        <v>413</v>
      </c>
      <c r="H2235" s="168" t="s">
        <v>1</v>
      </c>
      <c r="L2235" s="166"/>
      <c r="M2235" s="170"/>
      <c r="N2235" s="171"/>
      <c r="O2235" s="171"/>
      <c r="P2235" s="171"/>
      <c r="Q2235" s="171"/>
      <c r="R2235" s="171"/>
      <c r="S2235" s="171"/>
      <c r="T2235" s="172"/>
      <c r="AT2235" s="168" t="s">
        <v>132</v>
      </c>
      <c r="AU2235" s="168" t="s">
        <v>74</v>
      </c>
      <c r="AV2235" s="167" t="s">
        <v>72</v>
      </c>
      <c r="AW2235" s="167" t="s">
        <v>5</v>
      </c>
      <c r="AX2235" s="167" t="s">
        <v>66</v>
      </c>
      <c r="AY2235" s="168" t="s">
        <v>123</v>
      </c>
    </row>
    <row r="2236" spans="2:51" s="167" customFormat="1" ht="12">
      <c r="B2236" s="166"/>
      <c r="D2236" s="96" t="s">
        <v>132</v>
      </c>
      <c r="E2236" s="168" t="s">
        <v>1</v>
      </c>
      <c r="F2236" s="169" t="s">
        <v>665</v>
      </c>
      <c r="H2236" s="168" t="s">
        <v>1</v>
      </c>
      <c r="L2236" s="166"/>
      <c r="M2236" s="170"/>
      <c r="N2236" s="171"/>
      <c r="O2236" s="171"/>
      <c r="P2236" s="171"/>
      <c r="Q2236" s="171"/>
      <c r="R2236" s="171"/>
      <c r="S2236" s="171"/>
      <c r="T2236" s="172"/>
      <c r="AT2236" s="168" t="s">
        <v>132</v>
      </c>
      <c r="AU2236" s="168" t="s">
        <v>74</v>
      </c>
      <c r="AV2236" s="167" t="s">
        <v>72</v>
      </c>
      <c r="AW2236" s="167" t="s">
        <v>5</v>
      </c>
      <c r="AX2236" s="167" t="s">
        <v>66</v>
      </c>
      <c r="AY2236" s="168" t="s">
        <v>123</v>
      </c>
    </row>
    <row r="2237" spans="2:51" s="95" customFormat="1" ht="12">
      <c r="B2237" s="94"/>
      <c r="D2237" s="96" t="s">
        <v>132</v>
      </c>
      <c r="E2237" s="97" t="s">
        <v>1</v>
      </c>
      <c r="F2237" s="98" t="s">
        <v>666</v>
      </c>
      <c r="H2237" s="99">
        <v>1</v>
      </c>
      <c r="L2237" s="94"/>
      <c r="M2237" s="100"/>
      <c r="N2237" s="101"/>
      <c r="O2237" s="101"/>
      <c r="P2237" s="101"/>
      <c r="Q2237" s="101"/>
      <c r="R2237" s="101"/>
      <c r="S2237" s="101"/>
      <c r="T2237" s="102"/>
      <c r="AT2237" s="97" t="s">
        <v>132</v>
      </c>
      <c r="AU2237" s="97" t="s">
        <v>74</v>
      </c>
      <c r="AV2237" s="95" t="s">
        <v>74</v>
      </c>
      <c r="AW2237" s="95" t="s">
        <v>5</v>
      </c>
      <c r="AX2237" s="95" t="s">
        <v>66</v>
      </c>
      <c r="AY2237" s="97" t="s">
        <v>123</v>
      </c>
    </row>
    <row r="2238" spans="2:51" s="167" customFormat="1" ht="12">
      <c r="B2238" s="166"/>
      <c r="D2238" s="96" t="s">
        <v>132</v>
      </c>
      <c r="E2238" s="168" t="s">
        <v>1</v>
      </c>
      <c r="F2238" s="169" t="s">
        <v>418</v>
      </c>
      <c r="H2238" s="168" t="s">
        <v>1</v>
      </c>
      <c r="L2238" s="166"/>
      <c r="M2238" s="170"/>
      <c r="N2238" s="171"/>
      <c r="O2238" s="171"/>
      <c r="P2238" s="171"/>
      <c r="Q2238" s="171"/>
      <c r="R2238" s="171"/>
      <c r="S2238" s="171"/>
      <c r="T2238" s="172"/>
      <c r="AT2238" s="168" t="s">
        <v>132</v>
      </c>
      <c r="AU2238" s="168" t="s">
        <v>74</v>
      </c>
      <c r="AV2238" s="167" t="s">
        <v>72</v>
      </c>
      <c r="AW2238" s="167" t="s">
        <v>5</v>
      </c>
      <c r="AX2238" s="167" t="s">
        <v>66</v>
      </c>
      <c r="AY2238" s="168" t="s">
        <v>123</v>
      </c>
    </row>
    <row r="2239" spans="2:51" s="167" customFormat="1" ht="12">
      <c r="B2239" s="166"/>
      <c r="D2239" s="96" t="s">
        <v>132</v>
      </c>
      <c r="E2239" s="168" t="s">
        <v>1</v>
      </c>
      <c r="F2239" s="169" t="s">
        <v>667</v>
      </c>
      <c r="H2239" s="168" t="s">
        <v>1</v>
      </c>
      <c r="L2239" s="166"/>
      <c r="M2239" s="170"/>
      <c r="N2239" s="171"/>
      <c r="O2239" s="171"/>
      <c r="P2239" s="171"/>
      <c r="Q2239" s="171"/>
      <c r="R2239" s="171"/>
      <c r="S2239" s="171"/>
      <c r="T2239" s="172"/>
      <c r="AT2239" s="168" t="s">
        <v>132</v>
      </c>
      <c r="AU2239" s="168" t="s">
        <v>74</v>
      </c>
      <c r="AV2239" s="167" t="s">
        <v>72</v>
      </c>
      <c r="AW2239" s="167" t="s">
        <v>5</v>
      </c>
      <c r="AX2239" s="167" t="s">
        <v>66</v>
      </c>
      <c r="AY2239" s="168" t="s">
        <v>123</v>
      </c>
    </row>
    <row r="2240" spans="2:51" s="95" customFormat="1" ht="12">
      <c r="B2240" s="94"/>
      <c r="D2240" s="96" t="s">
        <v>132</v>
      </c>
      <c r="E2240" s="97" t="s">
        <v>1</v>
      </c>
      <c r="F2240" s="98" t="s">
        <v>668</v>
      </c>
      <c r="H2240" s="99">
        <v>0.5</v>
      </c>
      <c r="L2240" s="94"/>
      <c r="M2240" s="100"/>
      <c r="N2240" s="101"/>
      <c r="O2240" s="101"/>
      <c r="P2240" s="101"/>
      <c r="Q2240" s="101"/>
      <c r="R2240" s="101"/>
      <c r="S2240" s="101"/>
      <c r="T2240" s="102"/>
      <c r="AT2240" s="97" t="s">
        <v>132</v>
      </c>
      <c r="AU2240" s="97" t="s">
        <v>74</v>
      </c>
      <c r="AV2240" s="95" t="s">
        <v>74</v>
      </c>
      <c r="AW2240" s="95" t="s">
        <v>5</v>
      </c>
      <c r="AX2240" s="95" t="s">
        <v>66</v>
      </c>
      <c r="AY2240" s="97" t="s">
        <v>123</v>
      </c>
    </row>
    <row r="2241" spans="2:51" s="167" customFormat="1" ht="12">
      <c r="B2241" s="166"/>
      <c r="D2241" s="96" t="s">
        <v>132</v>
      </c>
      <c r="E2241" s="168" t="s">
        <v>1</v>
      </c>
      <c r="F2241" s="169" t="s">
        <v>423</v>
      </c>
      <c r="H2241" s="168" t="s">
        <v>1</v>
      </c>
      <c r="L2241" s="166"/>
      <c r="M2241" s="170"/>
      <c r="N2241" s="171"/>
      <c r="O2241" s="171"/>
      <c r="P2241" s="171"/>
      <c r="Q2241" s="171"/>
      <c r="R2241" s="171"/>
      <c r="S2241" s="171"/>
      <c r="T2241" s="172"/>
      <c r="AT2241" s="168" t="s">
        <v>132</v>
      </c>
      <c r="AU2241" s="168" t="s">
        <v>74</v>
      </c>
      <c r="AV2241" s="167" t="s">
        <v>72</v>
      </c>
      <c r="AW2241" s="167" t="s">
        <v>5</v>
      </c>
      <c r="AX2241" s="167" t="s">
        <v>66</v>
      </c>
      <c r="AY2241" s="168" t="s">
        <v>123</v>
      </c>
    </row>
    <row r="2242" spans="2:51" s="167" customFormat="1" ht="12">
      <c r="B2242" s="166"/>
      <c r="D2242" s="96" t="s">
        <v>132</v>
      </c>
      <c r="E2242" s="168" t="s">
        <v>1</v>
      </c>
      <c r="F2242" s="169" t="s">
        <v>665</v>
      </c>
      <c r="H2242" s="168" t="s">
        <v>1</v>
      </c>
      <c r="L2242" s="166"/>
      <c r="M2242" s="170"/>
      <c r="N2242" s="171"/>
      <c r="O2242" s="171"/>
      <c r="P2242" s="171"/>
      <c r="Q2242" s="171"/>
      <c r="R2242" s="171"/>
      <c r="S2242" s="171"/>
      <c r="T2242" s="172"/>
      <c r="AT2242" s="168" t="s">
        <v>132</v>
      </c>
      <c r="AU2242" s="168" t="s">
        <v>74</v>
      </c>
      <c r="AV2242" s="167" t="s">
        <v>72</v>
      </c>
      <c r="AW2242" s="167" t="s">
        <v>5</v>
      </c>
      <c r="AX2242" s="167" t="s">
        <v>66</v>
      </c>
      <c r="AY2242" s="168" t="s">
        <v>123</v>
      </c>
    </row>
    <row r="2243" spans="2:51" s="95" customFormat="1" ht="12">
      <c r="B2243" s="94"/>
      <c r="D2243" s="96" t="s">
        <v>132</v>
      </c>
      <c r="E2243" s="97" t="s">
        <v>1</v>
      </c>
      <c r="F2243" s="98" t="s">
        <v>666</v>
      </c>
      <c r="H2243" s="99">
        <v>1</v>
      </c>
      <c r="L2243" s="94"/>
      <c r="M2243" s="100"/>
      <c r="N2243" s="101"/>
      <c r="O2243" s="101"/>
      <c r="P2243" s="101"/>
      <c r="Q2243" s="101"/>
      <c r="R2243" s="101"/>
      <c r="S2243" s="101"/>
      <c r="T2243" s="102"/>
      <c r="AT2243" s="97" t="s">
        <v>132</v>
      </c>
      <c r="AU2243" s="97" t="s">
        <v>74</v>
      </c>
      <c r="AV2243" s="95" t="s">
        <v>74</v>
      </c>
      <c r="AW2243" s="95" t="s">
        <v>5</v>
      </c>
      <c r="AX2243" s="95" t="s">
        <v>66</v>
      </c>
      <c r="AY2243" s="97" t="s">
        <v>123</v>
      </c>
    </row>
    <row r="2244" spans="2:51" s="167" customFormat="1" ht="12">
      <c r="B2244" s="166"/>
      <c r="D2244" s="96" t="s">
        <v>132</v>
      </c>
      <c r="E2244" s="168" t="s">
        <v>1</v>
      </c>
      <c r="F2244" s="169" t="s">
        <v>428</v>
      </c>
      <c r="H2244" s="168" t="s">
        <v>1</v>
      </c>
      <c r="L2244" s="166"/>
      <c r="M2244" s="170"/>
      <c r="N2244" s="171"/>
      <c r="O2244" s="171"/>
      <c r="P2244" s="171"/>
      <c r="Q2244" s="171"/>
      <c r="R2244" s="171"/>
      <c r="S2244" s="171"/>
      <c r="T2244" s="172"/>
      <c r="AT2244" s="168" t="s">
        <v>132</v>
      </c>
      <c r="AU2244" s="168" t="s">
        <v>74</v>
      </c>
      <c r="AV2244" s="167" t="s">
        <v>72</v>
      </c>
      <c r="AW2244" s="167" t="s">
        <v>5</v>
      </c>
      <c r="AX2244" s="167" t="s">
        <v>66</v>
      </c>
      <c r="AY2244" s="168" t="s">
        <v>123</v>
      </c>
    </row>
    <row r="2245" spans="2:51" s="167" customFormat="1" ht="12">
      <c r="B2245" s="166"/>
      <c r="D2245" s="96" t="s">
        <v>132</v>
      </c>
      <c r="E2245" s="168" t="s">
        <v>1</v>
      </c>
      <c r="F2245" s="169" t="s">
        <v>669</v>
      </c>
      <c r="H2245" s="168" t="s">
        <v>1</v>
      </c>
      <c r="L2245" s="166"/>
      <c r="M2245" s="170"/>
      <c r="N2245" s="171"/>
      <c r="O2245" s="171"/>
      <c r="P2245" s="171"/>
      <c r="Q2245" s="171"/>
      <c r="R2245" s="171"/>
      <c r="S2245" s="171"/>
      <c r="T2245" s="172"/>
      <c r="AT2245" s="168" t="s">
        <v>132</v>
      </c>
      <c r="AU2245" s="168" t="s">
        <v>74</v>
      </c>
      <c r="AV2245" s="167" t="s">
        <v>72</v>
      </c>
      <c r="AW2245" s="167" t="s">
        <v>5</v>
      </c>
      <c r="AX2245" s="167" t="s">
        <v>66</v>
      </c>
      <c r="AY2245" s="168" t="s">
        <v>123</v>
      </c>
    </row>
    <row r="2246" spans="2:51" s="95" customFormat="1" ht="12">
      <c r="B2246" s="94"/>
      <c r="D2246" s="96" t="s">
        <v>132</v>
      </c>
      <c r="E2246" s="97" t="s">
        <v>1</v>
      </c>
      <c r="F2246" s="98" t="s">
        <v>670</v>
      </c>
      <c r="H2246" s="99">
        <v>1.5</v>
      </c>
      <c r="L2246" s="94"/>
      <c r="M2246" s="100"/>
      <c r="N2246" s="101"/>
      <c r="O2246" s="101"/>
      <c r="P2246" s="101"/>
      <c r="Q2246" s="101"/>
      <c r="R2246" s="101"/>
      <c r="S2246" s="101"/>
      <c r="T2246" s="102"/>
      <c r="AT2246" s="97" t="s">
        <v>132</v>
      </c>
      <c r="AU2246" s="97" t="s">
        <v>74</v>
      </c>
      <c r="AV2246" s="95" t="s">
        <v>74</v>
      </c>
      <c r="AW2246" s="95" t="s">
        <v>5</v>
      </c>
      <c r="AX2246" s="95" t="s">
        <v>66</v>
      </c>
      <c r="AY2246" s="97" t="s">
        <v>123</v>
      </c>
    </row>
    <row r="2247" spans="2:51" s="167" customFormat="1" ht="12">
      <c r="B2247" s="166"/>
      <c r="D2247" s="96" t="s">
        <v>132</v>
      </c>
      <c r="E2247" s="168" t="s">
        <v>1</v>
      </c>
      <c r="F2247" s="169" t="s">
        <v>433</v>
      </c>
      <c r="H2247" s="168" t="s">
        <v>1</v>
      </c>
      <c r="L2247" s="166"/>
      <c r="M2247" s="170"/>
      <c r="N2247" s="171"/>
      <c r="O2247" s="171"/>
      <c r="P2247" s="171"/>
      <c r="Q2247" s="171"/>
      <c r="R2247" s="171"/>
      <c r="S2247" s="171"/>
      <c r="T2247" s="172"/>
      <c r="AT2247" s="168" t="s">
        <v>132</v>
      </c>
      <c r="AU2247" s="168" t="s">
        <v>74</v>
      </c>
      <c r="AV2247" s="167" t="s">
        <v>72</v>
      </c>
      <c r="AW2247" s="167" t="s">
        <v>5</v>
      </c>
      <c r="AX2247" s="167" t="s">
        <v>66</v>
      </c>
      <c r="AY2247" s="168" t="s">
        <v>123</v>
      </c>
    </row>
    <row r="2248" spans="2:51" s="167" customFormat="1" ht="12">
      <c r="B2248" s="166"/>
      <c r="D2248" s="96" t="s">
        <v>132</v>
      </c>
      <c r="E2248" s="168" t="s">
        <v>1</v>
      </c>
      <c r="F2248" s="169" t="s">
        <v>669</v>
      </c>
      <c r="H2248" s="168" t="s">
        <v>1</v>
      </c>
      <c r="L2248" s="166"/>
      <c r="M2248" s="170"/>
      <c r="N2248" s="171"/>
      <c r="O2248" s="171"/>
      <c r="P2248" s="171"/>
      <c r="Q2248" s="171"/>
      <c r="R2248" s="171"/>
      <c r="S2248" s="171"/>
      <c r="T2248" s="172"/>
      <c r="AT2248" s="168" t="s">
        <v>132</v>
      </c>
      <c r="AU2248" s="168" t="s">
        <v>74</v>
      </c>
      <c r="AV2248" s="167" t="s">
        <v>72</v>
      </c>
      <c r="AW2248" s="167" t="s">
        <v>5</v>
      </c>
      <c r="AX2248" s="167" t="s">
        <v>66</v>
      </c>
      <c r="AY2248" s="168" t="s">
        <v>123</v>
      </c>
    </row>
    <row r="2249" spans="2:51" s="95" customFormat="1" ht="12">
      <c r="B2249" s="94"/>
      <c r="D2249" s="96" t="s">
        <v>132</v>
      </c>
      <c r="E2249" s="97" t="s">
        <v>1</v>
      </c>
      <c r="F2249" s="98" t="s">
        <v>670</v>
      </c>
      <c r="H2249" s="99">
        <v>1.5</v>
      </c>
      <c r="L2249" s="94"/>
      <c r="M2249" s="100"/>
      <c r="N2249" s="101"/>
      <c r="O2249" s="101"/>
      <c r="P2249" s="101"/>
      <c r="Q2249" s="101"/>
      <c r="R2249" s="101"/>
      <c r="S2249" s="101"/>
      <c r="T2249" s="102"/>
      <c r="AT2249" s="97" t="s">
        <v>132</v>
      </c>
      <c r="AU2249" s="97" t="s">
        <v>74</v>
      </c>
      <c r="AV2249" s="95" t="s">
        <v>74</v>
      </c>
      <c r="AW2249" s="95" t="s">
        <v>5</v>
      </c>
      <c r="AX2249" s="95" t="s">
        <v>66</v>
      </c>
      <c r="AY2249" s="97" t="s">
        <v>123</v>
      </c>
    </row>
    <row r="2250" spans="2:51" s="167" customFormat="1" ht="12">
      <c r="B2250" s="166"/>
      <c r="D2250" s="96" t="s">
        <v>132</v>
      </c>
      <c r="E2250" s="168" t="s">
        <v>1</v>
      </c>
      <c r="F2250" s="169" t="s">
        <v>418</v>
      </c>
      <c r="H2250" s="168" t="s">
        <v>1</v>
      </c>
      <c r="L2250" s="166"/>
      <c r="M2250" s="170"/>
      <c r="N2250" s="171"/>
      <c r="O2250" s="171"/>
      <c r="P2250" s="171"/>
      <c r="Q2250" s="171"/>
      <c r="R2250" s="171"/>
      <c r="S2250" s="171"/>
      <c r="T2250" s="172"/>
      <c r="AT2250" s="168" t="s">
        <v>132</v>
      </c>
      <c r="AU2250" s="168" t="s">
        <v>74</v>
      </c>
      <c r="AV2250" s="167" t="s">
        <v>72</v>
      </c>
      <c r="AW2250" s="167" t="s">
        <v>5</v>
      </c>
      <c r="AX2250" s="167" t="s">
        <v>66</v>
      </c>
      <c r="AY2250" s="168" t="s">
        <v>123</v>
      </c>
    </row>
    <row r="2251" spans="2:51" s="167" customFormat="1" ht="12">
      <c r="B2251" s="166"/>
      <c r="D2251" s="96" t="s">
        <v>132</v>
      </c>
      <c r="E2251" s="168" t="s">
        <v>1</v>
      </c>
      <c r="F2251" s="169" t="s">
        <v>671</v>
      </c>
      <c r="H2251" s="168" t="s">
        <v>1</v>
      </c>
      <c r="L2251" s="166"/>
      <c r="M2251" s="170"/>
      <c r="N2251" s="171"/>
      <c r="O2251" s="171"/>
      <c r="P2251" s="171"/>
      <c r="Q2251" s="171"/>
      <c r="R2251" s="171"/>
      <c r="S2251" s="171"/>
      <c r="T2251" s="172"/>
      <c r="AT2251" s="168" t="s">
        <v>132</v>
      </c>
      <c r="AU2251" s="168" t="s">
        <v>74</v>
      </c>
      <c r="AV2251" s="167" t="s">
        <v>72</v>
      </c>
      <c r="AW2251" s="167" t="s">
        <v>5</v>
      </c>
      <c r="AX2251" s="167" t="s">
        <v>66</v>
      </c>
      <c r="AY2251" s="168" t="s">
        <v>123</v>
      </c>
    </row>
    <row r="2252" spans="2:51" s="95" customFormat="1" ht="12">
      <c r="B2252" s="94"/>
      <c r="D2252" s="96" t="s">
        <v>132</v>
      </c>
      <c r="E2252" s="97" t="s">
        <v>1</v>
      </c>
      <c r="F2252" s="98" t="s">
        <v>672</v>
      </c>
      <c r="H2252" s="99">
        <v>0.2</v>
      </c>
      <c r="L2252" s="94"/>
      <c r="M2252" s="100"/>
      <c r="N2252" s="101"/>
      <c r="O2252" s="101"/>
      <c r="P2252" s="101"/>
      <c r="Q2252" s="101"/>
      <c r="R2252" s="101"/>
      <c r="S2252" s="101"/>
      <c r="T2252" s="102"/>
      <c r="AT2252" s="97" t="s">
        <v>132</v>
      </c>
      <c r="AU2252" s="97" t="s">
        <v>74</v>
      </c>
      <c r="AV2252" s="95" t="s">
        <v>74</v>
      </c>
      <c r="AW2252" s="95" t="s">
        <v>5</v>
      </c>
      <c r="AX2252" s="95" t="s">
        <v>66</v>
      </c>
      <c r="AY2252" s="97" t="s">
        <v>123</v>
      </c>
    </row>
    <row r="2253" spans="2:51" s="182" customFormat="1" ht="12">
      <c r="B2253" s="181"/>
      <c r="D2253" s="96" t="s">
        <v>132</v>
      </c>
      <c r="E2253" s="183" t="s">
        <v>1</v>
      </c>
      <c r="F2253" s="184" t="s">
        <v>470</v>
      </c>
      <c r="H2253" s="185">
        <v>238.5</v>
      </c>
      <c r="L2253" s="181"/>
      <c r="M2253" s="186"/>
      <c r="N2253" s="187"/>
      <c r="O2253" s="187"/>
      <c r="P2253" s="187"/>
      <c r="Q2253" s="187"/>
      <c r="R2253" s="187"/>
      <c r="S2253" s="187"/>
      <c r="T2253" s="188"/>
      <c r="AT2253" s="183" t="s">
        <v>132</v>
      </c>
      <c r="AU2253" s="183" t="s">
        <v>74</v>
      </c>
      <c r="AV2253" s="182" t="s">
        <v>130</v>
      </c>
      <c r="AW2253" s="182" t="s">
        <v>5</v>
      </c>
      <c r="AX2253" s="182" t="s">
        <v>72</v>
      </c>
      <c r="AY2253" s="183" t="s">
        <v>123</v>
      </c>
    </row>
    <row r="2254" spans="2:65" s="117" customFormat="1" ht="16.5" customHeight="1">
      <c r="B2254" s="8"/>
      <c r="C2254" s="84" t="s">
        <v>854</v>
      </c>
      <c r="D2254" s="84" t="s">
        <v>125</v>
      </c>
      <c r="E2254" s="85" t="s">
        <v>855</v>
      </c>
      <c r="F2254" s="86" t="s">
        <v>856</v>
      </c>
      <c r="G2254" s="87" t="s">
        <v>175</v>
      </c>
      <c r="H2254" s="88">
        <v>14</v>
      </c>
      <c r="I2254" s="142"/>
      <c r="J2254" s="89">
        <f>ROUND(I2254*H2254,2)</f>
        <v>0</v>
      </c>
      <c r="K2254" s="86" t="s">
        <v>397</v>
      </c>
      <c r="L2254" s="8"/>
      <c r="M2254" s="115" t="s">
        <v>1</v>
      </c>
      <c r="N2254" s="90" t="s">
        <v>35</v>
      </c>
      <c r="O2254" s="92">
        <v>23.08</v>
      </c>
      <c r="P2254" s="92">
        <f>O2254*H2254</f>
        <v>323.12</v>
      </c>
      <c r="Q2254" s="92">
        <v>0.47166</v>
      </c>
      <c r="R2254" s="92">
        <f>Q2254*H2254</f>
        <v>6.60324</v>
      </c>
      <c r="S2254" s="92">
        <v>0</v>
      </c>
      <c r="T2254" s="164">
        <f>S2254*H2254</f>
        <v>0</v>
      </c>
      <c r="AR2254" s="120" t="s">
        <v>130</v>
      </c>
      <c r="AT2254" s="120" t="s">
        <v>125</v>
      </c>
      <c r="AU2254" s="120" t="s">
        <v>74</v>
      </c>
      <c r="AY2254" s="120" t="s">
        <v>123</v>
      </c>
      <c r="BE2254" s="156">
        <f>IF(N2254="základní",J2254,0)</f>
        <v>0</v>
      </c>
      <c r="BF2254" s="156">
        <f>IF(N2254="snížená",J2254,0)</f>
        <v>0</v>
      </c>
      <c r="BG2254" s="156">
        <f>IF(N2254="zákl. přenesená",J2254,0)</f>
        <v>0</v>
      </c>
      <c r="BH2254" s="156">
        <f>IF(N2254="sníž. přenesená",J2254,0)</f>
        <v>0</v>
      </c>
      <c r="BI2254" s="156">
        <f>IF(N2254="nulová",J2254,0)</f>
        <v>0</v>
      </c>
      <c r="BJ2254" s="120" t="s">
        <v>72</v>
      </c>
      <c r="BK2254" s="156">
        <f>ROUND(I2254*H2254,2)</f>
        <v>0</v>
      </c>
      <c r="BL2254" s="120" t="s">
        <v>130</v>
      </c>
      <c r="BM2254" s="120" t="s">
        <v>857</v>
      </c>
    </row>
    <row r="2255" spans="2:47" s="117" customFormat="1" ht="12">
      <c r="B2255" s="8"/>
      <c r="D2255" s="96" t="s">
        <v>399</v>
      </c>
      <c r="F2255" s="165" t="s">
        <v>858</v>
      </c>
      <c r="L2255" s="8"/>
      <c r="M2255" s="114"/>
      <c r="N2255" s="21"/>
      <c r="O2255" s="21"/>
      <c r="P2255" s="21"/>
      <c r="Q2255" s="21"/>
      <c r="R2255" s="21"/>
      <c r="S2255" s="21"/>
      <c r="T2255" s="22"/>
      <c r="AT2255" s="120" t="s">
        <v>399</v>
      </c>
      <c r="AU2255" s="120" t="s">
        <v>74</v>
      </c>
    </row>
    <row r="2256" spans="2:51" s="167" customFormat="1" ht="12">
      <c r="B2256" s="166"/>
      <c r="D2256" s="96" t="s">
        <v>132</v>
      </c>
      <c r="E2256" s="168" t="s">
        <v>1</v>
      </c>
      <c r="F2256" s="169" t="s">
        <v>401</v>
      </c>
      <c r="H2256" s="168" t="s">
        <v>1</v>
      </c>
      <c r="L2256" s="166"/>
      <c r="M2256" s="170"/>
      <c r="N2256" s="171"/>
      <c r="O2256" s="171"/>
      <c r="P2256" s="171"/>
      <c r="Q2256" s="171"/>
      <c r="R2256" s="171"/>
      <c r="S2256" s="171"/>
      <c r="T2256" s="172"/>
      <c r="AT2256" s="168" t="s">
        <v>132</v>
      </c>
      <c r="AU2256" s="168" t="s">
        <v>74</v>
      </c>
      <c r="AV2256" s="167" t="s">
        <v>72</v>
      </c>
      <c r="AW2256" s="167" t="s">
        <v>5</v>
      </c>
      <c r="AX2256" s="167" t="s">
        <v>66</v>
      </c>
      <c r="AY2256" s="168" t="s">
        <v>123</v>
      </c>
    </row>
    <row r="2257" spans="2:51" s="167" customFormat="1" ht="12">
      <c r="B2257" s="166"/>
      <c r="D2257" s="96" t="s">
        <v>132</v>
      </c>
      <c r="E2257" s="168" t="s">
        <v>1</v>
      </c>
      <c r="F2257" s="169" t="s">
        <v>402</v>
      </c>
      <c r="H2257" s="168" t="s">
        <v>1</v>
      </c>
      <c r="L2257" s="166"/>
      <c r="M2257" s="170"/>
      <c r="N2257" s="171"/>
      <c r="O2257" s="171"/>
      <c r="P2257" s="171"/>
      <c r="Q2257" s="171"/>
      <c r="R2257" s="171"/>
      <c r="S2257" s="171"/>
      <c r="T2257" s="172"/>
      <c r="AT2257" s="168" t="s">
        <v>132</v>
      </c>
      <c r="AU2257" s="168" t="s">
        <v>74</v>
      </c>
      <c r="AV2257" s="167" t="s">
        <v>72</v>
      </c>
      <c r="AW2257" s="167" t="s">
        <v>5</v>
      </c>
      <c r="AX2257" s="167" t="s">
        <v>66</v>
      </c>
      <c r="AY2257" s="168" t="s">
        <v>123</v>
      </c>
    </row>
    <row r="2258" spans="2:51" s="167" customFormat="1" ht="12">
      <c r="B2258" s="166"/>
      <c r="D2258" s="96" t="s">
        <v>132</v>
      </c>
      <c r="E2258" s="168" t="s">
        <v>1</v>
      </c>
      <c r="F2258" s="169" t="s">
        <v>403</v>
      </c>
      <c r="H2258" s="168" t="s">
        <v>1</v>
      </c>
      <c r="L2258" s="166"/>
      <c r="M2258" s="170"/>
      <c r="N2258" s="171"/>
      <c r="O2258" s="171"/>
      <c r="P2258" s="171"/>
      <c r="Q2258" s="171"/>
      <c r="R2258" s="171"/>
      <c r="S2258" s="171"/>
      <c r="T2258" s="172"/>
      <c r="AT2258" s="168" t="s">
        <v>132</v>
      </c>
      <c r="AU2258" s="168" t="s">
        <v>74</v>
      </c>
      <c r="AV2258" s="167" t="s">
        <v>72</v>
      </c>
      <c r="AW2258" s="167" t="s">
        <v>5</v>
      </c>
      <c r="AX2258" s="167" t="s">
        <v>66</v>
      </c>
      <c r="AY2258" s="168" t="s">
        <v>123</v>
      </c>
    </row>
    <row r="2259" spans="2:51" s="167" customFormat="1" ht="12">
      <c r="B2259" s="166"/>
      <c r="D2259" s="96" t="s">
        <v>132</v>
      </c>
      <c r="E2259" s="168" t="s">
        <v>1</v>
      </c>
      <c r="F2259" s="169" t="s">
        <v>405</v>
      </c>
      <c r="H2259" s="168" t="s">
        <v>1</v>
      </c>
      <c r="L2259" s="166"/>
      <c r="M2259" s="170"/>
      <c r="N2259" s="171"/>
      <c r="O2259" s="171"/>
      <c r="P2259" s="171"/>
      <c r="Q2259" s="171"/>
      <c r="R2259" s="171"/>
      <c r="S2259" s="171"/>
      <c r="T2259" s="172"/>
      <c r="AT2259" s="168" t="s">
        <v>132</v>
      </c>
      <c r="AU2259" s="168" t="s">
        <v>74</v>
      </c>
      <c r="AV2259" s="167" t="s">
        <v>72</v>
      </c>
      <c r="AW2259" s="167" t="s">
        <v>5</v>
      </c>
      <c r="AX2259" s="167" t="s">
        <v>66</v>
      </c>
      <c r="AY2259" s="168" t="s">
        <v>123</v>
      </c>
    </row>
    <row r="2260" spans="2:51" s="167" customFormat="1" ht="12">
      <c r="B2260" s="166"/>
      <c r="D2260" s="96" t="s">
        <v>132</v>
      </c>
      <c r="E2260" s="168" t="s">
        <v>1</v>
      </c>
      <c r="F2260" s="169" t="s">
        <v>649</v>
      </c>
      <c r="H2260" s="168" t="s">
        <v>1</v>
      </c>
      <c r="L2260" s="166"/>
      <c r="M2260" s="170"/>
      <c r="N2260" s="171"/>
      <c r="O2260" s="171"/>
      <c r="P2260" s="171"/>
      <c r="Q2260" s="171"/>
      <c r="R2260" s="171"/>
      <c r="S2260" s="171"/>
      <c r="T2260" s="172"/>
      <c r="AT2260" s="168" t="s">
        <v>132</v>
      </c>
      <c r="AU2260" s="168" t="s">
        <v>74</v>
      </c>
      <c r="AV2260" s="167" t="s">
        <v>72</v>
      </c>
      <c r="AW2260" s="167" t="s">
        <v>5</v>
      </c>
      <c r="AX2260" s="167" t="s">
        <v>66</v>
      </c>
      <c r="AY2260" s="168" t="s">
        <v>123</v>
      </c>
    </row>
    <row r="2261" spans="2:51" s="167" customFormat="1" ht="12">
      <c r="B2261" s="166"/>
      <c r="D2261" s="96" t="s">
        <v>132</v>
      </c>
      <c r="E2261" s="168" t="s">
        <v>1</v>
      </c>
      <c r="F2261" s="169" t="s">
        <v>650</v>
      </c>
      <c r="H2261" s="168" t="s">
        <v>1</v>
      </c>
      <c r="L2261" s="166"/>
      <c r="M2261" s="170"/>
      <c r="N2261" s="171"/>
      <c r="O2261" s="171"/>
      <c r="P2261" s="171"/>
      <c r="Q2261" s="171"/>
      <c r="R2261" s="171"/>
      <c r="S2261" s="171"/>
      <c r="T2261" s="172"/>
      <c r="AT2261" s="168" t="s">
        <v>132</v>
      </c>
      <c r="AU2261" s="168" t="s">
        <v>74</v>
      </c>
      <c r="AV2261" s="167" t="s">
        <v>72</v>
      </c>
      <c r="AW2261" s="167" t="s">
        <v>5</v>
      </c>
      <c r="AX2261" s="167" t="s">
        <v>66</v>
      </c>
      <c r="AY2261" s="168" t="s">
        <v>123</v>
      </c>
    </row>
    <row r="2262" spans="2:51" s="95" customFormat="1" ht="12">
      <c r="B2262" s="94"/>
      <c r="D2262" s="96" t="s">
        <v>132</v>
      </c>
      <c r="E2262" s="97" t="s">
        <v>1</v>
      </c>
      <c r="F2262" s="98" t="s">
        <v>781</v>
      </c>
      <c r="H2262" s="99">
        <v>2</v>
      </c>
      <c r="L2262" s="94"/>
      <c r="M2262" s="100"/>
      <c r="N2262" s="101"/>
      <c r="O2262" s="101"/>
      <c r="P2262" s="101"/>
      <c r="Q2262" s="101"/>
      <c r="R2262" s="101"/>
      <c r="S2262" s="101"/>
      <c r="T2262" s="102"/>
      <c r="AT2262" s="97" t="s">
        <v>132</v>
      </c>
      <c r="AU2262" s="97" t="s">
        <v>74</v>
      </c>
      <c r="AV2262" s="95" t="s">
        <v>74</v>
      </c>
      <c r="AW2262" s="95" t="s">
        <v>5</v>
      </c>
      <c r="AX2262" s="95" t="s">
        <v>66</v>
      </c>
      <c r="AY2262" s="97" t="s">
        <v>123</v>
      </c>
    </row>
    <row r="2263" spans="2:51" s="167" customFormat="1" ht="12">
      <c r="B2263" s="166"/>
      <c r="D2263" s="96" t="s">
        <v>132</v>
      </c>
      <c r="E2263" s="168" t="s">
        <v>1</v>
      </c>
      <c r="F2263" s="169" t="s">
        <v>413</v>
      </c>
      <c r="H2263" s="168" t="s">
        <v>1</v>
      </c>
      <c r="L2263" s="166"/>
      <c r="M2263" s="170"/>
      <c r="N2263" s="171"/>
      <c r="O2263" s="171"/>
      <c r="P2263" s="171"/>
      <c r="Q2263" s="171"/>
      <c r="R2263" s="171"/>
      <c r="S2263" s="171"/>
      <c r="T2263" s="172"/>
      <c r="AT2263" s="168" t="s">
        <v>132</v>
      </c>
      <c r="AU2263" s="168" t="s">
        <v>74</v>
      </c>
      <c r="AV2263" s="167" t="s">
        <v>72</v>
      </c>
      <c r="AW2263" s="167" t="s">
        <v>5</v>
      </c>
      <c r="AX2263" s="167" t="s">
        <v>66</v>
      </c>
      <c r="AY2263" s="168" t="s">
        <v>123</v>
      </c>
    </row>
    <row r="2264" spans="2:51" s="167" customFormat="1" ht="12">
      <c r="B2264" s="166"/>
      <c r="D2264" s="96" t="s">
        <v>132</v>
      </c>
      <c r="E2264" s="168" t="s">
        <v>1</v>
      </c>
      <c r="F2264" s="169" t="s">
        <v>649</v>
      </c>
      <c r="H2264" s="168" t="s">
        <v>1</v>
      </c>
      <c r="L2264" s="166"/>
      <c r="M2264" s="170"/>
      <c r="N2264" s="171"/>
      <c r="O2264" s="171"/>
      <c r="P2264" s="171"/>
      <c r="Q2264" s="171"/>
      <c r="R2264" s="171"/>
      <c r="S2264" s="171"/>
      <c r="T2264" s="172"/>
      <c r="AT2264" s="168" t="s">
        <v>132</v>
      </c>
      <c r="AU2264" s="168" t="s">
        <v>74</v>
      </c>
      <c r="AV2264" s="167" t="s">
        <v>72</v>
      </c>
      <c r="AW2264" s="167" t="s">
        <v>5</v>
      </c>
      <c r="AX2264" s="167" t="s">
        <v>66</v>
      </c>
      <c r="AY2264" s="168" t="s">
        <v>123</v>
      </c>
    </row>
    <row r="2265" spans="2:51" s="167" customFormat="1" ht="12">
      <c r="B2265" s="166"/>
      <c r="D2265" s="96" t="s">
        <v>132</v>
      </c>
      <c r="E2265" s="168" t="s">
        <v>1</v>
      </c>
      <c r="F2265" s="169" t="s">
        <v>652</v>
      </c>
      <c r="H2265" s="168" t="s">
        <v>1</v>
      </c>
      <c r="L2265" s="166"/>
      <c r="M2265" s="170"/>
      <c r="N2265" s="171"/>
      <c r="O2265" s="171"/>
      <c r="P2265" s="171"/>
      <c r="Q2265" s="171"/>
      <c r="R2265" s="171"/>
      <c r="S2265" s="171"/>
      <c r="T2265" s="172"/>
      <c r="AT2265" s="168" t="s">
        <v>132</v>
      </c>
      <c r="AU2265" s="168" t="s">
        <v>74</v>
      </c>
      <c r="AV2265" s="167" t="s">
        <v>72</v>
      </c>
      <c r="AW2265" s="167" t="s">
        <v>5</v>
      </c>
      <c r="AX2265" s="167" t="s">
        <v>66</v>
      </c>
      <c r="AY2265" s="168" t="s">
        <v>123</v>
      </c>
    </row>
    <row r="2266" spans="2:51" s="95" customFormat="1" ht="12">
      <c r="B2266" s="94"/>
      <c r="D2266" s="96" t="s">
        <v>132</v>
      </c>
      <c r="E2266" s="97" t="s">
        <v>1</v>
      </c>
      <c r="F2266" s="98" t="s">
        <v>781</v>
      </c>
      <c r="H2266" s="99">
        <v>2</v>
      </c>
      <c r="L2266" s="94"/>
      <c r="M2266" s="100"/>
      <c r="N2266" s="101"/>
      <c r="O2266" s="101"/>
      <c r="P2266" s="101"/>
      <c r="Q2266" s="101"/>
      <c r="R2266" s="101"/>
      <c r="S2266" s="101"/>
      <c r="T2266" s="102"/>
      <c r="AT2266" s="97" t="s">
        <v>132</v>
      </c>
      <c r="AU2266" s="97" t="s">
        <v>74</v>
      </c>
      <c r="AV2266" s="95" t="s">
        <v>74</v>
      </c>
      <c r="AW2266" s="95" t="s">
        <v>5</v>
      </c>
      <c r="AX2266" s="95" t="s">
        <v>66</v>
      </c>
      <c r="AY2266" s="97" t="s">
        <v>123</v>
      </c>
    </row>
    <row r="2267" spans="2:51" s="167" customFormat="1" ht="12">
      <c r="B2267" s="166"/>
      <c r="D2267" s="96" t="s">
        <v>132</v>
      </c>
      <c r="E2267" s="168" t="s">
        <v>1</v>
      </c>
      <c r="F2267" s="169" t="s">
        <v>418</v>
      </c>
      <c r="H2267" s="168" t="s">
        <v>1</v>
      </c>
      <c r="L2267" s="166"/>
      <c r="M2267" s="170"/>
      <c r="N2267" s="171"/>
      <c r="O2267" s="171"/>
      <c r="P2267" s="171"/>
      <c r="Q2267" s="171"/>
      <c r="R2267" s="171"/>
      <c r="S2267" s="171"/>
      <c r="T2267" s="172"/>
      <c r="AT2267" s="168" t="s">
        <v>132</v>
      </c>
      <c r="AU2267" s="168" t="s">
        <v>74</v>
      </c>
      <c r="AV2267" s="167" t="s">
        <v>72</v>
      </c>
      <c r="AW2267" s="167" t="s">
        <v>5</v>
      </c>
      <c r="AX2267" s="167" t="s">
        <v>66</v>
      </c>
      <c r="AY2267" s="168" t="s">
        <v>123</v>
      </c>
    </row>
    <row r="2268" spans="2:51" s="167" customFormat="1" ht="12">
      <c r="B2268" s="166"/>
      <c r="D2268" s="96" t="s">
        <v>132</v>
      </c>
      <c r="E2268" s="168" t="s">
        <v>1</v>
      </c>
      <c r="F2268" s="169" t="s">
        <v>649</v>
      </c>
      <c r="H2268" s="168" t="s">
        <v>1</v>
      </c>
      <c r="L2268" s="166"/>
      <c r="M2268" s="170"/>
      <c r="N2268" s="171"/>
      <c r="O2268" s="171"/>
      <c r="P2268" s="171"/>
      <c r="Q2268" s="171"/>
      <c r="R2268" s="171"/>
      <c r="S2268" s="171"/>
      <c r="T2268" s="172"/>
      <c r="AT2268" s="168" t="s">
        <v>132</v>
      </c>
      <c r="AU2268" s="168" t="s">
        <v>74</v>
      </c>
      <c r="AV2268" s="167" t="s">
        <v>72</v>
      </c>
      <c r="AW2268" s="167" t="s">
        <v>5</v>
      </c>
      <c r="AX2268" s="167" t="s">
        <v>66</v>
      </c>
      <c r="AY2268" s="168" t="s">
        <v>123</v>
      </c>
    </row>
    <row r="2269" spans="2:51" s="167" customFormat="1" ht="12">
      <c r="B2269" s="166"/>
      <c r="D2269" s="96" t="s">
        <v>132</v>
      </c>
      <c r="E2269" s="168" t="s">
        <v>1</v>
      </c>
      <c r="F2269" s="169" t="s">
        <v>654</v>
      </c>
      <c r="H2269" s="168" t="s">
        <v>1</v>
      </c>
      <c r="L2269" s="166"/>
      <c r="M2269" s="170"/>
      <c r="N2269" s="171"/>
      <c r="O2269" s="171"/>
      <c r="P2269" s="171"/>
      <c r="Q2269" s="171"/>
      <c r="R2269" s="171"/>
      <c r="S2269" s="171"/>
      <c r="T2269" s="172"/>
      <c r="AT2269" s="168" t="s">
        <v>132</v>
      </c>
      <c r="AU2269" s="168" t="s">
        <v>74</v>
      </c>
      <c r="AV2269" s="167" t="s">
        <v>72</v>
      </c>
      <c r="AW2269" s="167" t="s">
        <v>5</v>
      </c>
      <c r="AX2269" s="167" t="s">
        <v>66</v>
      </c>
      <c r="AY2269" s="168" t="s">
        <v>123</v>
      </c>
    </row>
    <row r="2270" spans="2:51" s="95" customFormat="1" ht="12">
      <c r="B2270" s="94"/>
      <c r="D2270" s="96" t="s">
        <v>132</v>
      </c>
      <c r="E2270" s="97" t="s">
        <v>1</v>
      </c>
      <c r="F2270" s="98" t="s">
        <v>859</v>
      </c>
      <c r="H2270" s="99">
        <v>4</v>
      </c>
      <c r="L2270" s="94"/>
      <c r="M2270" s="100"/>
      <c r="N2270" s="101"/>
      <c r="O2270" s="101"/>
      <c r="P2270" s="101"/>
      <c r="Q2270" s="101"/>
      <c r="R2270" s="101"/>
      <c r="S2270" s="101"/>
      <c r="T2270" s="102"/>
      <c r="AT2270" s="97" t="s">
        <v>132</v>
      </c>
      <c r="AU2270" s="97" t="s">
        <v>74</v>
      </c>
      <c r="AV2270" s="95" t="s">
        <v>74</v>
      </c>
      <c r="AW2270" s="95" t="s">
        <v>5</v>
      </c>
      <c r="AX2270" s="95" t="s">
        <v>66</v>
      </c>
      <c r="AY2270" s="97" t="s">
        <v>123</v>
      </c>
    </row>
    <row r="2271" spans="2:51" s="167" customFormat="1" ht="12">
      <c r="B2271" s="166"/>
      <c r="D2271" s="96" t="s">
        <v>132</v>
      </c>
      <c r="E2271" s="168" t="s">
        <v>1</v>
      </c>
      <c r="F2271" s="169" t="s">
        <v>423</v>
      </c>
      <c r="H2271" s="168" t="s">
        <v>1</v>
      </c>
      <c r="L2271" s="166"/>
      <c r="M2271" s="170"/>
      <c r="N2271" s="171"/>
      <c r="O2271" s="171"/>
      <c r="P2271" s="171"/>
      <c r="Q2271" s="171"/>
      <c r="R2271" s="171"/>
      <c r="S2271" s="171"/>
      <c r="T2271" s="172"/>
      <c r="AT2271" s="168" t="s">
        <v>132</v>
      </c>
      <c r="AU2271" s="168" t="s">
        <v>74</v>
      </c>
      <c r="AV2271" s="167" t="s">
        <v>72</v>
      </c>
      <c r="AW2271" s="167" t="s">
        <v>5</v>
      </c>
      <c r="AX2271" s="167" t="s">
        <v>66</v>
      </c>
      <c r="AY2271" s="168" t="s">
        <v>123</v>
      </c>
    </row>
    <row r="2272" spans="2:51" s="167" customFormat="1" ht="12">
      <c r="B2272" s="166"/>
      <c r="D2272" s="96" t="s">
        <v>132</v>
      </c>
      <c r="E2272" s="168" t="s">
        <v>1</v>
      </c>
      <c r="F2272" s="169" t="s">
        <v>656</v>
      </c>
      <c r="H2272" s="168" t="s">
        <v>1</v>
      </c>
      <c r="L2272" s="166"/>
      <c r="M2272" s="170"/>
      <c r="N2272" s="171"/>
      <c r="O2272" s="171"/>
      <c r="P2272" s="171"/>
      <c r="Q2272" s="171"/>
      <c r="R2272" s="171"/>
      <c r="S2272" s="171"/>
      <c r="T2272" s="172"/>
      <c r="AT2272" s="168" t="s">
        <v>132</v>
      </c>
      <c r="AU2272" s="168" t="s">
        <v>74</v>
      </c>
      <c r="AV2272" s="167" t="s">
        <v>72</v>
      </c>
      <c r="AW2272" s="167" t="s">
        <v>5</v>
      </c>
      <c r="AX2272" s="167" t="s">
        <v>66</v>
      </c>
      <c r="AY2272" s="168" t="s">
        <v>123</v>
      </c>
    </row>
    <row r="2273" spans="2:51" s="167" customFormat="1" ht="12">
      <c r="B2273" s="166"/>
      <c r="D2273" s="96" t="s">
        <v>132</v>
      </c>
      <c r="E2273" s="168" t="s">
        <v>1</v>
      </c>
      <c r="F2273" s="169" t="s">
        <v>657</v>
      </c>
      <c r="H2273" s="168" t="s">
        <v>1</v>
      </c>
      <c r="L2273" s="166"/>
      <c r="M2273" s="170"/>
      <c r="N2273" s="171"/>
      <c r="O2273" s="171"/>
      <c r="P2273" s="171"/>
      <c r="Q2273" s="171"/>
      <c r="R2273" s="171"/>
      <c r="S2273" s="171"/>
      <c r="T2273" s="172"/>
      <c r="AT2273" s="168" t="s">
        <v>132</v>
      </c>
      <c r="AU2273" s="168" t="s">
        <v>74</v>
      </c>
      <c r="AV2273" s="167" t="s">
        <v>72</v>
      </c>
      <c r="AW2273" s="167" t="s">
        <v>5</v>
      </c>
      <c r="AX2273" s="167" t="s">
        <v>66</v>
      </c>
      <c r="AY2273" s="168" t="s">
        <v>123</v>
      </c>
    </row>
    <row r="2274" spans="2:51" s="95" customFormat="1" ht="12">
      <c r="B2274" s="94"/>
      <c r="D2274" s="96" t="s">
        <v>132</v>
      </c>
      <c r="E2274" s="97" t="s">
        <v>1</v>
      </c>
      <c r="F2274" s="98" t="s">
        <v>781</v>
      </c>
      <c r="H2274" s="99">
        <v>2</v>
      </c>
      <c r="L2274" s="94"/>
      <c r="M2274" s="100"/>
      <c r="N2274" s="101"/>
      <c r="O2274" s="101"/>
      <c r="P2274" s="101"/>
      <c r="Q2274" s="101"/>
      <c r="R2274" s="101"/>
      <c r="S2274" s="101"/>
      <c r="T2274" s="102"/>
      <c r="AT2274" s="97" t="s">
        <v>132</v>
      </c>
      <c r="AU2274" s="97" t="s">
        <v>74</v>
      </c>
      <c r="AV2274" s="95" t="s">
        <v>74</v>
      </c>
      <c r="AW2274" s="95" t="s">
        <v>5</v>
      </c>
      <c r="AX2274" s="95" t="s">
        <v>66</v>
      </c>
      <c r="AY2274" s="97" t="s">
        <v>123</v>
      </c>
    </row>
    <row r="2275" spans="2:51" s="167" customFormat="1" ht="12">
      <c r="B2275" s="166"/>
      <c r="D2275" s="96" t="s">
        <v>132</v>
      </c>
      <c r="E2275" s="168" t="s">
        <v>1</v>
      </c>
      <c r="F2275" s="169" t="s">
        <v>428</v>
      </c>
      <c r="H2275" s="168" t="s">
        <v>1</v>
      </c>
      <c r="L2275" s="166"/>
      <c r="M2275" s="170"/>
      <c r="N2275" s="171"/>
      <c r="O2275" s="171"/>
      <c r="P2275" s="171"/>
      <c r="Q2275" s="171"/>
      <c r="R2275" s="171"/>
      <c r="S2275" s="171"/>
      <c r="T2275" s="172"/>
      <c r="AT2275" s="168" t="s">
        <v>132</v>
      </c>
      <c r="AU2275" s="168" t="s">
        <v>74</v>
      </c>
      <c r="AV2275" s="167" t="s">
        <v>72</v>
      </c>
      <c r="AW2275" s="167" t="s">
        <v>5</v>
      </c>
      <c r="AX2275" s="167" t="s">
        <v>66</v>
      </c>
      <c r="AY2275" s="168" t="s">
        <v>123</v>
      </c>
    </row>
    <row r="2276" spans="2:51" s="167" customFormat="1" ht="12">
      <c r="B2276" s="166"/>
      <c r="D2276" s="96" t="s">
        <v>132</v>
      </c>
      <c r="E2276" s="168" t="s">
        <v>1</v>
      </c>
      <c r="F2276" s="169" t="s">
        <v>649</v>
      </c>
      <c r="H2276" s="168" t="s">
        <v>1</v>
      </c>
      <c r="L2276" s="166"/>
      <c r="M2276" s="170"/>
      <c r="N2276" s="171"/>
      <c r="O2276" s="171"/>
      <c r="P2276" s="171"/>
      <c r="Q2276" s="171"/>
      <c r="R2276" s="171"/>
      <c r="S2276" s="171"/>
      <c r="T2276" s="172"/>
      <c r="AT2276" s="168" t="s">
        <v>132</v>
      </c>
      <c r="AU2276" s="168" t="s">
        <v>74</v>
      </c>
      <c r="AV2276" s="167" t="s">
        <v>72</v>
      </c>
      <c r="AW2276" s="167" t="s">
        <v>5</v>
      </c>
      <c r="AX2276" s="167" t="s">
        <v>66</v>
      </c>
      <c r="AY2276" s="168" t="s">
        <v>123</v>
      </c>
    </row>
    <row r="2277" spans="2:51" s="167" customFormat="1" ht="12">
      <c r="B2277" s="166"/>
      <c r="D2277" s="96" t="s">
        <v>132</v>
      </c>
      <c r="E2277" s="168" t="s">
        <v>1</v>
      </c>
      <c r="F2277" s="169" t="s">
        <v>659</v>
      </c>
      <c r="H2277" s="168" t="s">
        <v>1</v>
      </c>
      <c r="L2277" s="166"/>
      <c r="M2277" s="170"/>
      <c r="N2277" s="171"/>
      <c r="O2277" s="171"/>
      <c r="P2277" s="171"/>
      <c r="Q2277" s="171"/>
      <c r="R2277" s="171"/>
      <c r="S2277" s="171"/>
      <c r="T2277" s="172"/>
      <c r="AT2277" s="168" t="s">
        <v>132</v>
      </c>
      <c r="AU2277" s="168" t="s">
        <v>74</v>
      </c>
      <c r="AV2277" s="167" t="s">
        <v>72</v>
      </c>
      <c r="AW2277" s="167" t="s">
        <v>5</v>
      </c>
      <c r="AX2277" s="167" t="s">
        <v>66</v>
      </c>
      <c r="AY2277" s="168" t="s">
        <v>123</v>
      </c>
    </row>
    <row r="2278" spans="2:51" s="95" customFormat="1" ht="12">
      <c r="B2278" s="94"/>
      <c r="D2278" s="96" t="s">
        <v>132</v>
      </c>
      <c r="E2278" s="97" t="s">
        <v>1</v>
      </c>
      <c r="F2278" s="98" t="s">
        <v>781</v>
      </c>
      <c r="H2278" s="99">
        <v>2</v>
      </c>
      <c r="L2278" s="94"/>
      <c r="M2278" s="100"/>
      <c r="N2278" s="101"/>
      <c r="O2278" s="101"/>
      <c r="P2278" s="101"/>
      <c r="Q2278" s="101"/>
      <c r="R2278" s="101"/>
      <c r="S2278" s="101"/>
      <c r="T2278" s="102"/>
      <c r="AT2278" s="97" t="s">
        <v>132</v>
      </c>
      <c r="AU2278" s="97" t="s">
        <v>74</v>
      </c>
      <c r="AV2278" s="95" t="s">
        <v>74</v>
      </c>
      <c r="AW2278" s="95" t="s">
        <v>5</v>
      </c>
      <c r="AX2278" s="95" t="s">
        <v>66</v>
      </c>
      <c r="AY2278" s="97" t="s">
        <v>123</v>
      </c>
    </row>
    <row r="2279" spans="2:51" s="167" customFormat="1" ht="12">
      <c r="B2279" s="166"/>
      <c r="D2279" s="96" t="s">
        <v>132</v>
      </c>
      <c r="E2279" s="168" t="s">
        <v>1</v>
      </c>
      <c r="F2279" s="169" t="s">
        <v>433</v>
      </c>
      <c r="H2279" s="168" t="s">
        <v>1</v>
      </c>
      <c r="L2279" s="166"/>
      <c r="M2279" s="170"/>
      <c r="N2279" s="171"/>
      <c r="O2279" s="171"/>
      <c r="P2279" s="171"/>
      <c r="Q2279" s="171"/>
      <c r="R2279" s="171"/>
      <c r="S2279" s="171"/>
      <c r="T2279" s="172"/>
      <c r="AT2279" s="168" t="s">
        <v>132</v>
      </c>
      <c r="AU2279" s="168" t="s">
        <v>74</v>
      </c>
      <c r="AV2279" s="167" t="s">
        <v>72</v>
      </c>
      <c r="AW2279" s="167" t="s">
        <v>5</v>
      </c>
      <c r="AX2279" s="167" t="s">
        <v>66</v>
      </c>
      <c r="AY2279" s="168" t="s">
        <v>123</v>
      </c>
    </row>
    <row r="2280" spans="2:51" s="167" customFormat="1" ht="12">
      <c r="B2280" s="166"/>
      <c r="D2280" s="96" t="s">
        <v>132</v>
      </c>
      <c r="E2280" s="168" t="s">
        <v>1</v>
      </c>
      <c r="F2280" s="169" t="s">
        <v>661</v>
      </c>
      <c r="H2280" s="168" t="s">
        <v>1</v>
      </c>
      <c r="L2280" s="166"/>
      <c r="M2280" s="170"/>
      <c r="N2280" s="171"/>
      <c r="O2280" s="171"/>
      <c r="P2280" s="171"/>
      <c r="Q2280" s="171"/>
      <c r="R2280" s="171"/>
      <c r="S2280" s="171"/>
      <c r="T2280" s="172"/>
      <c r="AT2280" s="168" t="s">
        <v>132</v>
      </c>
      <c r="AU2280" s="168" t="s">
        <v>74</v>
      </c>
      <c r="AV2280" s="167" t="s">
        <v>72</v>
      </c>
      <c r="AW2280" s="167" t="s">
        <v>5</v>
      </c>
      <c r="AX2280" s="167" t="s">
        <v>66</v>
      </c>
      <c r="AY2280" s="168" t="s">
        <v>123</v>
      </c>
    </row>
    <row r="2281" spans="2:51" s="167" customFormat="1" ht="12">
      <c r="B2281" s="166"/>
      <c r="D2281" s="96" t="s">
        <v>132</v>
      </c>
      <c r="E2281" s="168" t="s">
        <v>1</v>
      </c>
      <c r="F2281" s="169" t="s">
        <v>662</v>
      </c>
      <c r="H2281" s="168" t="s">
        <v>1</v>
      </c>
      <c r="L2281" s="166"/>
      <c r="M2281" s="170"/>
      <c r="N2281" s="171"/>
      <c r="O2281" s="171"/>
      <c r="P2281" s="171"/>
      <c r="Q2281" s="171"/>
      <c r="R2281" s="171"/>
      <c r="S2281" s="171"/>
      <c r="T2281" s="172"/>
      <c r="AT2281" s="168" t="s">
        <v>132</v>
      </c>
      <c r="AU2281" s="168" t="s">
        <v>74</v>
      </c>
      <c r="AV2281" s="167" t="s">
        <v>72</v>
      </c>
      <c r="AW2281" s="167" t="s">
        <v>5</v>
      </c>
      <c r="AX2281" s="167" t="s">
        <v>66</v>
      </c>
      <c r="AY2281" s="168" t="s">
        <v>123</v>
      </c>
    </row>
    <row r="2282" spans="2:51" s="95" customFormat="1" ht="12">
      <c r="B2282" s="94"/>
      <c r="D2282" s="96" t="s">
        <v>132</v>
      </c>
      <c r="E2282" s="97" t="s">
        <v>1</v>
      </c>
      <c r="F2282" s="98" t="s">
        <v>781</v>
      </c>
      <c r="H2282" s="99">
        <v>2</v>
      </c>
      <c r="L2282" s="94"/>
      <c r="M2282" s="100"/>
      <c r="N2282" s="101"/>
      <c r="O2282" s="101"/>
      <c r="P2282" s="101"/>
      <c r="Q2282" s="101"/>
      <c r="R2282" s="101"/>
      <c r="S2282" s="101"/>
      <c r="T2282" s="102"/>
      <c r="AT2282" s="97" t="s">
        <v>132</v>
      </c>
      <c r="AU2282" s="97" t="s">
        <v>74</v>
      </c>
      <c r="AV2282" s="95" t="s">
        <v>74</v>
      </c>
      <c r="AW2282" s="95" t="s">
        <v>5</v>
      </c>
      <c r="AX2282" s="95" t="s">
        <v>66</v>
      </c>
      <c r="AY2282" s="97" t="s">
        <v>123</v>
      </c>
    </row>
    <row r="2283" spans="2:51" s="182" customFormat="1" ht="12">
      <c r="B2283" s="181"/>
      <c r="D2283" s="96" t="s">
        <v>132</v>
      </c>
      <c r="E2283" s="183" t="s">
        <v>1</v>
      </c>
      <c r="F2283" s="184" t="s">
        <v>470</v>
      </c>
      <c r="H2283" s="185">
        <v>14</v>
      </c>
      <c r="L2283" s="181"/>
      <c r="M2283" s="186"/>
      <c r="N2283" s="187"/>
      <c r="O2283" s="187"/>
      <c r="P2283" s="187"/>
      <c r="Q2283" s="187"/>
      <c r="R2283" s="187"/>
      <c r="S2283" s="187"/>
      <c r="T2283" s="188"/>
      <c r="AT2283" s="183" t="s">
        <v>132</v>
      </c>
      <c r="AU2283" s="183" t="s">
        <v>74</v>
      </c>
      <c r="AV2283" s="182" t="s">
        <v>130</v>
      </c>
      <c r="AW2283" s="182" t="s">
        <v>5</v>
      </c>
      <c r="AX2283" s="182" t="s">
        <v>72</v>
      </c>
      <c r="AY2283" s="183" t="s">
        <v>123</v>
      </c>
    </row>
    <row r="2284" spans="2:65" s="117" customFormat="1" ht="16.5" customHeight="1">
      <c r="B2284" s="8"/>
      <c r="C2284" s="84" t="s">
        <v>860</v>
      </c>
      <c r="D2284" s="84" t="s">
        <v>125</v>
      </c>
      <c r="E2284" s="85" t="s">
        <v>861</v>
      </c>
      <c r="F2284" s="86" t="s">
        <v>862</v>
      </c>
      <c r="G2284" s="87" t="s">
        <v>175</v>
      </c>
      <c r="H2284" s="88">
        <v>27</v>
      </c>
      <c r="I2284" s="142"/>
      <c r="J2284" s="89">
        <f>ROUND(I2284*H2284,2)</f>
        <v>0</v>
      </c>
      <c r="K2284" s="86" t="s">
        <v>397</v>
      </c>
      <c r="L2284" s="8"/>
      <c r="M2284" s="115" t="s">
        <v>1</v>
      </c>
      <c r="N2284" s="90" t="s">
        <v>35</v>
      </c>
      <c r="O2284" s="92">
        <v>1.562</v>
      </c>
      <c r="P2284" s="92">
        <f>O2284*H2284</f>
        <v>42.174</v>
      </c>
      <c r="Q2284" s="92">
        <v>0.00918</v>
      </c>
      <c r="R2284" s="92">
        <f>Q2284*H2284</f>
        <v>0.24786000000000002</v>
      </c>
      <c r="S2284" s="92">
        <v>0</v>
      </c>
      <c r="T2284" s="164">
        <f>S2284*H2284</f>
        <v>0</v>
      </c>
      <c r="AR2284" s="120" t="s">
        <v>130</v>
      </c>
      <c r="AT2284" s="120" t="s">
        <v>125</v>
      </c>
      <c r="AU2284" s="120" t="s">
        <v>74</v>
      </c>
      <c r="AY2284" s="120" t="s">
        <v>123</v>
      </c>
      <c r="BE2284" s="156">
        <f>IF(N2284="základní",J2284,0)</f>
        <v>0</v>
      </c>
      <c r="BF2284" s="156">
        <f>IF(N2284="snížená",J2284,0)</f>
        <v>0</v>
      </c>
      <c r="BG2284" s="156">
        <f>IF(N2284="zákl. přenesená",J2284,0)</f>
        <v>0</v>
      </c>
      <c r="BH2284" s="156">
        <f>IF(N2284="sníž. přenesená",J2284,0)</f>
        <v>0</v>
      </c>
      <c r="BI2284" s="156">
        <f>IF(N2284="nulová",J2284,0)</f>
        <v>0</v>
      </c>
      <c r="BJ2284" s="120" t="s">
        <v>72</v>
      </c>
      <c r="BK2284" s="156">
        <f>ROUND(I2284*H2284,2)</f>
        <v>0</v>
      </c>
      <c r="BL2284" s="120" t="s">
        <v>130</v>
      </c>
      <c r="BM2284" s="120" t="s">
        <v>863</v>
      </c>
    </row>
    <row r="2285" spans="2:47" s="117" customFormat="1" ht="12">
      <c r="B2285" s="8"/>
      <c r="D2285" s="96" t="s">
        <v>399</v>
      </c>
      <c r="F2285" s="165" t="s">
        <v>862</v>
      </c>
      <c r="L2285" s="8"/>
      <c r="M2285" s="114"/>
      <c r="N2285" s="21"/>
      <c r="O2285" s="21"/>
      <c r="P2285" s="21"/>
      <c r="Q2285" s="21"/>
      <c r="R2285" s="21"/>
      <c r="S2285" s="21"/>
      <c r="T2285" s="22"/>
      <c r="AT2285" s="120" t="s">
        <v>399</v>
      </c>
      <c r="AU2285" s="120" t="s">
        <v>74</v>
      </c>
    </row>
    <row r="2286" spans="2:51" s="167" customFormat="1" ht="12">
      <c r="B2286" s="166"/>
      <c r="D2286" s="96" t="s">
        <v>132</v>
      </c>
      <c r="E2286" s="168" t="s">
        <v>1</v>
      </c>
      <c r="F2286" s="169" t="s">
        <v>401</v>
      </c>
      <c r="H2286" s="168" t="s">
        <v>1</v>
      </c>
      <c r="L2286" s="166"/>
      <c r="M2286" s="170"/>
      <c r="N2286" s="171"/>
      <c r="O2286" s="171"/>
      <c r="P2286" s="171"/>
      <c r="Q2286" s="171"/>
      <c r="R2286" s="171"/>
      <c r="S2286" s="171"/>
      <c r="T2286" s="172"/>
      <c r="AT2286" s="168" t="s">
        <v>132</v>
      </c>
      <c r="AU2286" s="168" t="s">
        <v>74</v>
      </c>
      <c r="AV2286" s="167" t="s">
        <v>72</v>
      </c>
      <c r="AW2286" s="167" t="s">
        <v>5</v>
      </c>
      <c r="AX2286" s="167" t="s">
        <v>66</v>
      </c>
      <c r="AY2286" s="168" t="s">
        <v>123</v>
      </c>
    </row>
    <row r="2287" spans="2:51" s="167" customFormat="1" ht="12">
      <c r="B2287" s="166"/>
      <c r="D2287" s="96" t="s">
        <v>132</v>
      </c>
      <c r="E2287" s="168" t="s">
        <v>1</v>
      </c>
      <c r="F2287" s="169" t="s">
        <v>402</v>
      </c>
      <c r="H2287" s="168" t="s">
        <v>1</v>
      </c>
      <c r="L2287" s="166"/>
      <c r="M2287" s="170"/>
      <c r="N2287" s="171"/>
      <c r="O2287" s="171"/>
      <c r="P2287" s="171"/>
      <c r="Q2287" s="171"/>
      <c r="R2287" s="171"/>
      <c r="S2287" s="171"/>
      <c r="T2287" s="172"/>
      <c r="AT2287" s="168" t="s">
        <v>132</v>
      </c>
      <c r="AU2287" s="168" t="s">
        <v>74</v>
      </c>
      <c r="AV2287" s="167" t="s">
        <v>72</v>
      </c>
      <c r="AW2287" s="167" t="s">
        <v>5</v>
      </c>
      <c r="AX2287" s="167" t="s">
        <v>66</v>
      </c>
      <c r="AY2287" s="168" t="s">
        <v>123</v>
      </c>
    </row>
    <row r="2288" spans="2:51" s="167" customFormat="1" ht="12">
      <c r="B2288" s="166"/>
      <c r="D2288" s="96" t="s">
        <v>132</v>
      </c>
      <c r="E2288" s="168" t="s">
        <v>1</v>
      </c>
      <c r="F2288" s="169" t="s">
        <v>403</v>
      </c>
      <c r="H2288" s="168" t="s">
        <v>1</v>
      </c>
      <c r="L2288" s="166"/>
      <c r="M2288" s="170"/>
      <c r="N2288" s="171"/>
      <c r="O2288" s="171"/>
      <c r="P2288" s="171"/>
      <c r="Q2288" s="171"/>
      <c r="R2288" s="171"/>
      <c r="S2288" s="171"/>
      <c r="T2288" s="172"/>
      <c r="AT2288" s="168" t="s">
        <v>132</v>
      </c>
      <c r="AU2288" s="168" t="s">
        <v>74</v>
      </c>
      <c r="AV2288" s="167" t="s">
        <v>72</v>
      </c>
      <c r="AW2288" s="167" t="s">
        <v>5</v>
      </c>
      <c r="AX2288" s="167" t="s">
        <v>66</v>
      </c>
      <c r="AY2288" s="168" t="s">
        <v>123</v>
      </c>
    </row>
    <row r="2289" spans="2:51" s="167" customFormat="1" ht="12">
      <c r="B2289" s="166"/>
      <c r="D2289" s="96" t="s">
        <v>132</v>
      </c>
      <c r="E2289" s="168" t="s">
        <v>1</v>
      </c>
      <c r="F2289" s="169" t="s">
        <v>864</v>
      </c>
      <c r="H2289" s="168" t="s">
        <v>1</v>
      </c>
      <c r="L2289" s="166"/>
      <c r="M2289" s="170"/>
      <c r="N2289" s="171"/>
      <c r="O2289" s="171"/>
      <c r="P2289" s="171"/>
      <c r="Q2289" s="171"/>
      <c r="R2289" s="171"/>
      <c r="S2289" s="171"/>
      <c r="T2289" s="172"/>
      <c r="AT2289" s="168" t="s">
        <v>132</v>
      </c>
      <c r="AU2289" s="168" t="s">
        <v>74</v>
      </c>
      <c r="AV2289" s="167" t="s">
        <v>72</v>
      </c>
      <c r="AW2289" s="167" t="s">
        <v>5</v>
      </c>
      <c r="AX2289" s="167" t="s">
        <v>66</v>
      </c>
      <c r="AY2289" s="168" t="s">
        <v>123</v>
      </c>
    </row>
    <row r="2290" spans="2:51" s="167" customFormat="1" ht="12">
      <c r="B2290" s="166"/>
      <c r="D2290" s="96" t="s">
        <v>132</v>
      </c>
      <c r="E2290" s="168" t="s">
        <v>1</v>
      </c>
      <c r="F2290" s="169" t="s">
        <v>623</v>
      </c>
      <c r="H2290" s="168" t="s">
        <v>1</v>
      </c>
      <c r="L2290" s="166"/>
      <c r="M2290" s="170"/>
      <c r="N2290" s="171"/>
      <c r="O2290" s="171"/>
      <c r="P2290" s="171"/>
      <c r="Q2290" s="171"/>
      <c r="R2290" s="171"/>
      <c r="S2290" s="171"/>
      <c r="T2290" s="172"/>
      <c r="AT2290" s="168" t="s">
        <v>132</v>
      </c>
      <c r="AU2290" s="168" t="s">
        <v>74</v>
      </c>
      <c r="AV2290" s="167" t="s">
        <v>72</v>
      </c>
      <c r="AW2290" s="167" t="s">
        <v>5</v>
      </c>
      <c r="AX2290" s="167" t="s">
        <v>66</v>
      </c>
      <c r="AY2290" s="168" t="s">
        <v>123</v>
      </c>
    </row>
    <row r="2291" spans="2:51" s="167" customFormat="1" ht="12">
      <c r="B2291" s="166"/>
      <c r="D2291" s="96" t="s">
        <v>132</v>
      </c>
      <c r="E2291" s="168" t="s">
        <v>1</v>
      </c>
      <c r="F2291" s="169" t="s">
        <v>865</v>
      </c>
      <c r="H2291" s="168" t="s">
        <v>1</v>
      </c>
      <c r="L2291" s="166"/>
      <c r="M2291" s="170"/>
      <c r="N2291" s="171"/>
      <c r="O2291" s="171"/>
      <c r="P2291" s="171"/>
      <c r="Q2291" s="171"/>
      <c r="R2291" s="171"/>
      <c r="S2291" s="171"/>
      <c r="T2291" s="172"/>
      <c r="AT2291" s="168" t="s">
        <v>132</v>
      </c>
      <c r="AU2291" s="168" t="s">
        <v>74</v>
      </c>
      <c r="AV2291" s="167" t="s">
        <v>72</v>
      </c>
      <c r="AW2291" s="167" t="s">
        <v>5</v>
      </c>
      <c r="AX2291" s="167" t="s">
        <v>66</v>
      </c>
      <c r="AY2291" s="168" t="s">
        <v>123</v>
      </c>
    </row>
    <row r="2292" spans="2:51" s="167" customFormat="1" ht="12">
      <c r="B2292" s="166"/>
      <c r="D2292" s="96" t="s">
        <v>132</v>
      </c>
      <c r="E2292" s="168" t="s">
        <v>1</v>
      </c>
      <c r="F2292" s="169" t="s">
        <v>866</v>
      </c>
      <c r="H2292" s="168" t="s">
        <v>1</v>
      </c>
      <c r="L2292" s="166"/>
      <c r="M2292" s="170"/>
      <c r="N2292" s="171"/>
      <c r="O2292" s="171"/>
      <c r="P2292" s="171"/>
      <c r="Q2292" s="171"/>
      <c r="R2292" s="171"/>
      <c r="S2292" s="171"/>
      <c r="T2292" s="172"/>
      <c r="AT2292" s="168" t="s">
        <v>132</v>
      </c>
      <c r="AU2292" s="168" t="s">
        <v>74</v>
      </c>
      <c r="AV2292" s="167" t="s">
        <v>72</v>
      </c>
      <c r="AW2292" s="167" t="s">
        <v>5</v>
      </c>
      <c r="AX2292" s="167" t="s">
        <v>66</v>
      </c>
      <c r="AY2292" s="168" t="s">
        <v>123</v>
      </c>
    </row>
    <row r="2293" spans="2:51" s="95" customFormat="1" ht="12">
      <c r="B2293" s="94"/>
      <c r="D2293" s="96" t="s">
        <v>132</v>
      </c>
      <c r="E2293" s="97" t="s">
        <v>1</v>
      </c>
      <c r="F2293" s="98" t="s">
        <v>72</v>
      </c>
      <c r="H2293" s="99">
        <v>1</v>
      </c>
      <c r="L2293" s="94"/>
      <c r="M2293" s="100"/>
      <c r="N2293" s="101"/>
      <c r="O2293" s="101"/>
      <c r="P2293" s="101"/>
      <c r="Q2293" s="101"/>
      <c r="R2293" s="101"/>
      <c r="S2293" s="101"/>
      <c r="T2293" s="102"/>
      <c r="AT2293" s="97" t="s">
        <v>132</v>
      </c>
      <c r="AU2293" s="97" t="s">
        <v>74</v>
      </c>
      <c r="AV2293" s="95" t="s">
        <v>74</v>
      </c>
      <c r="AW2293" s="95" t="s">
        <v>5</v>
      </c>
      <c r="AX2293" s="95" t="s">
        <v>66</v>
      </c>
      <c r="AY2293" s="97" t="s">
        <v>123</v>
      </c>
    </row>
    <row r="2294" spans="2:51" s="167" customFormat="1" ht="12">
      <c r="B2294" s="166"/>
      <c r="D2294" s="96" t="s">
        <v>132</v>
      </c>
      <c r="E2294" s="168" t="s">
        <v>1</v>
      </c>
      <c r="F2294" s="169" t="s">
        <v>624</v>
      </c>
      <c r="H2294" s="168" t="s">
        <v>1</v>
      </c>
      <c r="L2294" s="166"/>
      <c r="M2294" s="170"/>
      <c r="N2294" s="171"/>
      <c r="O2294" s="171"/>
      <c r="P2294" s="171"/>
      <c r="Q2294" s="171"/>
      <c r="R2294" s="171"/>
      <c r="S2294" s="171"/>
      <c r="T2294" s="172"/>
      <c r="AT2294" s="168" t="s">
        <v>132</v>
      </c>
      <c r="AU2294" s="168" t="s">
        <v>74</v>
      </c>
      <c r="AV2294" s="167" t="s">
        <v>72</v>
      </c>
      <c r="AW2294" s="167" t="s">
        <v>5</v>
      </c>
      <c r="AX2294" s="167" t="s">
        <v>66</v>
      </c>
      <c r="AY2294" s="168" t="s">
        <v>123</v>
      </c>
    </row>
    <row r="2295" spans="2:51" s="167" customFormat="1" ht="12">
      <c r="B2295" s="166"/>
      <c r="D2295" s="96" t="s">
        <v>132</v>
      </c>
      <c r="E2295" s="168" t="s">
        <v>1</v>
      </c>
      <c r="F2295" s="169" t="s">
        <v>865</v>
      </c>
      <c r="H2295" s="168" t="s">
        <v>1</v>
      </c>
      <c r="L2295" s="166"/>
      <c r="M2295" s="170"/>
      <c r="N2295" s="171"/>
      <c r="O2295" s="171"/>
      <c r="P2295" s="171"/>
      <c r="Q2295" s="171"/>
      <c r="R2295" s="171"/>
      <c r="S2295" s="171"/>
      <c r="T2295" s="172"/>
      <c r="AT2295" s="168" t="s">
        <v>132</v>
      </c>
      <c r="AU2295" s="168" t="s">
        <v>74</v>
      </c>
      <c r="AV2295" s="167" t="s">
        <v>72</v>
      </c>
      <c r="AW2295" s="167" t="s">
        <v>5</v>
      </c>
      <c r="AX2295" s="167" t="s">
        <v>66</v>
      </c>
      <c r="AY2295" s="168" t="s">
        <v>123</v>
      </c>
    </row>
    <row r="2296" spans="2:51" s="167" customFormat="1" ht="12">
      <c r="B2296" s="166"/>
      <c r="D2296" s="96" t="s">
        <v>132</v>
      </c>
      <c r="E2296" s="168" t="s">
        <v>1</v>
      </c>
      <c r="F2296" s="169" t="s">
        <v>866</v>
      </c>
      <c r="H2296" s="168" t="s">
        <v>1</v>
      </c>
      <c r="L2296" s="166"/>
      <c r="M2296" s="170"/>
      <c r="N2296" s="171"/>
      <c r="O2296" s="171"/>
      <c r="P2296" s="171"/>
      <c r="Q2296" s="171"/>
      <c r="R2296" s="171"/>
      <c r="S2296" s="171"/>
      <c r="T2296" s="172"/>
      <c r="AT2296" s="168" t="s">
        <v>132</v>
      </c>
      <c r="AU2296" s="168" t="s">
        <v>74</v>
      </c>
      <c r="AV2296" s="167" t="s">
        <v>72</v>
      </c>
      <c r="AW2296" s="167" t="s">
        <v>5</v>
      </c>
      <c r="AX2296" s="167" t="s">
        <v>66</v>
      </c>
      <c r="AY2296" s="168" t="s">
        <v>123</v>
      </c>
    </row>
    <row r="2297" spans="2:51" s="95" customFormat="1" ht="12">
      <c r="B2297" s="94"/>
      <c r="D2297" s="96" t="s">
        <v>132</v>
      </c>
      <c r="E2297" s="97" t="s">
        <v>1</v>
      </c>
      <c r="F2297" s="98" t="s">
        <v>72</v>
      </c>
      <c r="H2297" s="99">
        <v>1</v>
      </c>
      <c r="L2297" s="94"/>
      <c r="M2297" s="100"/>
      <c r="N2297" s="101"/>
      <c r="O2297" s="101"/>
      <c r="P2297" s="101"/>
      <c r="Q2297" s="101"/>
      <c r="R2297" s="101"/>
      <c r="S2297" s="101"/>
      <c r="T2297" s="102"/>
      <c r="AT2297" s="97" t="s">
        <v>132</v>
      </c>
      <c r="AU2297" s="97" t="s">
        <v>74</v>
      </c>
      <c r="AV2297" s="95" t="s">
        <v>74</v>
      </c>
      <c r="AW2297" s="95" t="s">
        <v>5</v>
      </c>
      <c r="AX2297" s="95" t="s">
        <v>66</v>
      </c>
      <c r="AY2297" s="97" t="s">
        <v>123</v>
      </c>
    </row>
    <row r="2298" spans="2:51" s="167" customFormat="1" ht="12">
      <c r="B2298" s="166"/>
      <c r="D2298" s="96" t="s">
        <v>132</v>
      </c>
      <c r="E2298" s="168" t="s">
        <v>1</v>
      </c>
      <c r="F2298" s="169" t="s">
        <v>614</v>
      </c>
      <c r="H2298" s="168" t="s">
        <v>1</v>
      </c>
      <c r="L2298" s="166"/>
      <c r="M2298" s="170"/>
      <c r="N2298" s="171"/>
      <c r="O2298" s="171"/>
      <c r="P2298" s="171"/>
      <c r="Q2298" s="171"/>
      <c r="R2298" s="171"/>
      <c r="S2298" s="171"/>
      <c r="T2298" s="172"/>
      <c r="AT2298" s="168" t="s">
        <v>132</v>
      </c>
      <c r="AU2298" s="168" t="s">
        <v>74</v>
      </c>
      <c r="AV2298" s="167" t="s">
        <v>72</v>
      </c>
      <c r="AW2298" s="167" t="s">
        <v>5</v>
      </c>
      <c r="AX2298" s="167" t="s">
        <v>66</v>
      </c>
      <c r="AY2298" s="168" t="s">
        <v>123</v>
      </c>
    </row>
    <row r="2299" spans="2:51" s="167" customFormat="1" ht="12">
      <c r="B2299" s="166"/>
      <c r="D2299" s="96" t="s">
        <v>132</v>
      </c>
      <c r="E2299" s="168" t="s">
        <v>1</v>
      </c>
      <c r="F2299" s="169" t="s">
        <v>615</v>
      </c>
      <c r="H2299" s="168" t="s">
        <v>1</v>
      </c>
      <c r="L2299" s="166"/>
      <c r="M2299" s="170"/>
      <c r="N2299" s="171"/>
      <c r="O2299" s="171"/>
      <c r="P2299" s="171"/>
      <c r="Q2299" s="171"/>
      <c r="R2299" s="171"/>
      <c r="S2299" s="171"/>
      <c r="T2299" s="172"/>
      <c r="AT2299" s="168" t="s">
        <v>132</v>
      </c>
      <c r="AU2299" s="168" t="s">
        <v>74</v>
      </c>
      <c r="AV2299" s="167" t="s">
        <v>72</v>
      </c>
      <c r="AW2299" s="167" t="s">
        <v>5</v>
      </c>
      <c r="AX2299" s="167" t="s">
        <v>66</v>
      </c>
      <c r="AY2299" s="168" t="s">
        <v>123</v>
      </c>
    </row>
    <row r="2300" spans="2:51" s="167" customFormat="1" ht="12">
      <c r="B2300" s="166"/>
      <c r="D2300" s="96" t="s">
        <v>132</v>
      </c>
      <c r="E2300" s="168" t="s">
        <v>1</v>
      </c>
      <c r="F2300" s="169" t="s">
        <v>867</v>
      </c>
      <c r="H2300" s="168" t="s">
        <v>1</v>
      </c>
      <c r="L2300" s="166"/>
      <c r="M2300" s="170"/>
      <c r="N2300" s="171"/>
      <c r="O2300" s="171"/>
      <c r="P2300" s="171"/>
      <c r="Q2300" s="171"/>
      <c r="R2300" s="171"/>
      <c r="S2300" s="171"/>
      <c r="T2300" s="172"/>
      <c r="AT2300" s="168" t="s">
        <v>132</v>
      </c>
      <c r="AU2300" s="168" t="s">
        <v>74</v>
      </c>
      <c r="AV2300" s="167" t="s">
        <v>72</v>
      </c>
      <c r="AW2300" s="167" t="s">
        <v>5</v>
      </c>
      <c r="AX2300" s="167" t="s">
        <v>66</v>
      </c>
      <c r="AY2300" s="168" t="s">
        <v>123</v>
      </c>
    </row>
    <row r="2301" spans="2:51" s="167" customFormat="1" ht="12">
      <c r="B2301" s="166"/>
      <c r="D2301" s="96" t="s">
        <v>132</v>
      </c>
      <c r="E2301" s="168" t="s">
        <v>1</v>
      </c>
      <c r="F2301" s="169" t="s">
        <v>866</v>
      </c>
      <c r="H2301" s="168" t="s">
        <v>1</v>
      </c>
      <c r="L2301" s="166"/>
      <c r="M2301" s="170"/>
      <c r="N2301" s="171"/>
      <c r="O2301" s="171"/>
      <c r="P2301" s="171"/>
      <c r="Q2301" s="171"/>
      <c r="R2301" s="171"/>
      <c r="S2301" s="171"/>
      <c r="T2301" s="172"/>
      <c r="AT2301" s="168" t="s">
        <v>132</v>
      </c>
      <c r="AU2301" s="168" t="s">
        <v>74</v>
      </c>
      <c r="AV2301" s="167" t="s">
        <v>72</v>
      </c>
      <c r="AW2301" s="167" t="s">
        <v>5</v>
      </c>
      <c r="AX2301" s="167" t="s">
        <v>66</v>
      </c>
      <c r="AY2301" s="168" t="s">
        <v>123</v>
      </c>
    </row>
    <row r="2302" spans="2:51" s="95" customFormat="1" ht="12">
      <c r="B2302" s="94"/>
      <c r="D2302" s="96" t="s">
        <v>132</v>
      </c>
      <c r="E2302" s="97" t="s">
        <v>1</v>
      </c>
      <c r="F2302" s="98" t="s">
        <v>72</v>
      </c>
      <c r="H2302" s="99">
        <v>1</v>
      </c>
      <c r="L2302" s="94"/>
      <c r="M2302" s="100"/>
      <c r="N2302" s="101"/>
      <c r="O2302" s="101"/>
      <c r="P2302" s="101"/>
      <c r="Q2302" s="101"/>
      <c r="R2302" s="101"/>
      <c r="S2302" s="101"/>
      <c r="T2302" s="102"/>
      <c r="AT2302" s="97" t="s">
        <v>132</v>
      </c>
      <c r="AU2302" s="97" t="s">
        <v>74</v>
      </c>
      <c r="AV2302" s="95" t="s">
        <v>74</v>
      </c>
      <c r="AW2302" s="95" t="s">
        <v>5</v>
      </c>
      <c r="AX2302" s="95" t="s">
        <v>66</v>
      </c>
      <c r="AY2302" s="97" t="s">
        <v>123</v>
      </c>
    </row>
    <row r="2303" spans="2:51" s="167" customFormat="1" ht="12">
      <c r="B2303" s="166"/>
      <c r="D2303" s="96" t="s">
        <v>132</v>
      </c>
      <c r="E2303" s="168" t="s">
        <v>1</v>
      </c>
      <c r="F2303" s="169" t="s">
        <v>621</v>
      </c>
      <c r="H2303" s="168" t="s">
        <v>1</v>
      </c>
      <c r="L2303" s="166"/>
      <c r="M2303" s="170"/>
      <c r="N2303" s="171"/>
      <c r="O2303" s="171"/>
      <c r="P2303" s="171"/>
      <c r="Q2303" s="171"/>
      <c r="R2303" s="171"/>
      <c r="S2303" s="171"/>
      <c r="T2303" s="172"/>
      <c r="AT2303" s="168" t="s">
        <v>132</v>
      </c>
      <c r="AU2303" s="168" t="s">
        <v>74</v>
      </c>
      <c r="AV2303" s="167" t="s">
        <v>72</v>
      </c>
      <c r="AW2303" s="167" t="s">
        <v>5</v>
      </c>
      <c r="AX2303" s="167" t="s">
        <v>66</v>
      </c>
      <c r="AY2303" s="168" t="s">
        <v>123</v>
      </c>
    </row>
    <row r="2304" spans="2:51" s="167" customFormat="1" ht="12">
      <c r="B2304" s="166"/>
      <c r="D2304" s="96" t="s">
        <v>132</v>
      </c>
      <c r="E2304" s="168" t="s">
        <v>1</v>
      </c>
      <c r="F2304" s="169" t="s">
        <v>867</v>
      </c>
      <c r="H2304" s="168" t="s">
        <v>1</v>
      </c>
      <c r="L2304" s="166"/>
      <c r="M2304" s="170"/>
      <c r="N2304" s="171"/>
      <c r="O2304" s="171"/>
      <c r="P2304" s="171"/>
      <c r="Q2304" s="171"/>
      <c r="R2304" s="171"/>
      <c r="S2304" s="171"/>
      <c r="T2304" s="172"/>
      <c r="AT2304" s="168" t="s">
        <v>132</v>
      </c>
      <c r="AU2304" s="168" t="s">
        <v>74</v>
      </c>
      <c r="AV2304" s="167" t="s">
        <v>72</v>
      </c>
      <c r="AW2304" s="167" t="s">
        <v>5</v>
      </c>
      <c r="AX2304" s="167" t="s">
        <v>66</v>
      </c>
      <c r="AY2304" s="168" t="s">
        <v>123</v>
      </c>
    </row>
    <row r="2305" spans="2:51" s="167" customFormat="1" ht="12">
      <c r="B2305" s="166"/>
      <c r="D2305" s="96" t="s">
        <v>132</v>
      </c>
      <c r="E2305" s="168" t="s">
        <v>1</v>
      </c>
      <c r="F2305" s="169" t="s">
        <v>866</v>
      </c>
      <c r="H2305" s="168" t="s">
        <v>1</v>
      </c>
      <c r="L2305" s="166"/>
      <c r="M2305" s="170"/>
      <c r="N2305" s="171"/>
      <c r="O2305" s="171"/>
      <c r="P2305" s="171"/>
      <c r="Q2305" s="171"/>
      <c r="R2305" s="171"/>
      <c r="S2305" s="171"/>
      <c r="T2305" s="172"/>
      <c r="AT2305" s="168" t="s">
        <v>132</v>
      </c>
      <c r="AU2305" s="168" t="s">
        <v>74</v>
      </c>
      <c r="AV2305" s="167" t="s">
        <v>72</v>
      </c>
      <c r="AW2305" s="167" t="s">
        <v>5</v>
      </c>
      <c r="AX2305" s="167" t="s">
        <v>66</v>
      </c>
      <c r="AY2305" s="168" t="s">
        <v>123</v>
      </c>
    </row>
    <row r="2306" spans="2:51" s="95" customFormat="1" ht="12">
      <c r="B2306" s="94"/>
      <c r="D2306" s="96" t="s">
        <v>132</v>
      </c>
      <c r="E2306" s="97" t="s">
        <v>1</v>
      </c>
      <c r="F2306" s="98" t="s">
        <v>72</v>
      </c>
      <c r="H2306" s="99">
        <v>1</v>
      </c>
      <c r="L2306" s="94"/>
      <c r="M2306" s="100"/>
      <c r="N2306" s="101"/>
      <c r="O2306" s="101"/>
      <c r="P2306" s="101"/>
      <c r="Q2306" s="101"/>
      <c r="R2306" s="101"/>
      <c r="S2306" s="101"/>
      <c r="T2306" s="102"/>
      <c r="AT2306" s="97" t="s">
        <v>132</v>
      </c>
      <c r="AU2306" s="97" t="s">
        <v>74</v>
      </c>
      <c r="AV2306" s="95" t="s">
        <v>74</v>
      </c>
      <c r="AW2306" s="95" t="s">
        <v>5</v>
      </c>
      <c r="AX2306" s="95" t="s">
        <v>66</v>
      </c>
      <c r="AY2306" s="97" t="s">
        <v>123</v>
      </c>
    </row>
    <row r="2307" spans="2:51" s="167" customFormat="1" ht="12">
      <c r="B2307" s="166"/>
      <c r="D2307" s="96" t="s">
        <v>132</v>
      </c>
      <c r="E2307" s="168" t="s">
        <v>1</v>
      </c>
      <c r="F2307" s="169" t="s">
        <v>614</v>
      </c>
      <c r="H2307" s="168" t="s">
        <v>1</v>
      </c>
      <c r="L2307" s="166"/>
      <c r="M2307" s="170"/>
      <c r="N2307" s="171"/>
      <c r="O2307" s="171"/>
      <c r="P2307" s="171"/>
      <c r="Q2307" s="171"/>
      <c r="R2307" s="171"/>
      <c r="S2307" s="171"/>
      <c r="T2307" s="172"/>
      <c r="AT2307" s="168" t="s">
        <v>132</v>
      </c>
      <c r="AU2307" s="168" t="s">
        <v>74</v>
      </c>
      <c r="AV2307" s="167" t="s">
        <v>72</v>
      </c>
      <c r="AW2307" s="167" t="s">
        <v>5</v>
      </c>
      <c r="AX2307" s="167" t="s">
        <v>66</v>
      </c>
      <c r="AY2307" s="168" t="s">
        <v>123</v>
      </c>
    </row>
    <row r="2308" spans="2:51" s="167" customFormat="1" ht="12">
      <c r="B2308" s="166"/>
      <c r="D2308" s="96" t="s">
        <v>132</v>
      </c>
      <c r="E2308" s="168" t="s">
        <v>1</v>
      </c>
      <c r="F2308" s="169" t="s">
        <v>615</v>
      </c>
      <c r="H2308" s="168" t="s">
        <v>1</v>
      </c>
      <c r="L2308" s="166"/>
      <c r="M2308" s="170"/>
      <c r="N2308" s="171"/>
      <c r="O2308" s="171"/>
      <c r="P2308" s="171"/>
      <c r="Q2308" s="171"/>
      <c r="R2308" s="171"/>
      <c r="S2308" s="171"/>
      <c r="T2308" s="172"/>
      <c r="AT2308" s="168" t="s">
        <v>132</v>
      </c>
      <c r="AU2308" s="168" t="s">
        <v>74</v>
      </c>
      <c r="AV2308" s="167" t="s">
        <v>72</v>
      </c>
      <c r="AW2308" s="167" t="s">
        <v>5</v>
      </c>
      <c r="AX2308" s="167" t="s">
        <v>66</v>
      </c>
      <c r="AY2308" s="168" t="s">
        <v>123</v>
      </c>
    </row>
    <row r="2309" spans="2:51" s="167" customFormat="1" ht="12">
      <c r="B2309" s="166"/>
      <c r="D2309" s="96" t="s">
        <v>132</v>
      </c>
      <c r="E2309" s="168" t="s">
        <v>1</v>
      </c>
      <c r="F2309" s="169" t="s">
        <v>868</v>
      </c>
      <c r="H2309" s="168" t="s">
        <v>1</v>
      </c>
      <c r="L2309" s="166"/>
      <c r="M2309" s="170"/>
      <c r="N2309" s="171"/>
      <c r="O2309" s="171"/>
      <c r="P2309" s="171"/>
      <c r="Q2309" s="171"/>
      <c r="R2309" s="171"/>
      <c r="S2309" s="171"/>
      <c r="T2309" s="172"/>
      <c r="AT2309" s="168" t="s">
        <v>132</v>
      </c>
      <c r="AU2309" s="168" t="s">
        <v>74</v>
      </c>
      <c r="AV2309" s="167" t="s">
        <v>72</v>
      </c>
      <c r="AW2309" s="167" t="s">
        <v>5</v>
      </c>
      <c r="AX2309" s="167" t="s">
        <v>66</v>
      </c>
      <c r="AY2309" s="168" t="s">
        <v>123</v>
      </c>
    </row>
    <row r="2310" spans="2:51" s="167" customFormat="1" ht="12">
      <c r="B2310" s="166"/>
      <c r="D2310" s="96" t="s">
        <v>132</v>
      </c>
      <c r="E2310" s="168" t="s">
        <v>1</v>
      </c>
      <c r="F2310" s="169" t="s">
        <v>866</v>
      </c>
      <c r="H2310" s="168" t="s">
        <v>1</v>
      </c>
      <c r="L2310" s="166"/>
      <c r="M2310" s="170"/>
      <c r="N2310" s="171"/>
      <c r="O2310" s="171"/>
      <c r="P2310" s="171"/>
      <c r="Q2310" s="171"/>
      <c r="R2310" s="171"/>
      <c r="S2310" s="171"/>
      <c r="T2310" s="172"/>
      <c r="AT2310" s="168" t="s">
        <v>132</v>
      </c>
      <c r="AU2310" s="168" t="s">
        <v>74</v>
      </c>
      <c r="AV2310" s="167" t="s">
        <v>72</v>
      </c>
      <c r="AW2310" s="167" t="s">
        <v>5</v>
      </c>
      <c r="AX2310" s="167" t="s">
        <v>66</v>
      </c>
      <c r="AY2310" s="168" t="s">
        <v>123</v>
      </c>
    </row>
    <row r="2311" spans="2:51" s="95" customFormat="1" ht="12">
      <c r="B2311" s="94"/>
      <c r="D2311" s="96" t="s">
        <v>132</v>
      </c>
      <c r="E2311" s="97" t="s">
        <v>1</v>
      </c>
      <c r="F2311" s="98" t="s">
        <v>72</v>
      </c>
      <c r="H2311" s="99">
        <v>1</v>
      </c>
      <c r="L2311" s="94"/>
      <c r="M2311" s="100"/>
      <c r="N2311" s="101"/>
      <c r="O2311" s="101"/>
      <c r="P2311" s="101"/>
      <c r="Q2311" s="101"/>
      <c r="R2311" s="101"/>
      <c r="S2311" s="101"/>
      <c r="T2311" s="102"/>
      <c r="AT2311" s="97" t="s">
        <v>132</v>
      </c>
      <c r="AU2311" s="97" t="s">
        <v>74</v>
      </c>
      <c r="AV2311" s="95" t="s">
        <v>74</v>
      </c>
      <c r="AW2311" s="95" t="s">
        <v>5</v>
      </c>
      <c r="AX2311" s="95" t="s">
        <v>66</v>
      </c>
      <c r="AY2311" s="97" t="s">
        <v>123</v>
      </c>
    </row>
    <row r="2312" spans="2:51" s="167" customFormat="1" ht="12">
      <c r="B2312" s="166"/>
      <c r="D2312" s="96" t="s">
        <v>132</v>
      </c>
      <c r="E2312" s="168" t="s">
        <v>1</v>
      </c>
      <c r="F2312" s="169" t="s">
        <v>618</v>
      </c>
      <c r="H2312" s="168" t="s">
        <v>1</v>
      </c>
      <c r="L2312" s="166"/>
      <c r="M2312" s="170"/>
      <c r="N2312" s="171"/>
      <c r="O2312" s="171"/>
      <c r="P2312" s="171"/>
      <c r="Q2312" s="171"/>
      <c r="R2312" s="171"/>
      <c r="S2312" s="171"/>
      <c r="T2312" s="172"/>
      <c r="AT2312" s="168" t="s">
        <v>132</v>
      </c>
      <c r="AU2312" s="168" t="s">
        <v>74</v>
      </c>
      <c r="AV2312" s="167" t="s">
        <v>72</v>
      </c>
      <c r="AW2312" s="167" t="s">
        <v>5</v>
      </c>
      <c r="AX2312" s="167" t="s">
        <v>66</v>
      </c>
      <c r="AY2312" s="168" t="s">
        <v>123</v>
      </c>
    </row>
    <row r="2313" spans="2:51" s="167" customFormat="1" ht="12">
      <c r="B2313" s="166"/>
      <c r="D2313" s="96" t="s">
        <v>132</v>
      </c>
      <c r="E2313" s="168" t="s">
        <v>1</v>
      </c>
      <c r="F2313" s="169" t="s">
        <v>868</v>
      </c>
      <c r="H2313" s="168" t="s">
        <v>1</v>
      </c>
      <c r="L2313" s="166"/>
      <c r="M2313" s="170"/>
      <c r="N2313" s="171"/>
      <c r="O2313" s="171"/>
      <c r="P2313" s="171"/>
      <c r="Q2313" s="171"/>
      <c r="R2313" s="171"/>
      <c r="S2313" s="171"/>
      <c r="T2313" s="172"/>
      <c r="AT2313" s="168" t="s">
        <v>132</v>
      </c>
      <c r="AU2313" s="168" t="s">
        <v>74</v>
      </c>
      <c r="AV2313" s="167" t="s">
        <v>72</v>
      </c>
      <c r="AW2313" s="167" t="s">
        <v>5</v>
      </c>
      <c r="AX2313" s="167" t="s">
        <v>66</v>
      </c>
      <c r="AY2313" s="168" t="s">
        <v>123</v>
      </c>
    </row>
    <row r="2314" spans="2:51" s="167" customFormat="1" ht="12">
      <c r="B2314" s="166"/>
      <c r="D2314" s="96" t="s">
        <v>132</v>
      </c>
      <c r="E2314" s="168" t="s">
        <v>1</v>
      </c>
      <c r="F2314" s="169" t="s">
        <v>866</v>
      </c>
      <c r="H2314" s="168" t="s">
        <v>1</v>
      </c>
      <c r="L2314" s="166"/>
      <c r="M2314" s="170"/>
      <c r="N2314" s="171"/>
      <c r="O2314" s="171"/>
      <c r="P2314" s="171"/>
      <c r="Q2314" s="171"/>
      <c r="R2314" s="171"/>
      <c r="S2314" s="171"/>
      <c r="T2314" s="172"/>
      <c r="AT2314" s="168" t="s">
        <v>132</v>
      </c>
      <c r="AU2314" s="168" t="s">
        <v>74</v>
      </c>
      <c r="AV2314" s="167" t="s">
        <v>72</v>
      </c>
      <c r="AW2314" s="167" t="s">
        <v>5</v>
      </c>
      <c r="AX2314" s="167" t="s">
        <v>66</v>
      </c>
      <c r="AY2314" s="168" t="s">
        <v>123</v>
      </c>
    </row>
    <row r="2315" spans="2:51" s="95" customFormat="1" ht="12">
      <c r="B2315" s="94"/>
      <c r="D2315" s="96" t="s">
        <v>132</v>
      </c>
      <c r="E2315" s="97" t="s">
        <v>1</v>
      </c>
      <c r="F2315" s="98" t="s">
        <v>72</v>
      </c>
      <c r="H2315" s="99">
        <v>1</v>
      </c>
      <c r="L2315" s="94"/>
      <c r="M2315" s="100"/>
      <c r="N2315" s="101"/>
      <c r="O2315" s="101"/>
      <c r="P2315" s="101"/>
      <c r="Q2315" s="101"/>
      <c r="R2315" s="101"/>
      <c r="S2315" s="101"/>
      <c r="T2315" s="102"/>
      <c r="AT2315" s="97" t="s">
        <v>132</v>
      </c>
      <c r="AU2315" s="97" t="s">
        <v>74</v>
      </c>
      <c r="AV2315" s="95" t="s">
        <v>74</v>
      </c>
      <c r="AW2315" s="95" t="s">
        <v>5</v>
      </c>
      <c r="AX2315" s="95" t="s">
        <v>66</v>
      </c>
      <c r="AY2315" s="97" t="s">
        <v>123</v>
      </c>
    </row>
    <row r="2316" spans="2:51" s="167" customFormat="1" ht="12">
      <c r="B2316" s="166"/>
      <c r="D2316" s="96" t="s">
        <v>132</v>
      </c>
      <c r="E2316" s="168" t="s">
        <v>1</v>
      </c>
      <c r="F2316" s="169" t="s">
        <v>619</v>
      </c>
      <c r="H2316" s="168" t="s">
        <v>1</v>
      </c>
      <c r="L2316" s="166"/>
      <c r="M2316" s="170"/>
      <c r="N2316" s="171"/>
      <c r="O2316" s="171"/>
      <c r="P2316" s="171"/>
      <c r="Q2316" s="171"/>
      <c r="R2316" s="171"/>
      <c r="S2316" s="171"/>
      <c r="T2316" s="172"/>
      <c r="AT2316" s="168" t="s">
        <v>132</v>
      </c>
      <c r="AU2316" s="168" t="s">
        <v>74</v>
      </c>
      <c r="AV2316" s="167" t="s">
        <v>72</v>
      </c>
      <c r="AW2316" s="167" t="s">
        <v>5</v>
      </c>
      <c r="AX2316" s="167" t="s">
        <v>66</v>
      </c>
      <c r="AY2316" s="168" t="s">
        <v>123</v>
      </c>
    </row>
    <row r="2317" spans="2:51" s="167" customFormat="1" ht="12">
      <c r="B2317" s="166"/>
      <c r="D2317" s="96" t="s">
        <v>132</v>
      </c>
      <c r="E2317" s="168" t="s">
        <v>1</v>
      </c>
      <c r="F2317" s="169" t="s">
        <v>868</v>
      </c>
      <c r="H2317" s="168" t="s">
        <v>1</v>
      </c>
      <c r="L2317" s="166"/>
      <c r="M2317" s="170"/>
      <c r="N2317" s="171"/>
      <c r="O2317" s="171"/>
      <c r="P2317" s="171"/>
      <c r="Q2317" s="171"/>
      <c r="R2317" s="171"/>
      <c r="S2317" s="171"/>
      <c r="T2317" s="172"/>
      <c r="AT2317" s="168" t="s">
        <v>132</v>
      </c>
      <c r="AU2317" s="168" t="s">
        <v>74</v>
      </c>
      <c r="AV2317" s="167" t="s">
        <v>72</v>
      </c>
      <c r="AW2317" s="167" t="s">
        <v>5</v>
      </c>
      <c r="AX2317" s="167" t="s">
        <v>66</v>
      </c>
      <c r="AY2317" s="168" t="s">
        <v>123</v>
      </c>
    </row>
    <row r="2318" spans="2:51" s="167" customFormat="1" ht="12">
      <c r="B2318" s="166"/>
      <c r="D2318" s="96" t="s">
        <v>132</v>
      </c>
      <c r="E2318" s="168" t="s">
        <v>1</v>
      </c>
      <c r="F2318" s="169" t="s">
        <v>866</v>
      </c>
      <c r="H2318" s="168" t="s">
        <v>1</v>
      </c>
      <c r="L2318" s="166"/>
      <c r="M2318" s="170"/>
      <c r="N2318" s="171"/>
      <c r="O2318" s="171"/>
      <c r="P2318" s="171"/>
      <c r="Q2318" s="171"/>
      <c r="R2318" s="171"/>
      <c r="S2318" s="171"/>
      <c r="T2318" s="172"/>
      <c r="AT2318" s="168" t="s">
        <v>132</v>
      </c>
      <c r="AU2318" s="168" t="s">
        <v>74</v>
      </c>
      <c r="AV2318" s="167" t="s">
        <v>72</v>
      </c>
      <c r="AW2318" s="167" t="s">
        <v>5</v>
      </c>
      <c r="AX2318" s="167" t="s">
        <v>66</v>
      </c>
      <c r="AY2318" s="168" t="s">
        <v>123</v>
      </c>
    </row>
    <row r="2319" spans="2:51" s="95" customFormat="1" ht="12">
      <c r="B2319" s="94"/>
      <c r="D2319" s="96" t="s">
        <v>132</v>
      </c>
      <c r="E2319" s="97" t="s">
        <v>1</v>
      </c>
      <c r="F2319" s="98" t="s">
        <v>72</v>
      </c>
      <c r="H2319" s="99">
        <v>1</v>
      </c>
      <c r="L2319" s="94"/>
      <c r="M2319" s="100"/>
      <c r="N2319" s="101"/>
      <c r="O2319" s="101"/>
      <c r="P2319" s="101"/>
      <c r="Q2319" s="101"/>
      <c r="R2319" s="101"/>
      <c r="S2319" s="101"/>
      <c r="T2319" s="102"/>
      <c r="AT2319" s="97" t="s">
        <v>132</v>
      </c>
      <c r="AU2319" s="97" t="s">
        <v>74</v>
      </c>
      <c r="AV2319" s="95" t="s">
        <v>74</v>
      </c>
      <c r="AW2319" s="95" t="s">
        <v>5</v>
      </c>
      <c r="AX2319" s="95" t="s">
        <v>66</v>
      </c>
      <c r="AY2319" s="97" t="s">
        <v>123</v>
      </c>
    </row>
    <row r="2320" spans="2:51" s="167" customFormat="1" ht="12">
      <c r="B2320" s="166"/>
      <c r="D2320" s="96" t="s">
        <v>132</v>
      </c>
      <c r="E2320" s="168" t="s">
        <v>1</v>
      </c>
      <c r="F2320" s="169" t="s">
        <v>620</v>
      </c>
      <c r="H2320" s="168" t="s">
        <v>1</v>
      </c>
      <c r="L2320" s="166"/>
      <c r="M2320" s="170"/>
      <c r="N2320" s="171"/>
      <c r="O2320" s="171"/>
      <c r="P2320" s="171"/>
      <c r="Q2320" s="171"/>
      <c r="R2320" s="171"/>
      <c r="S2320" s="171"/>
      <c r="T2320" s="172"/>
      <c r="AT2320" s="168" t="s">
        <v>132</v>
      </c>
      <c r="AU2320" s="168" t="s">
        <v>74</v>
      </c>
      <c r="AV2320" s="167" t="s">
        <v>72</v>
      </c>
      <c r="AW2320" s="167" t="s">
        <v>5</v>
      </c>
      <c r="AX2320" s="167" t="s">
        <v>66</v>
      </c>
      <c r="AY2320" s="168" t="s">
        <v>123</v>
      </c>
    </row>
    <row r="2321" spans="2:51" s="167" customFormat="1" ht="12">
      <c r="B2321" s="166"/>
      <c r="D2321" s="96" t="s">
        <v>132</v>
      </c>
      <c r="E2321" s="168" t="s">
        <v>1</v>
      </c>
      <c r="F2321" s="169" t="s">
        <v>868</v>
      </c>
      <c r="H2321" s="168" t="s">
        <v>1</v>
      </c>
      <c r="L2321" s="166"/>
      <c r="M2321" s="170"/>
      <c r="N2321" s="171"/>
      <c r="O2321" s="171"/>
      <c r="P2321" s="171"/>
      <c r="Q2321" s="171"/>
      <c r="R2321" s="171"/>
      <c r="S2321" s="171"/>
      <c r="T2321" s="172"/>
      <c r="AT2321" s="168" t="s">
        <v>132</v>
      </c>
      <c r="AU2321" s="168" t="s">
        <v>74</v>
      </c>
      <c r="AV2321" s="167" t="s">
        <v>72</v>
      </c>
      <c r="AW2321" s="167" t="s">
        <v>5</v>
      </c>
      <c r="AX2321" s="167" t="s">
        <v>66</v>
      </c>
      <c r="AY2321" s="168" t="s">
        <v>123</v>
      </c>
    </row>
    <row r="2322" spans="2:51" s="167" customFormat="1" ht="12">
      <c r="B2322" s="166"/>
      <c r="D2322" s="96" t="s">
        <v>132</v>
      </c>
      <c r="E2322" s="168" t="s">
        <v>1</v>
      </c>
      <c r="F2322" s="169" t="s">
        <v>866</v>
      </c>
      <c r="H2322" s="168" t="s">
        <v>1</v>
      </c>
      <c r="L2322" s="166"/>
      <c r="M2322" s="170"/>
      <c r="N2322" s="171"/>
      <c r="O2322" s="171"/>
      <c r="P2322" s="171"/>
      <c r="Q2322" s="171"/>
      <c r="R2322" s="171"/>
      <c r="S2322" s="171"/>
      <c r="T2322" s="172"/>
      <c r="AT2322" s="168" t="s">
        <v>132</v>
      </c>
      <c r="AU2322" s="168" t="s">
        <v>74</v>
      </c>
      <c r="AV2322" s="167" t="s">
        <v>72</v>
      </c>
      <c r="AW2322" s="167" t="s">
        <v>5</v>
      </c>
      <c r="AX2322" s="167" t="s">
        <v>66</v>
      </c>
      <c r="AY2322" s="168" t="s">
        <v>123</v>
      </c>
    </row>
    <row r="2323" spans="2:51" s="95" customFormat="1" ht="12">
      <c r="B2323" s="94"/>
      <c r="D2323" s="96" t="s">
        <v>132</v>
      </c>
      <c r="E2323" s="97" t="s">
        <v>1</v>
      </c>
      <c r="F2323" s="98" t="s">
        <v>72</v>
      </c>
      <c r="H2323" s="99">
        <v>1</v>
      </c>
      <c r="L2323" s="94"/>
      <c r="M2323" s="100"/>
      <c r="N2323" s="101"/>
      <c r="O2323" s="101"/>
      <c r="P2323" s="101"/>
      <c r="Q2323" s="101"/>
      <c r="R2323" s="101"/>
      <c r="S2323" s="101"/>
      <c r="T2323" s="102"/>
      <c r="AT2323" s="97" t="s">
        <v>132</v>
      </c>
      <c r="AU2323" s="97" t="s">
        <v>74</v>
      </c>
      <c r="AV2323" s="95" t="s">
        <v>74</v>
      </c>
      <c r="AW2323" s="95" t="s">
        <v>5</v>
      </c>
      <c r="AX2323" s="95" t="s">
        <v>66</v>
      </c>
      <c r="AY2323" s="97" t="s">
        <v>123</v>
      </c>
    </row>
    <row r="2324" spans="2:51" s="167" customFormat="1" ht="12">
      <c r="B2324" s="166"/>
      <c r="D2324" s="96" t="s">
        <v>132</v>
      </c>
      <c r="E2324" s="168" t="s">
        <v>1</v>
      </c>
      <c r="F2324" s="169" t="s">
        <v>621</v>
      </c>
      <c r="H2324" s="168" t="s">
        <v>1</v>
      </c>
      <c r="L2324" s="166"/>
      <c r="M2324" s="170"/>
      <c r="N2324" s="171"/>
      <c r="O2324" s="171"/>
      <c r="P2324" s="171"/>
      <c r="Q2324" s="171"/>
      <c r="R2324" s="171"/>
      <c r="S2324" s="171"/>
      <c r="T2324" s="172"/>
      <c r="AT2324" s="168" t="s">
        <v>132</v>
      </c>
      <c r="AU2324" s="168" t="s">
        <v>74</v>
      </c>
      <c r="AV2324" s="167" t="s">
        <v>72</v>
      </c>
      <c r="AW2324" s="167" t="s">
        <v>5</v>
      </c>
      <c r="AX2324" s="167" t="s">
        <v>66</v>
      </c>
      <c r="AY2324" s="168" t="s">
        <v>123</v>
      </c>
    </row>
    <row r="2325" spans="2:51" s="167" customFormat="1" ht="12">
      <c r="B2325" s="166"/>
      <c r="D2325" s="96" t="s">
        <v>132</v>
      </c>
      <c r="E2325" s="168" t="s">
        <v>1</v>
      </c>
      <c r="F2325" s="169" t="s">
        <v>868</v>
      </c>
      <c r="H2325" s="168" t="s">
        <v>1</v>
      </c>
      <c r="L2325" s="166"/>
      <c r="M2325" s="170"/>
      <c r="N2325" s="171"/>
      <c r="O2325" s="171"/>
      <c r="P2325" s="171"/>
      <c r="Q2325" s="171"/>
      <c r="R2325" s="171"/>
      <c r="S2325" s="171"/>
      <c r="T2325" s="172"/>
      <c r="AT2325" s="168" t="s">
        <v>132</v>
      </c>
      <c r="AU2325" s="168" t="s">
        <v>74</v>
      </c>
      <c r="AV2325" s="167" t="s">
        <v>72</v>
      </c>
      <c r="AW2325" s="167" t="s">
        <v>5</v>
      </c>
      <c r="AX2325" s="167" t="s">
        <v>66</v>
      </c>
      <c r="AY2325" s="168" t="s">
        <v>123</v>
      </c>
    </row>
    <row r="2326" spans="2:51" s="167" customFormat="1" ht="12">
      <c r="B2326" s="166"/>
      <c r="D2326" s="96" t="s">
        <v>132</v>
      </c>
      <c r="E2326" s="168" t="s">
        <v>1</v>
      </c>
      <c r="F2326" s="169" t="s">
        <v>866</v>
      </c>
      <c r="H2326" s="168" t="s">
        <v>1</v>
      </c>
      <c r="L2326" s="166"/>
      <c r="M2326" s="170"/>
      <c r="N2326" s="171"/>
      <c r="O2326" s="171"/>
      <c r="P2326" s="171"/>
      <c r="Q2326" s="171"/>
      <c r="R2326" s="171"/>
      <c r="S2326" s="171"/>
      <c r="T2326" s="172"/>
      <c r="AT2326" s="168" t="s">
        <v>132</v>
      </c>
      <c r="AU2326" s="168" t="s">
        <v>74</v>
      </c>
      <c r="AV2326" s="167" t="s">
        <v>72</v>
      </c>
      <c r="AW2326" s="167" t="s">
        <v>5</v>
      </c>
      <c r="AX2326" s="167" t="s">
        <v>66</v>
      </c>
      <c r="AY2326" s="168" t="s">
        <v>123</v>
      </c>
    </row>
    <row r="2327" spans="2:51" s="95" customFormat="1" ht="12">
      <c r="B2327" s="94"/>
      <c r="D2327" s="96" t="s">
        <v>132</v>
      </c>
      <c r="E2327" s="97" t="s">
        <v>1</v>
      </c>
      <c r="F2327" s="98" t="s">
        <v>72</v>
      </c>
      <c r="H2327" s="99">
        <v>1</v>
      </c>
      <c r="L2327" s="94"/>
      <c r="M2327" s="100"/>
      <c r="N2327" s="101"/>
      <c r="O2327" s="101"/>
      <c r="P2327" s="101"/>
      <c r="Q2327" s="101"/>
      <c r="R2327" s="101"/>
      <c r="S2327" s="101"/>
      <c r="T2327" s="102"/>
      <c r="AT2327" s="97" t="s">
        <v>132</v>
      </c>
      <c r="AU2327" s="97" t="s">
        <v>74</v>
      </c>
      <c r="AV2327" s="95" t="s">
        <v>74</v>
      </c>
      <c r="AW2327" s="95" t="s">
        <v>5</v>
      </c>
      <c r="AX2327" s="95" t="s">
        <v>66</v>
      </c>
      <c r="AY2327" s="97" t="s">
        <v>123</v>
      </c>
    </row>
    <row r="2328" spans="2:51" s="167" customFormat="1" ht="12">
      <c r="B2328" s="166"/>
      <c r="D2328" s="96" t="s">
        <v>132</v>
      </c>
      <c r="E2328" s="168" t="s">
        <v>1</v>
      </c>
      <c r="F2328" s="169" t="s">
        <v>869</v>
      </c>
      <c r="H2328" s="168" t="s">
        <v>1</v>
      </c>
      <c r="L2328" s="166"/>
      <c r="M2328" s="170"/>
      <c r="N2328" s="171"/>
      <c r="O2328" s="171"/>
      <c r="P2328" s="171"/>
      <c r="Q2328" s="171"/>
      <c r="R2328" s="171"/>
      <c r="S2328" s="171"/>
      <c r="T2328" s="172"/>
      <c r="AT2328" s="168" t="s">
        <v>132</v>
      </c>
      <c r="AU2328" s="168" t="s">
        <v>74</v>
      </c>
      <c r="AV2328" s="167" t="s">
        <v>72</v>
      </c>
      <c r="AW2328" s="167" t="s">
        <v>5</v>
      </c>
      <c r="AX2328" s="167" t="s">
        <v>66</v>
      </c>
      <c r="AY2328" s="168" t="s">
        <v>123</v>
      </c>
    </row>
    <row r="2329" spans="2:51" s="167" customFormat="1" ht="12">
      <c r="B2329" s="166"/>
      <c r="D2329" s="96" t="s">
        <v>132</v>
      </c>
      <c r="E2329" s="168" t="s">
        <v>1</v>
      </c>
      <c r="F2329" s="169" t="s">
        <v>622</v>
      </c>
      <c r="H2329" s="168" t="s">
        <v>1</v>
      </c>
      <c r="L2329" s="166"/>
      <c r="M2329" s="170"/>
      <c r="N2329" s="171"/>
      <c r="O2329" s="171"/>
      <c r="P2329" s="171"/>
      <c r="Q2329" s="171"/>
      <c r="R2329" s="171"/>
      <c r="S2329" s="171"/>
      <c r="T2329" s="172"/>
      <c r="AT2329" s="168" t="s">
        <v>132</v>
      </c>
      <c r="AU2329" s="168" t="s">
        <v>74</v>
      </c>
      <c r="AV2329" s="167" t="s">
        <v>72</v>
      </c>
      <c r="AW2329" s="167" t="s">
        <v>5</v>
      </c>
      <c r="AX2329" s="167" t="s">
        <v>66</v>
      </c>
      <c r="AY2329" s="168" t="s">
        <v>123</v>
      </c>
    </row>
    <row r="2330" spans="2:51" s="167" customFormat="1" ht="12">
      <c r="B2330" s="166"/>
      <c r="D2330" s="96" t="s">
        <v>132</v>
      </c>
      <c r="E2330" s="168" t="s">
        <v>1</v>
      </c>
      <c r="F2330" s="169" t="s">
        <v>870</v>
      </c>
      <c r="H2330" s="168" t="s">
        <v>1</v>
      </c>
      <c r="L2330" s="166"/>
      <c r="M2330" s="170"/>
      <c r="N2330" s="171"/>
      <c r="O2330" s="171"/>
      <c r="P2330" s="171"/>
      <c r="Q2330" s="171"/>
      <c r="R2330" s="171"/>
      <c r="S2330" s="171"/>
      <c r="T2330" s="172"/>
      <c r="AT2330" s="168" t="s">
        <v>132</v>
      </c>
      <c r="AU2330" s="168" t="s">
        <v>74</v>
      </c>
      <c r="AV2330" s="167" t="s">
        <v>72</v>
      </c>
      <c r="AW2330" s="167" t="s">
        <v>5</v>
      </c>
      <c r="AX2330" s="167" t="s">
        <v>66</v>
      </c>
      <c r="AY2330" s="168" t="s">
        <v>123</v>
      </c>
    </row>
    <row r="2331" spans="2:51" s="167" customFormat="1" ht="12">
      <c r="B2331" s="166"/>
      <c r="D2331" s="96" t="s">
        <v>132</v>
      </c>
      <c r="E2331" s="168" t="s">
        <v>1</v>
      </c>
      <c r="F2331" s="169" t="s">
        <v>866</v>
      </c>
      <c r="H2331" s="168" t="s">
        <v>1</v>
      </c>
      <c r="L2331" s="166"/>
      <c r="M2331" s="170"/>
      <c r="N2331" s="171"/>
      <c r="O2331" s="171"/>
      <c r="P2331" s="171"/>
      <c r="Q2331" s="171"/>
      <c r="R2331" s="171"/>
      <c r="S2331" s="171"/>
      <c r="T2331" s="172"/>
      <c r="AT2331" s="168" t="s">
        <v>132</v>
      </c>
      <c r="AU2331" s="168" t="s">
        <v>74</v>
      </c>
      <c r="AV2331" s="167" t="s">
        <v>72</v>
      </c>
      <c r="AW2331" s="167" t="s">
        <v>5</v>
      </c>
      <c r="AX2331" s="167" t="s">
        <v>66</v>
      </c>
      <c r="AY2331" s="168" t="s">
        <v>123</v>
      </c>
    </row>
    <row r="2332" spans="2:51" s="95" customFormat="1" ht="12">
      <c r="B2332" s="94"/>
      <c r="D2332" s="96" t="s">
        <v>132</v>
      </c>
      <c r="E2332" s="97" t="s">
        <v>1</v>
      </c>
      <c r="F2332" s="98" t="s">
        <v>72</v>
      </c>
      <c r="H2332" s="99">
        <v>1</v>
      </c>
      <c r="L2332" s="94"/>
      <c r="M2332" s="100"/>
      <c r="N2332" s="101"/>
      <c r="O2332" s="101"/>
      <c r="P2332" s="101"/>
      <c r="Q2332" s="101"/>
      <c r="R2332" s="101"/>
      <c r="S2332" s="101"/>
      <c r="T2332" s="102"/>
      <c r="AT2332" s="97" t="s">
        <v>132</v>
      </c>
      <c r="AU2332" s="97" t="s">
        <v>74</v>
      </c>
      <c r="AV2332" s="95" t="s">
        <v>74</v>
      </c>
      <c r="AW2332" s="95" t="s">
        <v>5</v>
      </c>
      <c r="AX2332" s="95" t="s">
        <v>66</v>
      </c>
      <c r="AY2332" s="97" t="s">
        <v>123</v>
      </c>
    </row>
    <row r="2333" spans="2:51" s="167" customFormat="1" ht="12">
      <c r="B2333" s="166"/>
      <c r="D2333" s="96" t="s">
        <v>132</v>
      </c>
      <c r="E2333" s="168" t="s">
        <v>1</v>
      </c>
      <c r="F2333" s="169" t="s">
        <v>619</v>
      </c>
      <c r="H2333" s="168" t="s">
        <v>1</v>
      </c>
      <c r="L2333" s="166"/>
      <c r="M2333" s="170"/>
      <c r="N2333" s="171"/>
      <c r="O2333" s="171"/>
      <c r="P2333" s="171"/>
      <c r="Q2333" s="171"/>
      <c r="R2333" s="171"/>
      <c r="S2333" s="171"/>
      <c r="T2333" s="172"/>
      <c r="AT2333" s="168" t="s">
        <v>132</v>
      </c>
      <c r="AU2333" s="168" t="s">
        <v>74</v>
      </c>
      <c r="AV2333" s="167" t="s">
        <v>72</v>
      </c>
      <c r="AW2333" s="167" t="s">
        <v>5</v>
      </c>
      <c r="AX2333" s="167" t="s">
        <v>66</v>
      </c>
      <c r="AY2333" s="168" t="s">
        <v>123</v>
      </c>
    </row>
    <row r="2334" spans="2:51" s="167" customFormat="1" ht="12">
      <c r="B2334" s="166"/>
      <c r="D2334" s="96" t="s">
        <v>132</v>
      </c>
      <c r="E2334" s="168" t="s">
        <v>1</v>
      </c>
      <c r="F2334" s="169" t="s">
        <v>871</v>
      </c>
      <c r="H2334" s="168" t="s">
        <v>1</v>
      </c>
      <c r="L2334" s="166"/>
      <c r="M2334" s="170"/>
      <c r="N2334" s="171"/>
      <c r="O2334" s="171"/>
      <c r="P2334" s="171"/>
      <c r="Q2334" s="171"/>
      <c r="R2334" s="171"/>
      <c r="S2334" s="171"/>
      <c r="T2334" s="172"/>
      <c r="AT2334" s="168" t="s">
        <v>132</v>
      </c>
      <c r="AU2334" s="168" t="s">
        <v>74</v>
      </c>
      <c r="AV2334" s="167" t="s">
        <v>72</v>
      </c>
      <c r="AW2334" s="167" t="s">
        <v>5</v>
      </c>
      <c r="AX2334" s="167" t="s">
        <v>66</v>
      </c>
      <c r="AY2334" s="168" t="s">
        <v>123</v>
      </c>
    </row>
    <row r="2335" spans="2:51" s="95" customFormat="1" ht="12">
      <c r="B2335" s="94"/>
      <c r="D2335" s="96" t="s">
        <v>132</v>
      </c>
      <c r="E2335" s="97" t="s">
        <v>1</v>
      </c>
      <c r="F2335" s="98" t="s">
        <v>72</v>
      </c>
      <c r="H2335" s="99">
        <v>1</v>
      </c>
      <c r="L2335" s="94"/>
      <c r="M2335" s="100"/>
      <c r="N2335" s="101"/>
      <c r="O2335" s="101"/>
      <c r="P2335" s="101"/>
      <c r="Q2335" s="101"/>
      <c r="R2335" s="101"/>
      <c r="S2335" s="101"/>
      <c r="T2335" s="102"/>
      <c r="AT2335" s="97" t="s">
        <v>132</v>
      </c>
      <c r="AU2335" s="97" t="s">
        <v>74</v>
      </c>
      <c r="AV2335" s="95" t="s">
        <v>74</v>
      </c>
      <c r="AW2335" s="95" t="s">
        <v>5</v>
      </c>
      <c r="AX2335" s="95" t="s">
        <v>66</v>
      </c>
      <c r="AY2335" s="97" t="s">
        <v>123</v>
      </c>
    </row>
    <row r="2336" spans="2:51" s="167" customFormat="1" ht="12">
      <c r="B2336" s="166"/>
      <c r="D2336" s="96" t="s">
        <v>132</v>
      </c>
      <c r="E2336" s="168" t="s">
        <v>1</v>
      </c>
      <c r="F2336" s="169" t="s">
        <v>615</v>
      </c>
      <c r="H2336" s="168" t="s">
        <v>1</v>
      </c>
      <c r="L2336" s="166"/>
      <c r="M2336" s="170"/>
      <c r="N2336" s="171"/>
      <c r="O2336" s="171"/>
      <c r="P2336" s="171"/>
      <c r="Q2336" s="171"/>
      <c r="R2336" s="171"/>
      <c r="S2336" s="171"/>
      <c r="T2336" s="172"/>
      <c r="AT2336" s="168" t="s">
        <v>132</v>
      </c>
      <c r="AU2336" s="168" t="s">
        <v>74</v>
      </c>
      <c r="AV2336" s="167" t="s">
        <v>72</v>
      </c>
      <c r="AW2336" s="167" t="s">
        <v>5</v>
      </c>
      <c r="AX2336" s="167" t="s">
        <v>66</v>
      </c>
      <c r="AY2336" s="168" t="s">
        <v>123</v>
      </c>
    </row>
    <row r="2337" spans="2:51" s="167" customFormat="1" ht="12">
      <c r="B2337" s="166"/>
      <c r="D2337" s="96" t="s">
        <v>132</v>
      </c>
      <c r="E2337" s="168" t="s">
        <v>1</v>
      </c>
      <c r="F2337" s="169" t="s">
        <v>872</v>
      </c>
      <c r="H2337" s="168" t="s">
        <v>1</v>
      </c>
      <c r="L2337" s="166"/>
      <c r="M2337" s="170"/>
      <c r="N2337" s="171"/>
      <c r="O2337" s="171"/>
      <c r="P2337" s="171"/>
      <c r="Q2337" s="171"/>
      <c r="R2337" s="171"/>
      <c r="S2337" s="171"/>
      <c r="T2337" s="172"/>
      <c r="AT2337" s="168" t="s">
        <v>132</v>
      </c>
      <c r="AU2337" s="168" t="s">
        <v>74</v>
      </c>
      <c r="AV2337" s="167" t="s">
        <v>72</v>
      </c>
      <c r="AW2337" s="167" t="s">
        <v>5</v>
      </c>
      <c r="AX2337" s="167" t="s">
        <v>66</v>
      </c>
      <c r="AY2337" s="168" t="s">
        <v>123</v>
      </c>
    </row>
    <row r="2338" spans="2:51" s="95" customFormat="1" ht="12">
      <c r="B2338" s="94"/>
      <c r="D2338" s="96" t="s">
        <v>132</v>
      </c>
      <c r="E2338" s="97" t="s">
        <v>1</v>
      </c>
      <c r="F2338" s="98" t="s">
        <v>72</v>
      </c>
      <c r="H2338" s="99">
        <v>1</v>
      </c>
      <c r="L2338" s="94"/>
      <c r="M2338" s="100"/>
      <c r="N2338" s="101"/>
      <c r="O2338" s="101"/>
      <c r="P2338" s="101"/>
      <c r="Q2338" s="101"/>
      <c r="R2338" s="101"/>
      <c r="S2338" s="101"/>
      <c r="T2338" s="102"/>
      <c r="AT2338" s="97" t="s">
        <v>132</v>
      </c>
      <c r="AU2338" s="97" t="s">
        <v>74</v>
      </c>
      <c r="AV2338" s="95" t="s">
        <v>74</v>
      </c>
      <c r="AW2338" s="95" t="s">
        <v>5</v>
      </c>
      <c r="AX2338" s="95" t="s">
        <v>66</v>
      </c>
      <c r="AY2338" s="97" t="s">
        <v>123</v>
      </c>
    </row>
    <row r="2339" spans="2:51" s="167" customFormat="1" ht="12">
      <c r="B2339" s="166"/>
      <c r="D2339" s="96" t="s">
        <v>132</v>
      </c>
      <c r="E2339" s="168" t="s">
        <v>1</v>
      </c>
      <c r="F2339" s="169" t="s">
        <v>618</v>
      </c>
      <c r="H2339" s="168" t="s">
        <v>1</v>
      </c>
      <c r="L2339" s="166"/>
      <c r="M2339" s="170"/>
      <c r="N2339" s="171"/>
      <c r="O2339" s="171"/>
      <c r="P2339" s="171"/>
      <c r="Q2339" s="171"/>
      <c r="R2339" s="171"/>
      <c r="S2339" s="171"/>
      <c r="T2339" s="172"/>
      <c r="AT2339" s="168" t="s">
        <v>132</v>
      </c>
      <c r="AU2339" s="168" t="s">
        <v>74</v>
      </c>
      <c r="AV2339" s="167" t="s">
        <v>72</v>
      </c>
      <c r="AW2339" s="167" t="s">
        <v>5</v>
      </c>
      <c r="AX2339" s="167" t="s">
        <v>66</v>
      </c>
      <c r="AY2339" s="168" t="s">
        <v>123</v>
      </c>
    </row>
    <row r="2340" spans="2:51" s="167" customFormat="1" ht="12">
      <c r="B2340" s="166"/>
      <c r="D2340" s="96" t="s">
        <v>132</v>
      </c>
      <c r="E2340" s="168" t="s">
        <v>1</v>
      </c>
      <c r="F2340" s="169" t="s">
        <v>873</v>
      </c>
      <c r="H2340" s="168" t="s">
        <v>1</v>
      </c>
      <c r="L2340" s="166"/>
      <c r="M2340" s="170"/>
      <c r="N2340" s="171"/>
      <c r="O2340" s="171"/>
      <c r="P2340" s="171"/>
      <c r="Q2340" s="171"/>
      <c r="R2340" s="171"/>
      <c r="S2340" s="171"/>
      <c r="T2340" s="172"/>
      <c r="AT2340" s="168" t="s">
        <v>132</v>
      </c>
      <c r="AU2340" s="168" t="s">
        <v>74</v>
      </c>
      <c r="AV2340" s="167" t="s">
        <v>72</v>
      </c>
      <c r="AW2340" s="167" t="s">
        <v>5</v>
      </c>
      <c r="AX2340" s="167" t="s">
        <v>66</v>
      </c>
      <c r="AY2340" s="168" t="s">
        <v>123</v>
      </c>
    </row>
    <row r="2341" spans="2:51" s="95" customFormat="1" ht="12">
      <c r="B2341" s="94"/>
      <c r="D2341" s="96" t="s">
        <v>132</v>
      </c>
      <c r="E2341" s="97" t="s">
        <v>1</v>
      </c>
      <c r="F2341" s="98" t="s">
        <v>74</v>
      </c>
      <c r="H2341" s="99">
        <v>2</v>
      </c>
      <c r="L2341" s="94"/>
      <c r="M2341" s="100"/>
      <c r="N2341" s="101"/>
      <c r="O2341" s="101"/>
      <c r="P2341" s="101"/>
      <c r="Q2341" s="101"/>
      <c r="R2341" s="101"/>
      <c r="S2341" s="101"/>
      <c r="T2341" s="102"/>
      <c r="AT2341" s="97" t="s">
        <v>132</v>
      </c>
      <c r="AU2341" s="97" t="s">
        <v>74</v>
      </c>
      <c r="AV2341" s="95" t="s">
        <v>74</v>
      </c>
      <c r="AW2341" s="95" t="s">
        <v>5</v>
      </c>
      <c r="AX2341" s="95" t="s">
        <v>66</v>
      </c>
      <c r="AY2341" s="97" t="s">
        <v>123</v>
      </c>
    </row>
    <row r="2342" spans="2:51" s="167" customFormat="1" ht="12">
      <c r="B2342" s="166"/>
      <c r="D2342" s="96" t="s">
        <v>132</v>
      </c>
      <c r="E2342" s="168" t="s">
        <v>1</v>
      </c>
      <c r="F2342" s="169" t="s">
        <v>623</v>
      </c>
      <c r="H2342" s="168" t="s">
        <v>1</v>
      </c>
      <c r="L2342" s="166"/>
      <c r="M2342" s="170"/>
      <c r="N2342" s="171"/>
      <c r="O2342" s="171"/>
      <c r="P2342" s="171"/>
      <c r="Q2342" s="171"/>
      <c r="R2342" s="171"/>
      <c r="S2342" s="171"/>
      <c r="T2342" s="172"/>
      <c r="AT2342" s="168" t="s">
        <v>132</v>
      </c>
      <c r="AU2342" s="168" t="s">
        <v>74</v>
      </c>
      <c r="AV2342" s="167" t="s">
        <v>72</v>
      </c>
      <c r="AW2342" s="167" t="s">
        <v>5</v>
      </c>
      <c r="AX2342" s="167" t="s">
        <v>66</v>
      </c>
      <c r="AY2342" s="168" t="s">
        <v>123</v>
      </c>
    </row>
    <row r="2343" spans="2:51" s="167" customFormat="1" ht="12">
      <c r="B2343" s="166"/>
      <c r="D2343" s="96" t="s">
        <v>132</v>
      </c>
      <c r="E2343" s="168" t="s">
        <v>1</v>
      </c>
      <c r="F2343" s="169" t="s">
        <v>872</v>
      </c>
      <c r="H2343" s="168" t="s">
        <v>1</v>
      </c>
      <c r="L2343" s="166"/>
      <c r="M2343" s="170"/>
      <c r="N2343" s="171"/>
      <c r="O2343" s="171"/>
      <c r="P2343" s="171"/>
      <c r="Q2343" s="171"/>
      <c r="R2343" s="171"/>
      <c r="S2343" s="171"/>
      <c r="T2343" s="172"/>
      <c r="AT2343" s="168" t="s">
        <v>132</v>
      </c>
      <c r="AU2343" s="168" t="s">
        <v>74</v>
      </c>
      <c r="AV2343" s="167" t="s">
        <v>72</v>
      </c>
      <c r="AW2343" s="167" t="s">
        <v>5</v>
      </c>
      <c r="AX2343" s="167" t="s">
        <v>66</v>
      </c>
      <c r="AY2343" s="168" t="s">
        <v>123</v>
      </c>
    </row>
    <row r="2344" spans="2:51" s="95" customFormat="1" ht="12">
      <c r="B2344" s="94"/>
      <c r="D2344" s="96" t="s">
        <v>132</v>
      </c>
      <c r="E2344" s="97" t="s">
        <v>1</v>
      </c>
      <c r="F2344" s="98" t="s">
        <v>72</v>
      </c>
      <c r="H2344" s="99">
        <v>1</v>
      </c>
      <c r="L2344" s="94"/>
      <c r="M2344" s="100"/>
      <c r="N2344" s="101"/>
      <c r="O2344" s="101"/>
      <c r="P2344" s="101"/>
      <c r="Q2344" s="101"/>
      <c r="R2344" s="101"/>
      <c r="S2344" s="101"/>
      <c r="T2344" s="102"/>
      <c r="AT2344" s="97" t="s">
        <v>132</v>
      </c>
      <c r="AU2344" s="97" t="s">
        <v>74</v>
      </c>
      <c r="AV2344" s="95" t="s">
        <v>74</v>
      </c>
      <c r="AW2344" s="95" t="s">
        <v>5</v>
      </c>
      <c r="AX2344" s="95" t="s">
        <v>66</v>
      </c>
      <c r="AY2344" s="97" t="s">
        <v>123</v>
      </c>
    </row>
    <row r="2345" spans="2:51" s="167" customFormat="1" ht="12">
      <c r="B2345" s="166"/>
      <c r="D2345" s="96" t="s">
        <v>132</v>
      </c>
      <c r="E2345" s="168" t="s">
        <v>1</v>
      </c>
      <c r="F2345" s="169" t="s">
        <v>624</v>
      </c>
      <c r="H2345" s="168" t="s">
        <v>1</v>
      </c>
      <c r="L2345" s="166"/>
      <c r="M2345" s="170"/>
      <c r="N2345" s="171"/>
      <c r="O2345" s="171"/>
      <c r="P2345" s="171"/>
      <c r="Q2345" s="171"/>
      <c r="R2345" s="171"/>
      <c r="S2345" s="171"/>
      <c r="T2345" s="172"/>
      <c r="AT2345" s="168" t="s">
        <v>132</v>
      </c>
      <c r="AU2345" s="168" t="s">
        <v>74</v>
      </c>
      <c r="AV2345" s="167" t="s">
        <v>72</v>
      </c>
      <c r="AW2345" s="167" t="s">
        <v>5</v>
      </c>
      <c r="AX2345" s="167" t="s">
        <v>66</v>
      </c>
      <c r="AY2345" s="168" t="s">
        <v>123</v>
      </c>
    </row>
    <row r="2346" spans="2:51" s="167" customFormat="1" ht="12">
      <c r="B2346" s="166"/>
      <c r="D2346" s="96" t="s">
        <v>132</v>
      </c>
      <c r="E2346" s="168" t="s">
        <v>1</v>
      </c>
      <c r="F2346" s="169" t="s">
        <v>873</v>
      </c>
      <c r="H2346" s="168" t="s">
        <v>1</v>
      </c>
      <c r="L2346" s="166"/>
      <c r="M2346" s="170"/>
      <c r="N2346" s="171"/>
      <c r="O2346" s="171"/>
      <c r="P2346" s="171"/>
      <c r="Q2346" s="171"/>
      <c r="R2346" s="171"/>
      <c r="S2346" s="171"/>
      <c r="T2346" s="172"/>
      <c r="AT2346" s="168" t="s">
        <v>132</v>
      </c>
      <c r="AU2346" s="168" t="s">
        <v>74</v>
      </c>
      <c r="AV2346" s="167" t="s">
        <v>72</v>
      </c>
      <c r="AW2346" s="167" t="s">
        <v>5</v>
      </c>
      <c r="AX2346" s="167" t="s">
        <v>66</v>
      </c>
      <c r="AY2346" s="168" t="s">
        <v>123</v>
      </c>
    </row>
    <row r="2347" spans="2:51" s="95" customFormat="1" ht="12">
      <c r="B2347" s="94"/>
      <c r="D2347" s="96" t="s">
        <v>132</v>
      </c>
      <c r="E2347" s="97" t="s">
        <v>1</v>
      </c>
      <c r="F2347" s="98" t="s">
        <v>74</v>
      </c>
      <c r="H2347" s="99">
        <v>2</v>
      </c>
      <c r="L2347" s="94"/>
      <c r="M2347" s="100"/>
      <c r="N2347" s="101"/>
      <c r="O2347" s="101"/>
      <c r="P2347" s="101"/>
      <c r="Q2347" s="101"/>
      <c r="R2347" s="101"/>
      <c r="S2347" s="101"/>
      <c r="T2347" s="102"/>
      <c r="AT2347" s="97" t="s">
        <v>132</v>
      </c>
      <c r="AU2347" s="97" t="s">
        <v>74</v>
      </c>
      <c r="AV2347" s="95" t="s">
        <v>74</v>
      </c>
      <c r="AW2347" s="95" t="s">
        <v>5</v>
      </c>
      <c r="AX2347" s="95" t="s">
        <v>66</v>
      </c>
      <c r="AY2347" s="97" t="s">
        <v>123</v>
      </c>
    </row>
    <row r="2348" spans="2:51" s="167" customFormat="1" ht="12">
      <c r="B2348" s="166"/>
      <c r="D2348" s="96" t="s">
        <v>132</v>
      </c>
      <c r="E2348" s="168" t="s">
        <v>1</v>
      </c>
      <c r="F2348" s="169" t="s">
        <v>619</v>
      </c>
      <c r="H2348" s="168" t="s">
        <v>1</v>
      </c>
      <c r="L2348" s="166"/>
      <c r="M2348" s="170"/>
      <c r="N2348" s="171"/>
      <c r="O2348" s="171"/>
      <c r="P2348" s="171"/>
      <c r="Q2348" s="171"/>
      <c r="R2348" s="171"/>
      <c r="S2348" s="171"/>
      <c r="T2348" s="172"/>
      <c r="AT2348" s="168" t="s">
        <v>132</v>
      </c>
      <c r="AU2348" s="168" t="s">
        <v>74</v>
      </c>
      <c r="AV2348" s="167" t="s">
        <v>72</v>
      </c>
      <c r="AW2348" s="167" t="s">
        <v>5</v>
      </c>
      <c r="AX2348" s="167" t="s">
        <v>66</v>
      </c>
      <c r="AY2348" s="168" t="s">
        <v>123</v>
      </c>
    </row>
    <row r="2349" spans="2:51" s="167" customFormat="1" ht="12">
      <c r="B2349" s="166"/>
      <c r="D2349" s="96" t="s">
        <v>132</v>
      </c>
      <c r="E2349" s="168" t="s">
        <v>1</v>
      </c>
      <c r="F2349" s="169" t="s">
        <v>873</v>
      </c>
      <c r="H2349" s="168" t="s">
        <v>1</v>
      </c>
      <c r="L2349" s="166"/>
      <c r="M2349" s="170"/>
      <c r="N2349" s="171"/>
      <c r="O2349" s="171"/>
      <c r="P2349" s="171"/>
      <c r="Q2349" s="171"/>
      <c r="R2349" s="171"/>
      <c r="S2349" s="171"/>
      <c r="T2349" s="172"/>
      <c r="AT2349" s="168" t="s">
        <v>132</v>
      </c>
      <c r="AU2349" s="168" t="s">
        <v>74</v>
      </c>
      <c r="AV2349" s="167" t="s">
        <v>72</v>
      </c>
      <c r="AW2349" s="167" t="s">
        <v>5</v>
      </c>
      <c r="AX2349" s="167" t="s">
        <v>66</v>
      </c>
      <c r="AY2349" s="168" t="s">
        <v>123</v>
      </c>
    </row>
    <row r="2350" spans="2:51" s="95" customFormat="1" ht="12">
      <c r="B2350" s="94"/>
      <c r="D2350" s="96" t="s">
        <v>132</v>
      </c>
      <c r="E2350" s="97" t="s">
        <v>1</v>
      </c>
      <c r="F2350" s="98" t="s">
        <v>74</v>
      </c>
      <c r="H2350" s="99">
        <v>2</v>
      </c>
      <c r="L2350" s="94"/>
      <c r="M2350" s="100"/>
      <c r="N2350" s="101"/>
      <c r="O2350" s="101"/>
      <c r="P2350" s="101"/>
      <c r="Q2350" s="101"/>
      <c r="R2350" s="101"/>
      <c r="S2350" s="101"/>
      <c r="T2350" s="102"/>
      <c r="AT2350" s="97" t="s">
        <v>132</v>
      </c>
      <c r="AU2350" s="97" t="s">
        <v>74</v>
      </c>
      <c r="AV2350" s="95" t="s">
        <v>74</v>
      </c>
      <c r="AW2350" s="95" t="s">
        <v>5</v>
      </c>
      <c r="AX2350" s="95" t="s">
        <v>66</v>
      </c>
      <c r="AY2350" s="97" t="s">
        <v>123</v>
      </c>
    </row>
    <row r="2351" spans="2:51" s="167" customFormat="1" ht="12">
      <c r="B2351" s="166"/>
      <c r="D2351" s="96" t="s">
        <v>132</v>
      </c>
      <c r="E2351" s="168" t="s">
        <v>1</v>
      </c>
      <c r="F2351" s="169" t="s">
        <v>620</v>
      </c>
      <c r="H2351" s="168" t="s">
        <v>1</v>
      </c>
      <c r="L2351" s="166"/>
      <c r="M2351" s="170"/>
      <c r="N2351" s="171"/>
      <c r="O2351" s="171"/>
      <c r="P2351" s="171"/>
      <c r="Q2351" s="171"/>
      <c r="R2351" s="171"/>
      <c r="S2351" s="171"/>
      <c r="T2351" s="172"/>
      <c r="AT2351" s="168" t="s">
        <v>132</v>
      </c>
      <c r="AU2351" s="168" t="s">
        <v>74</v>
      </c>
      <c r="AV2351" s="167" t="s">
        <v>72</v>
      </c>
      <c r="AW2351" s="167" t="s">
        <v>5</v>
      </c>
      <c r="AX2351" s="167" t="s">
        <v>66</v>
      </c>
      <c r="AY2351" s="168" t="s">
        <v>123</v>
      </c>
    </row>
    <row r="2352" spans="2:51" s="167" customFormat="1" ht="12">
      <c r="B2352" s="166"/>
      <c r="D2352" s="96" t="s">
        <v>132</v>
      </c>
      <c r="E2352" s="168" t="s">
        <v>1</v>
      </c>
      <c r="F2352" s="169" t="s">
        <v>873</v>
      </c>
      <c r="H2352" s="168" t="s">
        <v>1</v>
      </c>
      <c r="L2352" s="166"/>
      <c r="M2352" s="170"/>
      <c r="N2352" s="171"/>
      <c r="O2352" s="171"/>
      <c r="P2352" s="171"/>
      <c r="Q2352" s="171"/>
      <c r="R2352" s="171"/>
      <c r="S2352" s="171"/>
      <c r="T2352" s="172"/>
      <c r="AT2352" s="168" t="s">
        <v>132</v>
      </c>
      <c r="AU2352" s="168" t="s">
        <v>74</v>
      </c>
      <c r="AV2352" s="167" t="s">
        <v>72</v>
      </c>
      <c r="AW2352" s="167" t="s">
        <v>5</v>
      </c>
      <c r="AX2352" s="167" t="s">
        <v>66</v>
      </c>
      <c r="AY2352" s="168" t="s">
        <v>123</v>
      </c>
    </row>
    <row r="2353" spans="2:51" s="95" customFormat="1" ht="12">
      <c r="B2353" s="94"/>
      <c r="D2353" s="96" t="s">
        <v>132</v>
      </c>
      <c r="E2353" s="97" t="s">
        <v>1</v>
      </c>
      <c r="F2353" s="98" t="s">
        <v>74</v>
      </c>
      <c r="H2353" s="99">
        <v>2</v>
      </c>
      <c r="L2353" s="94"/>
      <c r="M2353" s="100"/>
      <c r="N2353" s="101"/>
      <c r="O2353" s="101"/>
      <c r="P2353" s="101"/>
      <c r="Q2353" s="101"/>
      <c r="R2353" s="101"/>
      <c r="S2353" s="101"/>
      <c r="T2353" s="102"/>
      <c r="AT2353" s="97" t="s">
        <v>132</v>
      </c>
      <c r="AU2353" s="97" t="s">
        <v>74</v>
      </c>
      <c r="AV2353" s="95" t="s">
        <v>74</v>
      </c>
      <c r="AW2353" s="95" t="s">
        <v>5</v>
      </c>
      <c r="AX2353" s="95" t="s">
        <v>66</v>
      </c>
      <c r="AY2353" s="97" t="s">
        <v>123</v>
      </c>
    </row>
    <row r="2354" spans="2:51" s="167" customFormat="1" ht="12">
      <c r="B2354" s="166"/>
      <c r="D2354" s="96" t="s">
        <v>132</v>
      </c>
      <c r="E2354" s="168" t="s">
        <v>1</v>
      </c>
      <c r="F2354" s="169" t="s">
        <v>621</v>
      </c>
      <c r="H2354" s="168" t="s">
        <v>1</v>
      </c>
      <c r="L2354" s="166"/>
      <c r="M2354" s="170"/>
      <c r="N2354" s="171"/>
      <c r="O2354" s="171"/>
      <c r="P2354" s="171"/>
      <c r="Q2354" s="171"/>
      <c r="R2354" s="171"/>
      <c r="S2354" s="171"/>
      <c r="T2354" s="172"/>
      <c r="AT2354" s="168" t="s">
        <v>132</v>
      </c>
      <c r="AU2354" s="168" t="s">
        <v>74</v>
      </c>
      <c r="AV2354" s="167" t="s">
        <v>72</v>
      </c>
      <c r="AW2354" s="167" t="s">
        <v>5</v>
      </c>
      <c r="AX2354" s="167" t="s">
        <v>66</v>
      </c>
      <c r="AY2354" s="168" t="s">
        <v>123</v>
      </c>
    </row>
    <row r="2355" spans="2:51" s="167" customFormat="1" ht="12">
      <c r="B2355" s="166"/>
      <c r="D2355" s="96" t="s">
        <v>132</v>
      </c>
      <c r="E2355" s="168" t="s">
        <v>1</v>
      </c>
      <c r="F2355" s="169" t="s">
        <v>873</v>
      </c>
      <c r="H2355" s="168" t="s">
        <v>1</v>
      </c>
      <c r="L2355" s="166"/>
      <c r="M2355" s="170"/>
      <c r="N2355" s="171"/>
      <c r="O2355" s="171"/>
      <c r="P2355" s="171"/>
      <c r="Q2355" s="171"/>
      <c r="R2355" s="171"/>
      <c r="S2355" s="171"/>
      <c r="T2355" s="172"/>
      <c r="AT2355" s="168" t="s">
        <v>132</v>
      </c>
      <c r="AU2355" s="168" t="s">
        <v>74</v>
      </c>
      <c r="AV2355" s="167" t="s">
        <v>72</v>
      </c>
      <c r="AW2355" s="167" t="s">
        <v>5</v>
      </c>
      <c r="AX2355" s="167" t="s">
        <v>66</v>
      </c>
      <c r="AY2355" s="168" t="s">
        <v>123</v>
      </c>
    </row>
    <row r="2356" spans="2:51" s="95" customFormat="1" ht="12">
      <c r="B2356" s="94"/>
      <c r="D2356" s="96" t="s">
        <v>132</v>
      </c>
      <c r="E2356" s="97" t="s">
        <v>1</v>
      </c>
      <c r="F2356" s="98" t="s">
        <v>74</v>
      </c>
      <c r="H2356" s="99">
        <v>2</v>
      </c>
      <c r="L2356" s="94"/>
      <c r="M2356" s="100"/>
      <c r="N2356" s="101"/>
      <c r="O2356" s="101"/>
      <c r="P2356" s="101"/>
      <c r="Q2356" s="101"/>
      <c r="R2356" s="101"/>
      <c r="S2356" s="101"/>
      <c r="T2356" s="102"/>
      <c r="AT2356" s="97" t="s">
        <v>132</v>
      </c>
      <c r="AU2356" s="97" t="s">
        <v>74</v>
      </c>
      <c r="AV2356" s="95" t="s">
        <v>74</v>
      </c>
      <c r="AW2356" s="95" t="s">
        <v>5</v>
      </c>
      <c r="AX2356" s="95" t="s">
        <v>66</v>
      </c>
      <c r="AY2356" s="97" t="s">
        <v>123</v>
      </c>
    </row>
    <row r="2357" spans="2:51" s="167" customFormat="1" ht="12">
      <c r="B2357" s="166"/>
      <c r="D2357" s="96" t="s">
        <v>132</v>
      </c>
      <c r="E2357" s="168" t="s">
        <v>1</v>
      </c>
      <c r="F2357" s="169" t="s">
        <v>622</v>
      </c>
      <c r="H2357" s="168" t="s">
        <v>1</v>
      </c>
      <c r="L2357" s="166"/>
      <c r="M2357" s="170"/>
      <c r="N2357" s="171"/>
      <c r="O2357" s="171"/>
      <c r="P2357" s="171"/>
      <c r="Q2357" s="171"/>
      <c r="R2357" s="171"/>
      <c r="S2357" s="171"/>
      <c r="T2357" s="172"/>
      <c r="AT2357" s="168" t="s">
        <v>132</v>
      </c>
      <c r="AU2357" s="168" t="s">
        <v>74</v>
      </c>
      <c r="AV2357" s="167" t="s">
        <v>72</v>
      </c>
      <c r="AW2357" s="167" t="s">
        <v>5</v>
      </c>
      <c r="AX2357" s="167" t="s">
        <v>66</v>
      </c>
      <c r="AY2357" s="168" t="s">
        <v>123</v>
      </c>
    </row>
    <row r="2358" spans="2:51" s="167" customFormat="1" ht="12">
      <c r="B2358" s="166"/>
      <c r="D2358" s="96" t="s">
        <v>132</v>
      </c>
      <c r="E2358" s="168" t="s">
        <v>1</v>
      </c>
      <c r="F2358" s="169" t="s">
        <v>874</v>
      </c>
      <c r="H2358" s="168" t="s">
        <v>1</v>
      </c>
      <c r="L2358" s="166"/>
      <c r="M2358" s="170"/>
      <c r="N2358" s="171"/>
      <c r="O2358" s="171"/>
      <c r="P2358" s="171"/>
      <c r="Q2358" s="171"/>
      <c r="R2358" s="171"/>
      <c r="S2358" s="171"/>
      <c r="T2358" s="172"/>
      <c r="AT2358" s="168" t="s">
        <v>132</v>
      </c>
      <c r="AU2358" s="168" t="s">
        <v>74</v>
      </c>
      <c r="AV2358" s="167" t="s">
        <v>72</v>
      </c>
      <c r="AW2358" s="167" t="s">
        <v>5</v>
      </c>
      <c r="AX2358" s="167" t="s">
        <v>66</v>
      </c>
      <c r="AY2358" s="168" t="s">
        <v>123</v>
      </c>
    </row>
    <row r="2359" spans="2:51" s="95" customFormat="1" ht="12">
      <c r="B2359" s="94"/>
      <c r="D2359" s="96" t="s">
        <v>132</v>
      </c>
      <c r="E2359" s="97" t="s">
        <v>1</v>
      </c>
      <c r="F2359" s="98" t="s">
        <v>137</v>
      </c>
      <c r="H2359" s="99">
        <v>3</v>
      </c>
      <c r="L2359" s="94"/>
      <c r="M2359" s="100"/>
      <c r="N2359" s="101"/>
      <c r="O2359" s="101"/>
      <c r="P2359" s="101"/>
      <c r="Q2359" s="101"/>
      <c r="R2359" s="101"/>
      <c r="S2359" s="101"/>
      <c r="T2359" s="102"/>
      <c r="AT2359" s="97" t="s">
        <v>132</v>
      </c>
      <c r="AU2359" s="97" t="s">
        <v>74</v>
      </c>
      <c r="AV2359" s="95" t="s">
        <v>74</v>
      </c>
      <c r="AW2359" s="95" t="s">
        <v>5</v>
      </c>
      <c r="AX2359" s="95" t="s">
        <v>66</v>
      </c>
      <c r="AY2359" s="97" t="s">
        <v>123</v>
      </c>
    </row>
    <row r="2360" spans="2:51" s="167" customFormat="1" ht="12">
      <c r="B2360" s="166"/>
      <c r="D2360" s="96" t="s">
        <v>132</v>
      </c>
      <c r="E2360" s="168" t="s">
        <v>1</v>
      </c>
      <c r="F2360" s="169" t="s">
        <v>623</v>
      </c>
      <c r="H2360" s="168" t="s">
        <v>1</v>
      </c>
      <c r="L2360" s="166"/>
      <c r="M2360" s="170"/>
      <c r="N2360" s="171"/>
      <c r="O2360" s="171"/>
      <c r="P2360" s="171"/>
      <c r="Q2360" s="171"/>
      <c r="R2360" s="171"/>
      <c r="S2360" s="171"/>
      <c r="T2360" s="172"/>
      <c r="AT2360" s="168" t="s">
        <v>132</v>
      </c>
      <c r="AU2360" s="168" t="s">
        <v>74</v>
      </c>
      <c r="AV2360" s="167" t="s">
        <v>72</v>
      </c>
      <c r="AW2360" s="167" t="s">
        <v>5</v>
      </c>
      <c r="AX2360" s="167" t="s">
        <v>66</v>
      </c>
      <c r="AY2360" s="168" t="s">
        <v>123</v>
      </c>
    </row>
    <row r="2361" spans="2:51" s="167" customFormat="1" ht="12">
      <c r="B2361" s="166"/>
      <c r="D2361" s="96" t="s">
        <v>132</v>
      </c>
      <c r="E2361" s="168" t="s">
        <v>1</v>
      </c>
      <c r="F2361" s="169" t="s">
        <v>875</v>
      </c>
      <c r="H2361" s="168" t="s">
        <v>1</v>
      </c>
      <c r="L2361" s="166"/>
      <c r="M2361" s="170"/>
      <c r="N2361" s="171"/>
      <c r="O2361" s="171"/>
      <c r="P2361" s="171"/>
      <c r="Q2361" s="171"/>
      <c r="R2361" s="171"/>
      <c r="S2361" s="171"/>
      <c r="T2361" s="172"/>
      <c r="AT2361" s="168" t="s">
        <v>132</v>
      </c>
      <c r="AU2361" s="168" t="s">
        <v>74</v>
      </c>
      <c r="AV2361" s="167" t="s">
        <v>72</v>
      </c>
      <c r="AW2361" s="167" t="s">
        <v>5</v>
      </c>
      <c r="AX2361" s="167" t="s">
        <v>66</v>
      </c>
      <c r="AY2361" s="168" t="s">
        <v>123</v>
      </c>
    </row>
    <row r="2362" spans="2:51" s="95" customFormat="1" ht="12">
      <c r="B2362" s="94"/>
      <c r="D2362" s="96" t="s">
        <v>132</v>
      </c>
      <c r="E2362" s="97" t="s">
        <v>1</v>
      </c>
      <c r="F2362" s="98" t="s">
        <v>72</v>
      </c>
      <c r="H2362" s="99">
        <v>1</v>
      </c>
      <c r="L2362" s="94"/>
      <c r="M2362" s="100"/>
      <c r="N2362" s="101"/>
      <c r="O2362" s="101"/>
      <c r="P2362" s="101"/>
      <c r="Q2362" s="101"/>
      <c r="R2362" s="101"/>
      <c r="S2362" s="101"/>
      <c r="T2362" s="102"/>
      <c r="AT2362" s="97" t="s">
        <v>132</v>
      </c>
      <c r="AU2362" s="97" t="s">
        <v>74</v>
      </c>
      <c r="AV2362" s="95" t="s">
        <v>74</v>
      </c>
      <c r="AW2362" s="95" t="s">
        <v>5</v>
      </c>
      <c r="AX2362" s="95" t="s">
        <v>66</v>
      </c>
      <c r="AY2362" s="97" t="s">
        <v>123</v>
      </c>
    </row>
    <row r="2363" spans="2:51" s="182" customFormat="1" ht="12">
      <c r="B2363" s="181"/>
      <c r="D2363" s="96" t="s">
        <v>132</v>
      </c>
      <c r="E2363" s="183" t="s">
        <v>1</v>
      </c>
      <c r="F2363" s="184" t="s">
        <v>470</v>
      </c>
      <c r="H2363" s="185">
        <v>27</v>
      </c>
      <c r="L2363" s="181"/>
      <c r="M2363" s="186"/>
      <c r="N2363" s="187"/>
      <c r="O2363" s="187"/>
      <c r="P2363" s="187"/>
      <c r="Q2363" s="187"/>
      <c r="R2363" s="187"/>
      <c r="S2363" s="187"/>
      <c r="T2363" s="188"/>
      <c r="AT2363" s="183" t="s">
        <v>132</v>
      </c>
      <c r="AU2363" s="183" t="s">
        <v>74</v>
      </c>
      <c r="AV2363" s="182" t="s">
        <v>130</v>
      </c>
      <c r="AW2363" s="182" t="s">
        <v>5</v>
      </c>
      <c r="AX2363" s="182" t="s">
        <v>72</v>
      </c>
      <c r="AY2363" s="183" t="s">
        <v>123</v>
      </c>
    </row>
    <row r="2364" spans="2:65" s="117" customFormat="1" ht="16.5" customHeight="1">
      <c r="B2364" s="8"/>
      <c r="C2364" s="103" t="s">
        <v>876</v>
      </c>
      <c r="D2364" s="103" t="s">
        <v>189</v>
      </c>
      <c r="E2364" s="104" t="s">
        <v>877</v>
      </c>
      <c r="F2364" s="105" t="s">
        <v>878</v>
      </c>
      <c r="G2364" s="106" t="s">
        <v>175</v>
      </c>
      <c r="H2364" s="107">
        <v>2</v>
      </c>
      <c r="I2364" s="143"/>
      <c r="J2364" s="108">
        <f>ROUND(I2364*H2364,2)</f>
        <v>0</v>
      </c>
      <c r="K2364" s="105" t="s">
        <v>751</v>
      </c>
      <c r="L2364" s="157"/>
      <c r="M2364" s="109" t="s">
        <v>1</v>
      </c>
      <c r="N2364" s="189" t="s">
        <v>35</v>
      </c>
      <c r="O2364" s="92">
        <v>0</v>
      </c>
      <c r="P2364" s="92">
        <f>O2364*H2364</f>
        <v>0</v>
      </c>
      <c r="Q2364" s="92">
        <v>1.4</v>
      </c>
      <c r="R2364" s="92">
        <f>Q2364*H2364</f>
        <v>2.8</v>
      </c>
      <c r="S2364" s="92">
        <v>0</v>
      </c>
      <c r="T2364" s="164">
        <f>S2364*H2364</f>
        <v>0</v>
      </c>
      <c r="AR2364" s="120" t="s">
        <v>159</v>
      </c>
      <c r="AT2364" s="120" t="s">
        <v>189</v>
      </c>
      <c r="AU2364" s="120" t="s">
        <v>74</v>
      </c>
      <c r="AY2364" s="120" t="s">
        <v>123</v>
      </c>
      <c r="BE2364" s="156">
        <f>IF(N2364="základní",J2364,0)</f>
        <v>0</v>
      </c>
      <c r="BF2364" s="156">
        <f>IF(N2364="snížená",J2364,0)</f>
        <v>0</v>
      </c>
      <c r="BG2364" s="156">
        <f>IF(N2364="zákl. přenesená",J2364,0)</f>
        <v>0</v>
      </c>
      <c r="BH2364" s="156">
        <f>IF(N2364="sníž. přenesená",J2364,0)</f>
        <v>0</v>
      </c>
      <c r="BI2364" s="156">
        <f>IF(N2364="nulová",J2364,0)</f>
        <v>0</v>
      </c>
      <c r="BJ2364" s="120" t="s">
        <v>72</v>
      </c>
      <c r="BK2364" s="156">
        <f>ROUND(I2364*H2364,2)</f>
        <v>0</v>
      </c>
      <c r="BL2364" s="120" t="s">
        <v>130</v>
      </c>
      <c r="BM2364" s="120" t="s">
        <v>879</v>
      </c>
    </row>
    <row r="2365" spans="2:47" s="117" customFormat="1" ht="12">
      <c r="B2365" s="8"/>
      <c r="D2365" s="96" t="s">
        <v>399</v>
      </c>
      <c r="F2365" s="165" t="s">
        <v>880</v>
      </c>
      <c r="L2365" s="8"/>
      <c r="M2365" s="114"/>
      <c r="N2365" s="21"/>
      <c r="O2365" s="21"/>
      <c r="P2365" s="21"/>
      <c r="Q2365" s="21"/>
      <c r="R2365" s="21"/>
      <c r="S2365" s="21"/>
      <c r="T2365" s="22"/>
      <c r="AT2365" s="120" t="s">
        <v>399</v>
      </c>
      <c r="AU2365" s="120" t="s">
        <v>74</v>
      </c>
    </row>
    <row r="2366" spans="2:51" s="167" customFormat="1" ht="12">
      <c r="B2366" s="166"/>
      <c r="D2366" s="96" t="s">
        <v>132</v>
      </c>
      <c r="E2366" s="168" t="s">
        <v>1</v>
      </c>
      <c r="F2366" s="169" t="s">
        <v>401</v>
      </c>
      <c r="H2366" s="168" t="s">
        <v>1</v>
      </c>
      <c r="L2366" s="166"/>
      <c r="M2366" s="170"/>
      <c r="N2366" s="171"/>
      <c r="O2366" s="171"/>
      <c r="P2366" s="171"/>
      <c r="Q2366" s="171"/>
      <c r="R2366" s="171"/>
      <c r="S2366" s="171"/>
      <c r="T2366" s="172"/>
      <c r="AT2366" s="168" t="s">
        <v>132</v>
      </c>
      <c r="AU2366" s="168" t="s">
        <v>74</v>
      </c>
      <c r="AV2366" s="167" t="s">
        <v>72</v>
      </c>
      <c r="AW2366" s="167" t="s">
        <v>5</v>
      </c>
      <c r="AX2366" s="167" t="s">
        <v>66</v>
      </c>
      <c r="AY2366" s="168" t="s">
        <v>123</v>
      </c>
    </row>
    <row r="2367" spans="2:51" s="167" customFormat="1" ht="12">
      <c r="B2367" s="166"/>
      <c r="D2367" s="96" t="s">
        <v>132</v>
      </c>
      <c r="E2367" s="168" t="s">
        <v>1</v>
      </c>
      <c r="F2367" s="169" t="s">
        <v>402</v>
      </c>
      <c r="H2367" s="168" t="s">
        <v>1</v>
      </c>
      <c r="L2367" s="166"/>
      <c r="M2367" s="170"/>
      <c r="N2367" s="171"/>
      <c r="O2367" s="171"/>
      <c r="P2367" s="171"/>
      <c r="Q2367" s="171"/>
      <c r="R2367" s="171"/>
      <c r="S2367" s="171"/>
      <c r="T2367" s="172"/>
      <c r="AT2367" s="168" t="s">
        <v>132</v>
      </c>
      <c r="AU2367" s="168" t="s">
        <v>74</v>
      </c>
      <c r="AV2367" s="167" t="s">
        <v>72</v>
      </c>
      <c r="AW2367" s="167" t="s">
        <v>5</v>
      </c>
      <c r="AX2367" s="167" t="s">
        <v>66</v>
      </c>
      <c r="AY2367" s="168" t="s">
        <v>123</v>
      </c>
    </row>
    <row r="2368" spans="2:51" s="167" customFormat="1" ht="12">
      <c r="B2368" s="166"/>
      <c r="D2368" s="96" t="s">
        <v>132</v>
      </c>
      <c r="E2368" s="168" t="s">
        <v>1</v>
      </c>
      <c r="F2368" s="169" t="s">
        <v>403</v>
      </c>
      <c r="H2368" s="168" t="s">
        <v>1</v>
      </c>
      <c r="L2368" s="166"/>
      <c r="M2368" s="170"/>
      <c r="N2368" s="171"/>
      <c r="O2368" s="171"/>
      <c r="P2368" s="171"/>
      <c r="Q2368" s="171"/>
      <c r="R2368" s="171"/>
      <c r="S2368" s="171"/>
      <c r="T2368" s="172"/>
      <c r="AT2368" s="168" t="s">
        <v>132</v>
      </c>
      <c r="AU2368" s="168" t="s">
        <v>74</v>
      </c>
      <c r="AV2368" s="167" t="s">
        <v>72</v>
      </c>
      <c r="AW2368" s="167" t="s">
        <v>5</v>
      </c>
      <c r="AX2368" s="167" t="s">
        <v>66</v>
      </c>
      <c r="AY2368" s="168" t="s">
        <v>123</v>
      </c>
    </row>
    <row r="2369" spans="2:51" s="167" customFormat="1" ht="12">
      <c r="B2369" s="166"/>
      <c r="D2369" s="96" t="s">
        <v>132</v>
      </c>
      <c r="E2369" s="168" t="s">
        <v>1</v>
      </c>
      <c r="F2369" s="169" t="s">
        <v>864</v>
      </c>
      <c r="H2369" s="168" t="s">
        <v>1</v>
      </c>
      <c r="L2369" s="166"/>
      <c r="M2369" s="170"/>
      <c r="N2369" s="171"/>
      <c r="O2369" s="171"/>
      <c r="P2369" s="171"/>
      <c r="Q2369" s="171"/>
      <c r="R2369" s="171"/>
      <c r="S2369" s="171"/>
      <c r="T2369" s="172"/>
      <c r="AT2369" s="168" t="s">
        <v>132</v>
      </c>
      <c r="AU2369" s="168" t="s">
        <v>74</v>
      </c>
      <c r="AV2369" s="167" t="s">
        <v>72</v>
      </c>
      <c r="AW2369" s="167" t="s">
        <v>5</v>
      </c>
      <c r="AX2369" s="167" t="s">
        <v>66</v>
      </c>
      <c r="AY2369" s="168" t="s">
        <v>123</v>
      </c>
    </row>
    <row r="2370" spans="2:51" s="167" customFormat="1" ht="12">
      <c r="B2370" s="166"/>
      <c r="D2370" s="96" t="s">
        <v>132</v>
      </c>
      <c r="E2370" s="168" t="s">
        <v>1</v>
      </c>
      <c r="F2370" s="169" t="s">
        <v>623</v>
      </c>
      <c r="H2370" s="168" t="s">
        <v>1</v>
      </c>
      <c r="L2370" s="166"/>
      <c r="M2370" s="170"/>
      <c r="N2370" s="171"/>
      <c r="O2370" s="171"/>
      <c r="P2370" s="171"/>
      <c r="Q2370" s="171"/>
      <c r="R2370" s="171"/>
      <c r="S2370" s="171"/>
      <c r="T2370" s="172"/>
      <c r="AT2370" s="168" t="s">
        <v>132</v>
      </c>
      <c r="AU2370" s="168" t="s">
        <v>74</v>
      </c>
      <c r="AV2370" s="167" t="s">
        <v>72</v>
      </c>
      <c r="AW2370" s="167" t="s">
        <v>5</v>
      </c>
      <c r="AX2370" s="167" t="s">
        <v>66</v>
      </c>
      <c r="AY2370" s="168" t="s">
        <v>123</v>
      </c>
    </row>
    <row r="2371" spans="2:51" s="167" customFormat="1" ht="12">
      <c r="B2371" s="166"/>
      <c r="D2371" s="96" t="s">
        <v>132</v>
      </c>
      <c r="E2371" s="168" t="s">
        <v>1</v>
      </c>
      <c r="F2371" s="169" t="s">
        <v>865</v>
      </c>
      <c r="H2371" s="168" t="s">
        <v>1</v>
      </c>
      <c r="L2371" s="166"/>
      <c r="M2371" s="170"/>
      <c r="N2371" s="171"/>
      <c r="O2371" s="171"/>
      <c r="P2371" s="171"/>
      <c r="Q2371" s="171"/>
      <c r="R2371" s="171"/>
      <c r="S2371" s="171"/>
      <c r="T2371" s="172"/>
      <c r="AT2371" s="168" t="s">
        <v>132</v>
      </c>
      <c r="AU2371" s="168" t="s">
        <v>74</v>
      </c>
      <c r="AV2371" s="167" t="s">
        <v>72</v>
      </c>
      <c r="AW2371" s="167" t="s">
        <v>5</v>
      </c>
      <c r="AX2371" s="167" t="s">
        <v>66</v>
      </c>
      <c r="AY2371" s="168" t="s">
        <v>123</v>
      </c>
    </row>
    <row r="2372" spans="2:51" s="167" customFormat="1" ht="12">
      <c r="B2372" s="166"/>
      <c r="D2372" s="96" t="s">
        <v>132</v>
      </c>
      <c r="E2372" s="168" t="s">
        <v>1</v>
      </c>
      <c r="F2372" s="169" t="s">
        <v>866</v>
      </c>
      <c r="H2372" s="168" t="s">
        <v>1</v>
      </c>
      <c r="L2372" s="166"/>
      <c r="M2372" s="170"/>
      <c r="N2372" s="171"/>
      <c r="O2372" s="171"/>
      <c r="P2372" s="171"/>
      <c r="Q2372" s="171"/>
      <c r="R2372" s="171"/>
      <c r="S2372" s="171"/>
      <c r="T2372" s="172"/>
      <c r="AT2372" s="168" t="s">
        <v>132</v>
      </c>
      <c r="AU2372" s="168" t="s">
        <v>74</v>
      </c>
      <c r="AV2372" s="167" t="s">
        <v>72</v>
      </c>
      <c r="AW2372" s="167" t="s">
        <v>5</v>
      </c>
      <c r="AX2372" s="167" t="s">
        <v>66</v>
      </c>
      <c r="AY2372" s="168" t="s">
        <v>123</v>
      </c>
    </row>
    <row r="2373" spans="2:51" s="95" customFormat="1" ht="12">
      <c r="B2373" s="94"/>
      <c r="D2373" s="96" t="s">
        <v>132</v>
      </c>
      <c r="E2373" s="97" t="s">
        <v>1</v>
      </c>
      <c r="F2373" s="98" t="s">
        <v>72</v>
      </c>
      <c r="H2373" s="99">
        <v>1</v>
      </c>
      <c r="L2373" s="94"/>
      <c r="M2373" s="100"/>
      <c r="N2373" s="101"/>
      <c r="O2373" s="101"/>
      <c r="P2373" s="101"/>
      <c r="Q2373" s="101"/>
      <c r="R2373" s="101"/>
      <c r="S2373" s="101"/>
      <c r="T2373" s="102"/>
      <c r="AT2373" s="97" t="s">
        <v>132</v>
      </c>
      <c r="AU2373" s="97" t="s">
        <v>74</v>
      </c>
      <c r="AV2373" s="95" t="s">
        <v>74</v>
      </c>
      <c r="AW2373" s="95" t="s">
        <v>5</v>
      </c>
      <c r="AX2373" s="95" t="s">
        <v>66</v>
      </c>
      <c r="AY2373" s="97" t="s">
        <v>123</v>
      </c>
    </row>
    <row r="2374" spans="2:51" s="167" customFormat="1" ht="12">
      <c r="B2374" s="166"/>
      <c r="D2374" s="96" t="s">
        <v>132</v>
      </c>
      <c r="E2374" s="168" t="s">
        <v>1</v>
      </c>
      <c r="F2374" s="169" t="s">
        <v>624</v>
      </c>
      <c r="H2374" s="168" t="s">
        <v>1</v>
      </c>
      <c r="L2374" s="166"/>
      <c r="M2374" s="170"/>
      <c r="N2374" s="171"/>
      <c r="O2374" s="171"/>
      <c r="P2374" s="171"/>
      <c r="Q2374" s="171"/>
      <c r="R2374" s="171"/>
      <c r="S2374" s="171"/>
      <c r="T2374" s="172"/>
      <c r="AT2374" s="168" t="s">
        <v>132</v>
      </c>
      <c r="AU2374" s="168" t="s">
        <v>74</v>
      </c>
      <c r="AV2374" s="167" t="s">
        <v>72</v>
      </c>
      <c r="AW2374" s="167" t="s">
        <v>5</v>
      </c>
      <c r="AX2374" s="167" t="s">
        <v>66</v>
      </c>
      <c r="AY2374" s="168" t="s">
        <v>123</v>
      </c>
    </row>
    <row r="2375" spans="2:51" s="167" customFormat="1" ht="12">
      <c r="B2375" s="166"/>
      <c r="D2375" s="96" t="s">
        <v>132</v>
      </c>
      <c r="E2375" s="168" t="s">
        <v>1</v>
      </c>
      <c r="F2375" s="169" t="s">
        <v>865</v>
      </c>
      <c r="H2375" s="168" t="s">
        <v>1</v>
      </c>
      <c r="L2375" s="166"/>
      <c r="M2375" s="170"/>
      <c r="N2375" s="171"/>
      <c r="O2375" s="171"/>
      <c r="P2375" s="171"/>
      <c r="Q2375" s="171"/>
      <c r="R2375" s="171"/>
      <c r="S2375" s="171"/>
      <c r="T2375" s="172"/>
      <c r="AT2375" s="168" t="s">
        <v>132</v>
      </c>
      <c r="AU2375" s="168" t="s">
        <v>74</v>
      </c>
      <c r="AV2375" s="167" t="s">
        <v>72</v>
      </c>
      <c r="AW2375" s="167" t="s">
        <v>5</v>
      </c>
      <c r="AX2375" s="167" t="s">
        <v>66</v>
      </c>
      <c r="AY2375" s="168" t="s">
        <v>123</v>
      </c>
    </row>
    <row r="2376" spans="2:51" s="167" customFormat="1" ht="12">
      <c r="B2376" s="166"/>
      <c r="D2376" s="96" t="s">
        <v>132</v>
      </c>
      <c r="E2376" s="168" t="s">
        <v>1</v>
      </c>
      <c r="F2376" s="169" t="s">
        <v>866</v>
      </c>
      <c r="H2376" s="168" t="s">
        <v>1</v>
      </c>
      <c r="L2376" s="166"/>
      <c r="M2376" s="170"/>
      <c r="N2376" s="171"/>
      <c r="O2376" s="171"/>
      <c r="P2376" s="171"/>
      <c r="Q2376" s="171"/>
      <c r="R2376" s="171"/>
      <c r="S2376" s="171"/>
      <c r="T2376" s="172"/>
      <c r="AT2376" s="168" t="s">
        <v>132</v>
      </c>
      <c r="AU2376" s="168" t="s">
        <v>74</v>
      </c>
      <c r="AV2376" s="167" t="s">
        <v>72</v>
      </c>
      <c r="AW2376" s="167" t="s">
        <v>5</v>
      </c>
      <c r="AX2376" s="167" t="s">
        <v>66</v>
      </c>
      <c r="AY2376" s="168" t="s">
        <v>123</v>
      </c>
    </row>
    <row r="2377" spans="2:51" s="95" customFormat="1" ht="12">
      <c r="B2377" s="94"/>
      <c r="D2377" s="96" t="s">
        <v>132</v>
      </c>
      <c r="E2377" s="97" t="s">
        <v>1</v>
      </c>
      <c r="F2377" s="98" t="s">
        <v>72</v>
      </c>
      <c r="H2377" s="99">
        <v>1</v>
      </c>
      <c r="L2377" s="94"/>
      <c r="M2377" s="100"/>
      <c r="N2377" s="101"/>
      <c r="O2377" s="101"/>
      <c r="P2377" s="101"/>
      <c r="Q2377" s="101"/>
      <c r="R2377" s="101"/>
      <c r="S2377" s="101"/>
      <c r="T2377" s="102"/>
      <c r="AT2377" s="97" t="s">
        <v>132</v>
      </c>
      <c r="AU2377" s="97" t="s">
        <v>74</v>
      </c>
      <c r="AV2377" s="95" t="s">
        <v>74</v>
      </c>
      <c r="AW2377" s="95" t="s">
        <v>5</v>
      </c>
      <c r="AX2377" s="95" t="s">
        <v>66</v>
      </c>
      <c r="AY2377" s="97" t="s">
        <v>123</v>
      </c>
    </row>
    <row r="2378" spans="2:51" s="182" customFormat="1" ht="12">
      <c r="B2378" s="181"/>
      <c r="D2378" s="96" t="s">
        <v>132</v>
      </c>
      <c r="E2378" s="183" t="s">
        <v>1</v>
      </c>
      <c r="F2378" s="184" t="s">
        <v>470</v>
      </c>
      <c r="H2378" s="185">
        <v>2</v>
      </c>
      <c r="L2378" s="181"/>
      <c r="M2378" s="186"/>
      <c r="N2378" s="187"/>
      <c r="O2378" s="187"/>
      <c r="P2378" s="187"/>
      <c r="Q2378" s="187"/>
      <c r="R2378" s="187"/>
      <c r="S2378" s="187"/>
      <c r="T2378" s="188"/>
      <c r="AT2378" s="183" t="s">
        <v>132</v>
      </c>
      <c r="AU2378" s="183" t="s">
        <v>74</v>
      </c>
      <c r="AV2378" s="182" t="s">
        <v>130</v>
      </c>
      <c r="AW2378" s="182" t="s">
        <v>5</v>
      </c>
      <c r="AX2378" s="182" t="s">
        <v>72</v>
      </c>
      <c r="AY2378" s="183" t="s">
        <v>123</v>
      </c>
    </row>
    <row r="2379" spans="2:65" s="117" customFormat="1" ht="16.5" customHeight="1">
      <c r="B2379" s="8"/>
      <c r="C2379" s="103" t="s">
        <v>881</v>
      </c>
      <c r="D2379" s="103" t="s">
        <v>189</v>
      </c>
      <c r="E2379" s="104" t="s">
        <v>882</v>
      </c>
      <c r="F2379" s="105" t="s">
        <v>883</v>
      </c>
      <c r="G2379" s="106" t="s">
        <v>175</v>
      </c>
      <c r="H2379" s="107">
        <v>2</v>
      </c>
      <c r="I2379" s="143"/>
      <c r="J2379" s="108">
        <f>ROUND(I2379*H2379,2)</f>
        <v>0</v>
      </c>
      <c r="K2379" s="105" t="s">
        <v>397</v>
      </c>
      <c r="L2379" s="157"/>
      <c r="M2379" s="109" t="s">
        <v>1</v>
      </c>
      <c r="N2379" s="189" t="s">
        <v>35</v>
      </c>
      <c r="O2379" s="92">
        <v>0</v>
      </c>
      <c r="P2379" s="92">
        <f>O2379*H2379</f>
        <v>0</v>
      </c>
      <c r="Q2379" s="92">
        <v>0.262</v>
      </c>
      <c r="R2379" s="92">
        <f>Q2379*H2379</f>
        <v>0.524</v>
      </c>
      <c r="S2379" s="92">
        <v>0</v>
      </c>
      <c r="T2379" s="164">
        <f>S2379*H2379</f>
        <v>0</v>
      </c>
      <c r="AR2379" s="120" t="s">
        <v>159</v>
      </c>
      <c r="AT2379" s="120" t="s">
        <v>189</v>
      </c>
      <c r="AU2379" s="120" t="s">
        <v>74</v>
      </c>
      <c r="AY2379" s="120" t="s">
        <v>123</v>
      </c>
      <c r="BE2379" s="156">
        <f>IF(N2379="základní",J2379,0)</f>
        <v>0</v>
      </c>
      <c r="BF2379" s="156">
        <f>IF(N2379="snížená",J2379,0)</f>
        <v>0</v>
      </c>
      <c r="BG2379" s="156">
        <f>IF(N2379="zákl. přenesená",J2379,0)</f>
        <v>0</v>
      </c>
      <c r="BH2379" s="156">
        <f>IF(N2379="sníž. přenesená",J2379,0)</f>
        <v>0</v>
      </c>
      <c r="BI2379" s="156">
        <f>IF(N2379="nulová",J2379,0)</f>
        <v>0</v>
      </c>
      <c r="BJ2379" s="120" t="s">
        <v>72</v>
      </c>
      <c r="BK2379" s="156">
        <f>ROUND(I2379*H2379,2)</f>
        <v>0</v>
      </c>
      <c r="BL2379" s="120" t="s">
        <v>130</v>
      </c>
      <c r="BM2379" s="120" t="s">
        <v>884</v>
      </c>
    </row>
    <row r="2380" spans="2:47" s="117" customFormat="1" ht="12">
      <c r="B2380" s="8"/>
      <c r="D2380" s="96" t="s">
        <v>399</v>
      </c>
      <c r="F2380" s="165" t="s">
        <v>883</v>
      </c>
      <c r="L2380" s="8"/>
      <c r="M2380" s="114"/>
      <c r="N2380" s="21"/>
      <c r="O2380" s="21"/>
      <c r="P2380" s="21"/>
      <c r="Q2380" s="21"/>
      <c r="R2380" s="21"/>
      <c r="S2380" s="21"/>
      <c r="T2380" s="22"/>
      <c r="AT2380" s="120" t="s">
        <v>399</v>
      </c>
      <c r="AU2380" s="120" t="s">
        <v>74</v>
      </c>
    </row>
    <row r="2381" spans="2:51" s="167" customFormat="1" ht="12">
      <c r="B2381" s="166"/>
      <c r="D2381" s="96" t="s">
        <v>132</v>
      </c>
      <c r="E2381" s="168" t="s">
        <v>1</v>
      </c>
      <c r="F2381" s="169" t="s">
        <v>401</v>
      </c>
      <c r="H2381" s="168" t="s">
        <v>1</v>
      </c>
      <c r="L2381" s="166"/>
      <c r="M2381" s="170"/>
      <c r="N2381" s="171"/>
      <c r="O2381" s="171"/>
      <c r="P2381" s="171"/>
      <c r="Q2381" s="171"/>
      <c r="R2381" s="171"/>
      <c r="S2381" s="171"/>
      <c r="T2381" s="172"/>
      <c r="AT2381" s="168" t="s">
        <v>132</v>
      </c>
      <c r="AU2381" s="168" t="s">
        <v>74</v>
      </c>
      <c r="AV2381" s="167" t="s">
        <v>72</v>
      </c>
      <c r="AW2381" s="167" t="s">
        <v>5</v>
      </c>
      <c r="AX2381" s="167" t="s">
        <v>66</v>
      </c>
      <c r="AY2381" s="168" t="s">
        <v>123</v>
      </c>
    </row>
    <row r="2382" spans="2:51" s="167" customFormat="1" ht="12">
      <c r="B2382" s="166"/>
      <c r="D2382" s="96" t="s">
        <v>132</v>
      </c>
      <c r="E2382" s="168" t="s">
        <v>1</v>
      </c>
      <c r="F2382" s="169" t="s">
        <v>402</v>
      </c>
      <c r="H2382" s="168" t="s">
        <v>1</v>
      </c>
      <c r="L2382" s="166"/>
      <c r="M2382" s="170"/>
      <c r="N2382" s="171"/>
      <c r="O2382" s="171"/>
      <c r="P2382" s="171"/>
      <c r="Q2382" s="171"/>
      <c r="R2382" s="171"/>
      <c r="S2382" s="171"/>
      <c r="T2382" s="172"/>
      <c r="AT2382" s="168" t="s">
        <v>132</v>
      </c>
      <c r="AU2382" s="168" t="s">
        <v>74</v>
      </c>
      <c r="AV2382" s="167" t="s">
        <v>72</v>
      </c>
      <c r="AW2382" s="167" t="s">
        <v>5</v>
      </c>
      <c r="AX2382" s="167" t="s">
        <v>66</v>
      </c>
      <c r="AY2382" s="168" t="s">
        <v>123</v>
      </c>
    </row>
    <row r="2383" spans="2:51" s="167" customFormat="1" ht="12">
      <c r="B2383" s="166"/>
      <c r="D2383" s="96" t="s">
        <v>132</v>
      </c>
      <c r="E2383" s="168" t="s">
        <v>1</v>
      </c>
      <c r="F2383" s="169" t="s">
        <v>403</v>
      </c>
      <c r="H2383" s="168" t="s">
        <v>1</v>
      </c>
      <c r="L2383" s="166"/>
      <c r="M2383" s="170"/>
      <c r="N2383" s="171"/>
      <c r="O2383" s="171"/>
      <c r="P2383" s="171"/>
      <c r="Q2383" s="171"/>
      <c r="R2383" s="171"/>
      <c r="S2383" s="171"/>
      <c r="T2383" s="172"/>
      <c r="AT2383" s="168" t="s">
        <v>132</v>
      </c>
      <c r="AU2383" s="168" t="s">
        <v>74</v>
      </c>
      <c r="AV2383" s="167" t="s">
        <v>72</v>
      </c>
      <c r="AW2383" s="167" t="s">
        <v>5</v>
      </c>
      <c r="AX2383" s="167" t="s">
        <v>66</v>
      </c>
      <c r="AY2383" s="168" t="s">
        <v>123</v>
      </c>
    </row>
    <row r="2384" spans="2:51" s="167" customFormat="1" ht="12">
      <c r="B2384" s="166"/>
      <c r="D2384" s="96" t="s">
        <v>132</v>
      </c>
      <c r="E2384" s="168" t="s">
        <v>1</v>
      </c>
      <c r="F2384" s="169" t="s">
        <v>614</v>
      </c>
      <c r="H2384" s="168" t="s">
        <v>1</v>
      </c>
      <c r="L2384" s="166"/>
      <c r="M2384" s="170"/>
      <c r="N2384" s="171"/>
      <c r="O2384" s="171"/>
      <c r="P2384" s="171"/>
      <c r="Q2384" s="171"/>
      <c r="R2384" s="171"/>
      <c r="S2384" s="171"/>
      <c r="T2384" s="172"/>
      <c r="AT2384" s="168" t="s">
        <v>132</v>
      </c>
      <c r="AU2384" s="168" t="s">
        <v>74</v>
      </c>
      <c r="AV2384" s="167" t="s">
        <v>72</v>
      </c>
      <c r="AW2384" s="167" t="s">
        <v>5</v>
      </c>
      <c r="AX2384" s="167" t="s">
        <v>66</v>
      </c>
      <c r="AY2384" s="168" t="s">
        <v>123</v>
      </c>
    </row>
    <row r="2385" spans="2:51" s="167" customFormat="1" ht="12">
      <c r="B2385" s="166"/>
      <c r="D2385" s="96" t="s">
        <v>132</v>
      </c>
      <c r="E2385" s="168" t="s">
        <v>1</v>
      </c>
      <c r="F2385" s="169" t="s">
        <v>615</v>
      </c>
      <c r="H2385" s="168" t="s">
        <v>1</v>
      </c>
      <c r="L2385" s="166"/>
      <c r="M2385" s="170"/>
      <c r="N2385" s="171"/>
      <c r="O2385" s="171"/>
      <c r="P2385" s="171"/>
      <c r="Q2385" s="171"/>
      <c r="R2385" s="171"/>
      <c r="S2385" s="171"/>
      <c r="T2385" s="172"/>
      <c r="AT2385" s="168" t="s">
        <v>132</v>
      </c>
      <c r="AU2385" s="168" t="s">
        <v>74</v>
      </c>
      <c r="AV2385" s="167" t="s">
        <v>72</v>
      </c>
      <c r="AW2385" s="167" t="s">
        <v>5</v>
      </c>
      <c r="AX2385" s="167" t="s">
        <v>66</v>
      </c>
      <c r="AY2385" s="168" t="s">
        <v>123</v>
      </c>
    </row>
    <row r="2386" spans="2:51" s="167" customFormat="1" ht="12">
      <c r="B2386" s="166"/>
      <c r="D2386" s="96" t="s">
        <v>132</v>
      </c>
      <c r="E2386" s="168" t="s">
        <v>1</v>
      </c>
      <c r="F2386" s="169" t="s">
        <v>867</v>
      </c>
      <c r="H2386" s="168" t="s">
        <v>1</v>
      </c>
      <c r="L2386" s="166"/>
      <c r="M2386" s="170"/>
      <c r="N2386" s="171"/>
      <c r="O2386" s="171"/>
      <c r="P2386" s="171"/>
      <c r="Q2386" s="171"/>
      <c r="R2386" s="171"/>
      <c r="S2386" s="171"/>
      <c r="T2386" s="172"/>
      <c r="AT2386" s="168" t="s">
        <v>132</v>
      </c>
      <c r="AU2386" s="168" t="s">
        <v>74</v>
      </c>
      <c r="AV2386" s="167" t="s">
        <v>72</v>
      </c>
      <c r="AW2386" s="167" t="s">
        <v>5</v>
      </c>
      <c r="AX2386" s="167" t="s">
        <v>66</v>
      </c>
      <c r="AY2386" s="168" t="s">
        <v>123</v>
      </c>
    </row>
    <row r="2387" spans="2:51" s="167" customFormat="1" ht="12">
      <c r="B2387" s="166"/>
      <c r="D2387" s="96" t="s">
        <v>132</v>
      </c>
      <c r="E2387" s="168" t="s">
        <v>1</v>
      </c>
      <c r="F2387" s="169" t="s">
        <v>866</v>
      </c>
      <c r="H2387" s="168" t="s">
        <v>1</v>
      </c>
      <c r="L2387" s="166"/>
      <c r="M2387" s="170"/>
      <c r="N2387" s="171"/>
      <c r="O2387" s="171"/>
      <c r="P2387" s="171"/>
      <c r="Q2387" s="171"/>
      <c r="R2387" s="171"/>
      <c r="S2387" s="171"/>
      <c r="T2387" s="172"/>
      <c r="AT2387" s="168" t="s">
        <v>132</v>
      </c>
      <c r="AU2387" s="168" t="s">
        <v>74</v>
      </c>
      <c r="AV2387" s="167" t="s">
        <v>72</v>
      </c>
      <c r="AW2387" s="167" t="s">
        <v>5</v>
      </c>
      <c r="AX2387" s="167" t="s">
        <v>66</v>
      </c>
      <c r="AY2387" s="168" t="s">
        <v>123</v>
      </c>
    </row>
    <row r="2388" spans="2:51" s="95" customFormat="1" ht="12">
      <c r="B2388" s="94"/>
      <c r="D2388" s="96" t="s">
        <v>132</v>
      </c>
      <c r="E2388" s="97" t="s">
        <v>1</v>
      </c>
      <c r="F2388" s="98" t="s">
        <v>72</v>
      </c>
      <c r="H2388" s="99">
        <v>1</v>
      </c>
      <c r="L2388" s="94"/>
      <c r="M2388" s="100"/>
      <c r="N2388" s="101"/>
      <c r="O2388" s="101"/>
      <c r="P2388" s="101"/>
      <c r="Q2388" s="101"/>
      <c r="R2388" s="101"/>
      <c r="S2388" s="101"/>
      <c r="T2388" s="102"/>
      <c r="AT2388" s="97" t="s">
        <v>132</v>
      </c>
      <c r="AU2388" s="97" t="s">
        <v>74</v>
      </c>
      <c r="AV2388" s="95" t="s">
        <v>74</v>
      </c>
      <c r="AW2388" s="95" t="s">
        <v>5</v>
      </c>
      <c r="AX2388" s="95" t="s">
        <v>66</v>
      </c>
      <c r="AY2388" s="97" t="s">
        <v>123</v>
      </c>
    </row>
    <row r="2389" spans="2:51" s="167" customFormat="1" ht="12">
      <c r="B2389" s="166"/>
      <c r="D2389" s="96" t="s">
        <v>132</v>
      </c>
      <c r="E2389" s="168" t="s">
        <v>1</v>
      </c>
      <c r="F2389" s="169" t="s">
        <v>621</v>
      </c>
      <c r="H2389" s="168" t="s">
        <v>1</v>
      </c>
      <c r="L2389" s="166"/>
      <c r="M2389" s="170"/>
      <c r="N2389" s="171"/>
      <c r="O2389" s="171"/>
      <c r="P2389" s="171"/>
      <c r="Q2389" s="171"/>
      <c r="R2389" s="171"/>
      <c r="S2389" s="171"/>
      <c r="T2389" s="172"/>
      <c r="AT2389" s="168" t="s">
        <v>132</v>
      </c>
      <c r="AU2389" s="168" t="s">
        <v>74</v>
      </c>
      <c r="AV2389" s="167" t="s">
        <v>72</v>
      </c>
      <c r="AW2389" s="167" t="s">
        <v>5</v>
      </c>
      <c r="AX2389" s="167" t="s">
        <v>66</v>
      </c>
      <c r="AY2389" s="168" t="s">
        <v>123</v>
      </c>
    </row>
    <row r="2390" spans="2:51" s="167" customFormat="1" ht="12">
      <c r="B2390" s="166"/>
      <c r="D2390" s="96" t="s">
        <v>132</v>
      </c>
      <c r="E2390" s="168" t="s">
        <v>1</v>
      </c>
      <c r="F2390" s="169" t="s">
        <v>867</v>
      </c>
      <c r="H2390" s="168" t="s">
        <v>1</v>
      </c>
      <c r="L2390" s="166"/>
      <c r="M2390" s="170"/>
      <c r="N2390" s="171"/>
      <c r="O2390" s="171"/>
      <c r="P2390" s="171"/>
      <c r="Q2390" s="171"/>
      <c r="R2390" s="171"/>
      <c r="S2390" s="171"/>
      <c r="T2390" s="172"/>
      <c r="AT2390" s="168" t="s">
        <v>132</v>
      </c>
      <c r="AU2390" s="168" t="s">
        <v>74</v>
      </c>
      <c r="AV2390" s="167" t="s">
        <v>72</v>
      </c>
      <c r="AW2390" s="167" t="s">
        <v>5</v>
      </c>
      <c r="AX2390" s="167" t="s">
        <v>66</v>
      </c>
      <c r="AY2390" s="168" t="s">
        <v>123</v>
      </c>
    </row>
    <row r="2391" spans="2:51" s="167" customFormat="1" ht="12">
      <c r="B2391" s="166"/>
      <c r="D2391" s="96" t="s">
        <v>132</v>
      </c>
      <c r="E2391" s="168" t="s">
        <v>1</v>
      </c>
      <c r="F2391" s="169" t="s">
        <v>866</v>
      </c>
      <c r="H2391" s="168" t="s">
        <v>1</v>
      </c>
      <c r="L2391" s="166"/>
      <c r="M2391" s="170"/>
      <c r="N2391" s="171"/>
      <c r="O2391" s="171"/>
      <c r="P2391" s="171"/>
      <c r="Q2391" s="171"/>
      <c r="R2391" s="171"/>
      <c r="S2391" s="171"/>
      <c r="T2391" s="172"/>
      <c r="AT2391" s="168" t="s">
        <v>132</v>
      </c>
      <c r="AU2391" s="168" t="s">
        <v>74</v>
      </c>
      <c r="AV2391" s="167" t="s">
        <v>72</v>
      </c>
      <c r="AW2391" s="167" t="s">
        <v>5</v>
      </c>
      <c r="AX2391" s="167" t="s">
        <v>66</v>
      </c>
      <c r="AY2391" s="168" t="s">
        <v>123</v>
      </c>
    </row>
    <row r="2392" spans="2:51" s="95" customFormat="1" ht="12">
      <c r="B2392" s="94"/>
      <c r="D2392" s="96" t="s">
        <v>132</v>
      </c>
      <c r="E2392" s="97" t="s">
        <v>1</v>
      </c>
      <c r="F2392" s="98" t="s">
        <v>72</v>
      </c>
      <c r="H2392" s="99">
        <v>1</v>
      </c>
      <c r="L2392" s="94"/>
      <c r="M2392" s="100"/>
      <c r="N2392" s="101"/>
      <c r="O2392" s="101"/>
      <c r="P2392" s="101"/>
      <c r="Q2392" s="101"/>
      <c r="R2392" s="101"/>
      <c r="S2392" s="101"/>
      <c r="T2392" s="102"/>
      <c r="AT2392" s="97" t="s">
        <v>132</v>
      </c>
      <c r="AU2392" s="97" t="s">
        <v>74</v>
      </c>
      <c r="AV2392" s="95" t="s">
        <v>74</v>
      </c>
      <c r="AW2392" s="95" t="s">
        <v>5</v>
      </c>
      <c r="AX2392" s="95" t="s">
        <v>66</v>
      </c>
      <c r="AY2392" s="97" t="s">
        <v>123</v>
      </c>
    </row>
    <row r="2393" spans="2:51" s="182" customFormat="1" ht="12">
      <c r="B2393" s="181"/>
      <c r="D2393" s="96" t="s">
        <v>132</v>
      </c>
      <c r="E2393" s="183" t="s">
        <v>1</v>
      </c>
      <c r="F2393" s="184" t="s">
        <v>470</v>
      </c>
      <c r="H2393" s="185">
        <v>2</v>
      </c>
      <c r="L2393" s="181"/>
      <c r="M2393" s="186"/>
      <c r="N2393" s="187"/>
      <c r="O2393" s="187"/>
      <c r="P2393" s="187"/>
      <c r="Q2393" s="187"/>
      <c r="R2393" s="187"/>
      <c r="S2393" s="187"/>
      <c r="T2393" s="188"/>
      <c r="AT2393" s="183" t="s">
        <v>132</v>
      </c>
      <c r="AU2393" s="183" t="s">
        <v>74</v>
      </c>
      <c r="AV2393" s="182" t="s">
        <v>130</v>
      </c>
      <c r="AW2393" s="182" t="s">
        <v>5</v>
      </c>
      <c r="AX2393" s="182" t="s">
        <v>72</v>
      </c>
      <c r="AY2393" s="183" t="s">
        <v>123</v>
      </c>
    </row>
    <row r="2394" spans="2:65" s="117" customFormat="1" ht="16.5" customHeight="1">
      <c r="B2394" s="8"/>
      <c r="C2394" s="103" t="s">
        <v>885</v>
      </c>
      <c r="D2394" s="103" t="s">
        <v>189</v>
      </c>
      <c r="E2394" s="104" t="s">
        <v>886</v>
      </c>
      <c r="F2394" s="105" t="s">
        <v>887</v>
      </c>
      <c r="G2394" s="106" t="s">
        <v>175</v>
      </c>
      <c r="H2394" s="107">
        <v>5</v>
      </c>
      <c r="I2394" s="143"/>
      <c r="J2394" s="108">
        <f>ROUND(I2394*H2394,2)</f>
        <v>0</v>
      </c>
      <c r="K2394" s="105" t="s">
        <v>397</v>
      </c>
      <c r="L2394" s="157"/>
      <c r="M2394" s="109" t="s">
        <v>1</v>
      </c>
      <c r="N2394" s="189" t="s">
        <v>35</v>
      </c>
      <c r="O2394" s="92">
        <v>0</v>
      </c>
      <c r="P2394" s="92">
        <f>O2394*H2394</f>
        <v>0</v>
      </c>
      <c r="Q2394" s="92">
        <v>1.054</v>
      </c>
      <c r="R2394" s="92">
        <f>Q2394*H2394</f>
        <v>5.2700000000000005</v>
      </c>
      <c r="S2394" s="92">
        <v>0</v>
      </c>
      <c r="T2394" s="164">
        <f>S2394*H2394</f>
        <v>0</v>
      </c>
      <c r="AR2394" s="120" t="s">
        <v>159</v>
      </c>
      <c r="AT2394" s="120" t="s">
        <v>189</v>
      </c>
      <c r="AU2394" s="120" t="s">
        <v>74</v>
      </c>
      <c r="AY2394" s="120" t="s">
        <v>123</v>
      </c>
      <c r="BE2394" s="156">
        <f>IF(N2394="základní",J2394,0)</f>
        <v>0</v>
      </c>
      <c r="BF2394" s="156">
        <f>IF(N2394="snížená",J2394,0)</f>
        <v>0</v>
      </c>
      <c r="BG2394" s="156">
        <f>IF(N2394="zákl. přenesená",J2394,0)</f>
        <v>0</v>
      </c>
      <c r="BH2394" s="156">
        <f>IF(N2394="sníž. přenesená",J2394,0)</f>
        <v>0</v>
      </c>
      <c r="BI2394" s="156">
        <f>IF(N2394="nulová",J2394,0)</f>
        <v>0</v>
      </c>
      <c r="BJ2394" s="120" t="s">
        <v>72</v>
      </c>
      <c r="BK2394" s="156">
        <f>ROUND(I2394*H2394,2)</f>
        <v>0</v>
      </c>
      <c r="BL2394" s="120" t="s">
        <v>130</v>
      </c>
      <c r="BM2394" s="120" t="s">
        <v>888</v>
      </c>
    </row>
    <row r="2395" spans="2:47" s="117" customFormat="1" ht="12">
      <c r="B2395" s="8"/>
      <c r="D2395" s="96" t="s">
        <v>399</v>
      </c>
      <c r="F2395" s="165" t="s">
        <v>887</v>
      </c>
      <c r="L2395" s="8"/>
      <c r="M2395" s="114"/>
      <c r="N2395" s="21"/>
      <c r="O2395" s="21"/>
      <c r="P2395" s="21"/>
      <c r="Q2395" s="21"/>
      <c r="R2395" s="21"/>
      <c r="S2395" s="21"/>
      <c r="T2395" s="22"/>
      <c r="AT2395" s="120" t="s">
        <v>399</v>
      </c>
      <c r="AU2395" s="120" t="s">
        <v>74</v>
      </c>
    </row>
    <row r="2396" spans="2:51" s="167" customFormat="1" ht="12">
      <c r="B2396" s="166"/>
      <c r="D2396" s="96" t="s">
        <v>132</v>
      </c>
      <c r="E2396" s="168" t="s">
        <v>1</v>
      </c>
      <c r="F2396" s="169" t="s">
        <v>401</v>
      </c>
      <c r="H2396" s="168" t="s">
        <v>1</v>
      </c>
      <c r="L2396" s="166"/>
      <c r="M2396" s="170"/>
      <c r="N2396" s="171"/>
      <c r="O2396" s="171"/>
      <c r="P2396" s="171"/>
      <c r="Q2396" s="171"/>
      <c r="R2396" s="171"/>
      <c r="S2396" s="171"/>
      <c r="T2396" s="172"/>
      <c r="AT2396" s="168" t="s">
        <v>132</v>
      </c>
      <c r="AU2396" s="168" t="s">
        <v>74</v>
      </c>
      <c r="AV2396" s="167" t="s">
        <v>72</v>
      </c>
      <c r="AW2396" s="167" t="s">
        <v>5</v>
      </c>
      <c r="AX2396" s="167" t="s">
        <v>66</v>
      </c>
      <c r="AY2396" s="168" t="s">
        <v>123</v>
      </c>
    </row>
    <row r="2397" spans="2:51" s="167" customFormat="1" ht="12">
      <c r="B2397" s="166"/>
      <c r="D2397" s="96" t="s">
        <v>132</v>
      </c>
      <c r="E2397" s="168" t="s">
        <v>1</v>
      </c>
      <c r="F2397" s="169" t="s">
        <v>402</v>
      </c>
      <c r="H2397" s="168" t="s">
        <v>1</v>
      </c>
      <c r="L2397" s="166"/>
      <c r="M2397" s="170"/>
      <c r="N2397" s="171"/>
      <c r="O2397" s="171"/>
      <c r="P2397" s="171"/>
      <c r="Q2397" s="171"/>
      <c r="R2397" s="171"/>
      <c r="S2397" s="171"/>
      <c r="T2397" s="172"/>
      <c r="AT2397" s="168" t="s">
        <v>132</v>
      </c>
      <c r="AU2397" s="168" t="s">
        <v>74</v>
      </c>
      <c r="AV2397" s="167" t="s">
        <v>72</v>
      </c>
      <c r="AW2397" s="167" t="s">
        <v>5</v>
      </c>
      <c r="AX2397" s="167" t="s">
        <v>66</v>
      </c>
      <c r="AY2397" s="168" t="s">
        <v>123</v>
      </c>
    </row>
    <row r="2398" spans="2:51" s="167" customFormat="1" ht="12">
      <c r="B2398" s="166"/>
      <c r="D2398" s="96" t="s">
        <v>132</v>
      </c>
      <c r="E2398" s="168" t="s">
        <v>1</v>
      </c>
      <c r="F2398" s="169" t="s">
        <v>403</v>
      </c>
      <c r="H2398" s="168" t="s">
        <v>1</v>
      </c>
      <c r="L2398" s="166"/>
      <c r="M2398" s="170"/>
      <c r="N2398" s="171"/>
      <c r="O2398" s="171"/>
      <c r="P2398" s="171"/>
      <c r="Q2398" s="171"/>
      <c r="R2398" s="171"/>
      <c r="S2398" s="171"/>
      <c r="T2398" s="172"/>
      <c r="AT2398" s="168" t="s">
        <v>132</v>
      </c>
      <c r="AU2398" s="168" t="s">
        <v>74</v>
      </c>
      <c r="AV2398" s="167" t="s">
        <v>72</v>
      </c>
      <c r="AW2398" s="167" t="s">
        <v>5</v>
      </c>
      <c r="AX2398" s="167" t="s">
        <v>66</v>
      </c>
      <c r="AY2398" s="168" t="s">
        <v>123</v>
      </c>
    </row>
    <row r="2399" spans="2:51" s="167" customFormat="1" ht="12">
      <c r="B2399" s="166"/>
      <c r="D2399" s="96" t="s">
        <v>132</v>
      </c>
      <c r="E2399" s="168" t="s">
        <v>1</v>
      </c>
      <c r="F2399" s="169" t="s">
        <v>614</v>
      </c>
      <c r="H2399" s="168" t="s">
        <v>1</v>
      </c>
      <c r="L2399" s="166"/>
      <c r="M2399" s="170"/>
      <c r="N2399" s="171"/>
      <c r="O2399" s="171"/>
      <c r="P2399" s="171"/>
      <c r="Q2399" s="171"/>
      <c r="R2399" s="171"/>
      <c r="S2399" s="171"/>
      <c r="T2399" s="172"/>
      <c r="AT2399" s="168" t="s">
        <v>132</v>
      </c>
      <c r="AU2399" s="168" t="s">
        <v>74</v>
      </c>
      <c r="AV2399" s="167" t="s">
        <v>72</v>
      </c>
      <c r="AW2399" s="167" t="s">
        <v>5</v>
      </c>
      <c r="AX2399" s="167" t="s">
        <v>66</v>
      </c>
      <c r="AY2399" s="168" t="s">
        <v>123</v>
      </c>
    </row>
    <row r="2400" spans="2:51" s="167" customFormat="1" ht="12">
      <c r="B2400" s="166"/>
      <c r="D2400" s="96" t="s">
        <v>132</v>
      </c>
      <c r="E2400" s="168" t="s">
        <v>1</v>
      </c>
      <c r="F2400" s="169" t="s">
        <v>615</v>
      </c>
      <c r="H2400" s="168" t="s">
        <v>1</v>
      </c>
      <c r="L2400" s="166"/>
      <c r="M2400" s="170"/>
      <c r="N2400" s="171"/>
      <c r="O2400" s="171"/>
      <c r="P2400" s="171"/>
      <c r="Q2400" s="171"/>
      <c r="R2400" s="171"/>
      <c r="S2400" s="171"/>
      <c r="T2400" s="172"/>
      <c r="AT2400" s="168" t="s">
        <v>132</v>
      </c>
      <c r="AU2400" s="168" t="s">
        <v>74</v>
      </c>
      <c r="AV2400" s="167" t="s">
        <v>72</v>
      </c>
      <c r="AW2400" s="167" t="s">
        <v>5</v>
      </c>
      <c r="AX2400" s="167" t="s">
        <v>66</v>
      </c>
      <c r="AY2400" s="168" t="s">
        <v>123</v>
      </c>
    </row>
    <row r="2401" spans="2:51" s="167" customFormat="1" ht="12">
      <c r="B2401" s="166"/>
      <c r="D2401" s="96" t="s">
        <v>132</v>
      </c>
      <c r="E2401" s="168" t="s">
        <v>1</v>
      </c>
      <c r="F2401" s="169" t="s">
        <v>868</v>
      </c>
      <c r="H2401" s="168" t="s">
        <v>1</v>
      </c>
      <c r="L2401" s="166"/>
      <c r="M2401" s="170"/>
      <c r="N2401" s="171"/>
      <c r="O2401" s="171"/>
      <c r="P2401" s="171"/>
      <c r="Q2401" s="171"/>
      <c r="R2401" s="171"/>
      <c r="S2401" s="171"/>
      <c r="T2401" s="172"/>
      <c r="AT2401" s="168" t="s">
        <v>132</v>
      </c>
      <c r="AU2401" s="168" t="s">
        <v>74</v>
      </c>
      <c r="AV2401" s="167" t="s">
        <v>72</v>
      </c>
      <c r="AW2401" s="167" t="s">
        <v>5</v>
      </c>
      <c r="AX2401" s="167" t="s">
        <v>66</v>
      </c>
      <c r="AY2401" s="168" t="s">
        <v>123</v>
      </c>
    </row>
    <row r="2402" spans="2:51" s="167" customFormat="1" ht="12">
      <c r="B2402" s="166"/>
      <c r="D2402" s="96" t="s">
        <v>132</v>
      </c>
      <c r="E2402" s="168" t="s">
        <v>1</v>
      </c>
      <c r="F2402" s="169" t="s">
        <v>866</v>
      </c>
      <c r="H2402" s="168" t="s">
        <v>1</v>
      </c>
      <c r="L2402" s="166"/>
      <c r="M2402" s="170"/>
      <c r="N2402" s="171"/>
      <c r="O2402" s="171"/>
      <c r="P2402" s="171"/>
      <c r="Q2402" s="171"/>
      <c r="R2402" s="171"/>
      <c r="S2402" s="171"/>
      <c r="T2402" s="172"/>
      <c r="AT2402" s="168" t="s">
        <v>132</v>
      </c>
      <c r="AU2402" s="168" t="s">
        <v>74</v>
      </c>
      <c r="AV2402" s="167" t="s">
        <v>72</v>
      </c>
      <c r="AW2402" s="167" t="s">
        <v>5</v>
      </c>
      <c r="AX2402" s="167" t="s">
        <v>66</v>
      </c>
      <c r="AY2402" s="168" t="s">
        <v>123</v>
      </c>
    </row>
    <row r="2403" spans="2:51" s="95" customFormat="1" ht="12">
      <c r="B2403" s="94"/>
      <c r="D2403" s="96" t="s">
        <v>132</v>
      </c>
      <c r="E2403" s="97" t="s">
        <v>1</v>
      </c>
      <c r="F2403" s="98" t="s">
        <v>72</v>
      </c>
      <c r="H2403" s="99">
        <v>1</v>
      </c>
      <c r="L2403" s="94"/>
      <c r="M2403" s="100"/>
      <c r="N2403" s="101"/>
      <c r="O2403" s="101"/>
      <c r="P2403" s="101"/>
      <c r="Q2403" s="101"/>
      <c r="R2403" s="101"/>
      <c r="S2403" s="101"/>
      <c r="T2403" s="102"/>
      <c r="AT2403" s="97" t="s">
        <v>132</v>
      </c>
      <c r="AU2403" s="97" t="s">
        <v>74</v>
      </c>
      <c r="AV2403" s="95" t="s">
        <v>74</v>
      </c>
      <c r="AW2403" s="95" t="s">
        <v>5</v>
      </c>
      <c r="AX2403" s="95" t="s">
        <v>66</v>
      </c>
      <c r="AY2403" s="97" t="s">
        <v>123</v>
      </c>
    </row>
    <row r="2404" spans="2:51" s="167" customFormat="1" ht="12">
      <c r="B2404" s="166"/>
      <c r="D2404" s="96" t="s">
        <v>132</v>
      </c>
      <c r="E2404" s="168" t="s">
        <v>1</v>
      </c>
      <c r="F2404" s="169" t="s">
        <v>618</v>
      </c>
      <c r="H2404" s="168" t="s">
        <v>1</v>
      </c>
      <c r="L2404" s="166"/>
      <c r="M2404" s="170"/>
      <c r="N2404" s="171"/>
      <c r="O2404" s="171"/>
      <c r="P2404" s="171"/>
      <c r="Q2404" s="171"/>
      <c r="R2404" s="171"/>
      <c r="S2404" s="171"/>
      <c r="T2404" s="172"/>
      <c r="AT2404" s="168" t="s">
        <v>132</v>
      </c>
      <c r="AU2404" s="168" t="s">
        <v>74</v>
      </c>
      <c r="AV2404" s="167" t="s">
        <v>72</v>
      </c>
      <c r="AW2404" s="167" t="s">
        <v>5</v>
      </c>
      <c r="AX2404" s="167" t="s">
        <v>66</v>
      </c>
      <c r="AY2404" s="168" t="s">
        <v>123</v>
      </c>
    </row>
    <row r="2405" spans="2:51" s="167" customFormat="1" ht="12">
      <c r="B2405" s="166"/>
      <c r="D2405" s="96" t="s">
        <v>132</v>
      </c>
      <c r="E2405" s="168" t="s">
        <v>1</v>
      </c>
      <c r="F2405" s="169" t="s">
        <v>868</v>
      </c>
      <c r="H2405" s="168" t="s">
        <v>1</v>
      </c>
      <c r="L2405" s="166"/>
      <c r="M2405" s="170"/>
      <c r="N2405" s="171"/>
      <c r="O2405" s="171"/>
      <c r="P2405" s="171"/>
      <c r="Q2405" s="171"/>
      <c r="R2405" s="171"/>
      <c r="S2405" s="171"/>
      <c r="T2405" s="172"/>
      <c r="AT2405" s="168" t="s">
        <v>132</v>
      </c>
      <c r="AU2405" s="168" t="s">
        <v>74</v>
      </c>
      <c r="AV2405" s="167" t="s">
        <v>72</v>
      </c>
      <c r="AW2405" s="167" t="s">
        <v>5</v>
      </c>
      <c r="AX2405" s="167" t="s">
        <v>66</v>
      </c>
      <c r="AY2405" s="168" t="s">
        <v>123</v>
      </c>
    </row>
    <row r="2406" spans="2:51" s="167" customFormat="1" ht="12">
      <c r="B2406" s="166"/>
      <c r="D2406" s="96" t="s">
        <v>132</v>
      </c>
      <c r="E2406" s="168" t="s">
        <v>1</v>
      </c>
      <c r="F2406" s="169" t="s">
        <v>866</v>
      </c>
      <c r="H2406" s="168" t="s">
        <v>1</v>
      </c>
      <c r="L2406" s="166"/>
      <c r="M2406" s="170"/>
      <c r="N2406" s="171"/>
      <c r="O2406" s="171"/>
      <c r="P2406" s="171"/>
      <c r="Q2406" s="171"/>
      <c r="R2406" s="171"/>
      <c r="S2406" s="171"/>
      <c r="T2406" s="172"/>
      <c r="AT2406" s="168" t="s">
        <v>132</v>
      </c>
      <c r="AU2406" s="168" t="s">
        <v>74</v>
      </c>
      <c r="AV2406" s="167" t="s">
        <v>72</v>
      </c>
      <c r="AW2406" s="167" t="s">
        <v>5</v>
      </c>
      <c r="AX2406" s="167" t="s">
        <v>66</v>
      </c>
      <c r="AY2406" s="168" t="s">
        <v>123</v>
      </c>
    </row>
    <row r="2407" spans="2:51" s="95" customFormat="1" ht="12">
      <c r="B2407" s="94"/>
      <c r="D2407" s="96" t="s">
        <v>132</v>
      </c>
      <c r="E2407" s="97" t="s">
        <v>1</v>
      </c>
      <c r="F2407" s="98" t="s">
        <v>72</v>
      </c>
      <c r="H2407" s="99">
        <v>1</v>
      </c>
      <c r="L2407" s="94"/>
      <c r="M2407" s="100"/>
      <c r="N2407" s="101"/>
      <c r="O2407" s="101"/>
      <c r="P2407" s="101"/>
      <c r="Q2407" s="101"/>
      <c r="R2407" s="101"/>
      <c r="S2407" s="101"/>
      <c r="T2407" s="102"/>
      <c r="AT2407" s="97" t="s">
        <v>132</v>
      </c>
      <c r="AU2407" s="97" t="s">
        <v>74</v>
      </c>
      <c r="AV2407" s="95" t="s">
        <v>74</v>
      </c>
      <c r="AW2407" s="95" t="s">
        <v>5</v>
      </c>
      <c r="AX2407" s="95" t="s">
        <v>66</v>
      </c>
      <c r="AY2407" s="97" t="s">
        <v>123</v>
      </c>
    </row>
    <row r="2408" spans="2:51" s="167" customFormat="1" ht="12">
      <c r="B2408" s="166"/>
      <c r="D2408" s="96" t="s">
        <v>132</v>
      </c>
      <c r="E2408" s="168" t="s">
        <v>1</v>
      </c>
      <c r="F2408" s="169" t="s">
        <v>619</v>
      </c>
      <c r="H2408" s="168" t="s">
        <v>1</v>
      </c>
      <c r="L2408" s="166"/>
      <c r="M2408" s="170"/>
      <c r="N2408" s="171"/>
      <c r="O2408" s="171"/>
      <c r="P2408" s="171"/>
      <c r="Q2408" s="171"/>
      <c r="R2408" s="171"/>
      <c r="S2408" s="171"/>
      <c r="T2408" s="172"/>
      <c r="AT2408" s="168" t="s">
        <v>132</v>
      </c>
      <c r="AU2408" s="168" t="s">
        <v>74</v>
      </c>
      <c r="AV2408" s="167" t="s">
        <v>72</v>
      </c>
      <c r="AW2408" s="167" t="s">
        <v>5</v>
      </c>
      <c r="AX2408" s="167" t="s">
        <v>66</v>
      </c>
      <c r="AY2408" s="168" t="s">
        <v>123</v>
      </c>
    </row>
    <row r="2409" spans="2:51" s="167" customFormat="1" ht="12">
      <c r="B2409" s="166"/>
      <c r="D2409" s="96" t="s">
        <v>132</v>
      </c>
      <c r="E2409" s="168" t="s">
        <v>1</v>
      </c>
      <c r="F2409" s="169" t="s">
        <v>868</v>
      </c>
      <c r="H2409" s="168" t="s">
        <v>1</v>
      </c>
      <c r="L2409" s="166"/>
      <c r="M2409" s="170"/>
      <c r="N2409" s="171"/>
      <c r="O2409" s="171"/>
      <c r="P2409" s="171"/>
      <c r="Q2409" s="171"/>
      <c r="R2409" s="171"/>
      <c r="S2409" s="171"/>
      <c r="T2409" s="172"/>
      <c r="AT2409" s="168" t="s">
        <v>132</v>
      </c>
      <c r="AU2409" s="168" t="s">
        <v>74</v>
      </c>
      <c r="AV2409" s="167" t="s">
        <v>72</v>
      </c>
      <c r="AW2409" s="167" t="s">
        <v>5</v>
      </c>
      <c r="AX2409" s="167" t="s">
        <v>66</v>
      </c>
      <c r="AY2409" s="168" t="s">
        <v>123</v>
      </c>
    </row>
    <row r="2410" spans="2:51" s="167" customFormat="1" ht="12">
      <c r="B2410" s="166"/>
      <c r="D2410" s="96" t="s">
        <v>132</v>
      </c>
      <c r="E2410" s="168" t="s">
        <v>1</v>
      </c>
      <c r="F2410" s="169" t="s">
        <v>866</v>
      </c>
      <c r="H2410" s="168" t="s">
        <v>1</v>
      </c>
      <c r="L2410" s="166"/>
      <c r="M2410" s="170"/>
      <c r="N2410" s="171"/>
      <c r="O2410" s="171"/>
      <c r="P2410" s="171"/>
      <c r="Q2410" s="171"/>
      <c r="R2410" s="171"/>
      <c r="S2410" s="171"/>
      <c r="T2410" s="172"/>
      <c r="AT2410" s="168" t="s">
        <v>132</v>
      </c>
      <c r="AU2410" s="168" t="s">
        <v>74</v>
      </c>
      <c r="AV2410" s="167" t="s">
        <v>72</v>
      </c>
      <c r="AW2410" s="167" t="s">
        <v>5</v>
      </c>
      <c r="AX2410" s="167" t="s">
        <v>66</v>
      </c>
      <c r="AY2410" s="168" t="s">
        <v>123</v>
      </c>
    </row>
    <row r="2411" spans="2:51" s="95" customFormat="1" ht="12">
      <c r="B2411" s="94"/>
      <c r="D2411" s="96" t="s">
        <v>132</v>
      </c>
      <c r="E2411" s="97" t="s">
        <v>1</v>
      </c>
      <c r="F2411" s="98" t="s">
        <v>72</v>
      </c>
      <c r="H2411" s="99">
        <v>1</v>
      </c>
      <c r="L2411" s="94"/>
      <c r="M2411" s="100"/>
      <c r="N2411" s="101"/>
      <c r="O2411" s="101"/>
      <c r="P2411" s="101"/>
      <c r="Q2411" s="101"/>
      <c r="R2411" s="101"/>
      <c r="S2411" s="101"/>
      <c r="T2411" s="102"/>
      <c r="AT2411" s="97" t="s">
        <v>132</v>
      </c>
      <c r="AU2411" s="97" t="s">
        <v>74</v>
      </c>
      <c r="AV2411" s="95" t="s">
        <v>74</v>
      </c>
      <c r="AW2411" s="95" t="s">
        <v>5</v>
      </c>
      <c r="AX2411" s="95" t="s">
        <v>66</v>
      </c>
      <c r="AY2411" s="97" t="s">
        <v>123</v>
      </c>
    </row>
    <row r="2412" spans="2:51" s="167" customFormat="1" ht="12">
      <c r="B2412" s="166"/>
      <c r="D2412" s="96" t="s">
        <v>132</v>
      </c>
      <c r="E2412" s="168" t="s">
        <v>1</v>
      </c>
      <c r="F2412" s="169" t="s">
        <v>620</v>
      </c>
      <c r="H2412" s="168" t="s">
        <v>1</v>
      </c>
      <c r="L2412" s="166"/>
      <c r="M2412" s="170"/>
      <c r="N2412" s="171"/>
      <c r="O2412" s="171"/>
      <c r="P2412" s="171"/>
      <c r="Q2412" s="171"/>
      <c r="R2412" s="171"/>
      <c r="S2412" s="171"/>
      <c r="T2412" s="172"/>
      <c r="AT2412" s="168" t="s">
        <v>132</v>
      </c>
      <c r="AU2412" s="168" t="s">
        <v>74</v>
      </c>
      <c r="AV2412" s="167" t="s">
        <v>72</v>
      </c>
      <c r="AW2412" s="167" t="s">
        <v>5</v>
      </c>
      <c r="AX2412" s="167" t="s">
        <v>66</v>
      </c>
      <c r="AY2412" s="168" t="s">
        <v>123</v>
      </c>
    </row>
    <row r="2413" spans="2:51" s="167" customFormat="1" ht="12">
      <c r="B2413" s="166"/>
      <c r="D2413" s="96" t="s">
        <v>132</v>
      </c>
      <c r="E2413" s="168" t="s">
        <v>1</v>
      </c>
      <c r="F2413" s="169" t="s">
        <v>868</v>
      </c>
      <c r="H2413" s="168" t="s">
        <v>1</v>
      </c>
      <c r="L2413" s="166"/>
      <c r="M2413" s="170"/>
      <c r="N2413" s="171"/>
      <c r="O2413" s="171"/>
      <c r="P2413" s="171"/>
      <c r="Q2413" s="171"/>
      <c r="R2413" s="171"/>
      <c r="S2413" s="171"/>
      <c r="T2413" s="172"/>
      <c r="AT2413" s="168" t="s">
        <v>132</v>
      </c>
      <c r="AU2413" s="168" t="s">
        <v>74</v>
      </c>
      <c r="AV2413" s="167" t="s">
        <v>72</v>
      </c>
      <c r="AW2413" s="167" t="s">
        <v>5</v>
      </c>
      <c r="AX2413" s="167" t="s">
        <v>66</v>
      </c>
      <c r="AY2413" s="168" t="s">
        <v>123</v>
      </c>
    </row>
    <row r="2414" spans="2:51" s="167" customFormat="1" ht="12">
      <c r="B2414" s="166"/>
      <c r="D2414" s="96" t="s">
        <v>132</v>
      </c>
      <c r="E2414" s="168" t="s">
        <v>1</v>
      </c>
      <c r="F2414" s="169" t="s">
        <v>866</v>
      </c>
      <c r="H2414" s="168" t="s">
        <v>1</v>
      </c>
      <c r="L2414" s="166"/>
      <c r="M2414" s="170"/>
      <c r="N2414" s="171"/>
      <c r="O2414" s="171"/>
      <c r="P2414" s="171"/>
      <c r="Q2414" s="171"/>
      <c r="R2414" s="171"/>
      <c r="S2414" s="171"/>
      <c r="T2414" s="172"/>
      <c r="AT2414" s="168" t="s">
        <v>132</v>
      </c>
      <c r="AU2414" s="168" t="s">
        <v>74</v>
      </c>
      <c r="AV2414" s="167" t="s">
        <v>72</v>
      </c>
      <c r="AW2414" s="167" t="s">
        <v>5</v>
      </c>
      <c r="AX2414" s="167" t="s">
        <v>66</v>
      </c>
      <c r="AY2414" s="168" t="s">
        <v>123</v>
      </c>
    </row>
    <row r="2415" spans="2:51" s="95" customFormat="1" ht="12">
      <c r="B2415" s="94"/>
      <c r="D2415" s="96" t="s">
        <v>132</v>
      </c>
      <c r="E2415" s="97" t="s">
        <v>1</v>
      </c>
      <c r="F2415" s="98" t="s">
        <v>72</v>
      </c>
      <c r="H2415" s="99">
        <v>1</v>
      </c>
      <c r="L2415" s="94"/>
      <c r="M2415" s="100"/>
      <c r="N2415" s="101"/>
      <c r="O2415" s="101"/>
      <c r="P2415" s="101"/>
      <c r="Q2415" s="101"/>
      <c r="R2415" s="101"/>
      <c r="S2415" s="101"/>
      <c r="T2415" s="102"/>
      <c r="AT2415" s="97" t="s">
        <v>132</v>
      </c>
      <c r="AU2415" s="97" t="s">
        <v>74</v>
      </c>
      <c r="AV2415" s="95" t="s">
        <v>74</v>
      </c>
      <c r="AW2415" s="95" t="s">
        <v>5</v>
      </c>
      <c r="AX2415" s="95" t="s">
        <v>66</v>
      </c>
      <c r="AY2415" s="97" t="s">
        <v>123</v>
      </c>
    </row>
    <row r="2416" spans="2:51" s="167" customFormat="1" ht="12">
      <c r="B2416" s="166"/>
      <c r="D2416" s="96" t="s">
        <v>132</v>
      </c>
      <c r="E2416" s="168" t="s">
        <v>1</v>
      </c>
      <c r="F2416" s="169" t="s">
        <v>621</v>
      </c>
      <c r="H2416" s="168" t="s">
        <v>1</v>
      </c>
      <c r="L2416" s="166"/>
      <c r="M2416" s="170"/>
      <c r="N2416" s="171"/>
      <c r="O2416" s="171"/>
      <c r="P2416" s="171"/>
      <c r="Q2416" s="171"/>
      <c r="R2416" s="171"/>
      <c r="S2416" s="171"/>
      <c r="T2416" s="172"/>
      <c r="AT2416" s="168" t="s">
        <v>132</v>
      </c>
      <c r="AU2416" s="168" t="s">
        <v>74</v>
      </c>
      <c r="AV2416" s="167" t="s">
        <v>72</v>
      </c>
      <c r="AW2416" s="167" t="s">
        <v>5</v>
      </c>
      <c r="AX2416" s="167" t="s">
        <v>66</v>
      </c>
      <c r="AY2416" s="168" t="s">
        <v>123</v>
      </c>
    </row>
    <row r="2417" spans="2:51" s="167" customFormat="1" ht="12">
      <c r="B2417" s="166"/>
      <c r="D2417" s="96" t="s">
        <v>132</v>
      </c>
      <c r="E2417" s="168" t="s">
        <v>1</v>
      </c>
      <c r="F2417" s="169" t="s">
        <v>868</v>
      </c>
      <c r="H2417" s="168" t="s">
        <v>1</v>
      </c>
      <c r="L2417" s="166"/>
      <c r="M2417" s="170"/>
      <c r="N2417" s="171"/>
      <c r="O2417" s="171"/>
      <c r="P2417" s="171"/>
      <c r="Q2417" s="171"/>
      <c r="R2417" s="171"/>
      <c r="S2417" s="171"/>
      <c r="T2417" s="172"/>
      <c r="AT2417" s="168" t="s">
        <v>132</v>
      </c>
      <c r="AU2417" s="168" t="s">
        <v>74</v>
      </c>
      <c r="AV2417" s="167" t="s">
        <v>72</v>
      </c>
      <c r="AW2417" s="167" t="s">
        <v>5</v>
      </c>
      <c r="AX2417" s="167" t="s">
        <v>66</v>
      </c>
      <c r="AY2417" s="168" t="s">
        <v>123</v>
      </c>
    </row>
    <row r="2418" spans="2:51" s="167" customFormat="1" ht="12">
      <c r="B2418" s="166"/>
      <c r="D2418" s="96" t="s">
        <v>132</v>
      </c>
      <c r="E2418" s="168" t="s">
        <v>1</v>
      </c>
      <c r="F2418" s="169" t="s">
        <v>866</v>
      </c>
      <c r="H2418" s="168" t="s">
        <v>1</v>
      </c>
      <c r="L2418" s="166"/>
      <c r="M2418" s="170"/>
      <c r="N2418" s="171"/>
      <c r="O2418" s="171"/>
      <c r="P2418" s="171"/>
      <c r="Q2418" s="171"/>
      <c r="R2418" s="171"/>
      <c r="S2418" s="171"/>
      <c r="T2418" s="172"/>
      <c r="AT2418" s="168" t="s">
        <v>132</v>
      </c>
      <c r="AU2418" s="168" t="s">
        <v>74</v>
      </c>
      <c r="AV2418" s="167" t="s">
        <v>72</v>
      </c>
      <c r="AW2418" s="167" t="s">
        <v>5</v>
      </c>
      <c r="AX2418" s="167" t="s">
        <v>66</v>
      </c>
      <c r="AY2418" s="168" t="s">
        <v>123</v>
      </c>
    </row>
    <row r="2419" spans="2:51" s="95" customFormat="1" ht="12">
      <c r="B2419" s="94"/>
      <c r="D2419" s="96" t="s">
        <v>132</v>
      </c>
      <c r="E2419" s="97" t="s">
        <v>1</v>
      </c>
      <c r="F2419" s="98" t="s">
        <v>72</v>
      </c>
      <c r="H2419" s="99">
        <v>1</v>
      </c>
      <c r="L2419" s="94"/>
      <c r="M2419" s="100"/>
      <c r="N2419" s="101"/>
      <c r="O2419" s="101"/>
      <c r="P2419" s="101"/>
      <c r="Q2419" s="101"/>
      <c r="R2419" s="101"/>
      <c r="S2419" s="101"/>
      <c r="T2419" s="102"/>
      <c r="AT2419" s="97" t="s">
        <v>132</v>
      </c>
      <c r="AU2419" s="97" t="s">
        <v>74</v>
      </c>
      <c r="AV2419" s="95" t="s">
        <v>74</v>
      </c>
      <c r="AW2419" s="95" t="s">
        <v>5</v>
      </c>
      <c r="AX2419" s="95" t="s">
        <v>66</v>
      </c>
      <c r="AY2419" s="97" t="s">
        <v>123</v>
      </c>
    </row>
    <row r="2420" spans="2:51" s="182" customFormat="1" ht="12">
      <c r="B2420" s="181"/>
      <c r="D2420" s="96" t="s">
        <v>132</v>
      </c>
      <c r="E2420" s="183" t="s">
        <v>1</v>
      </c>
      <c r="F2420" s="184" t="s">
        <v>470</v>
      </c>
      <c r="H2420" s="185">
        <v>5</v>
      </c>
      <c r="L2420" s="181"/>
      <c r="M2420" s="186"/>
      <c r="N2420" s="187"/>
      <c r="O2420" s="187"/>
      <c r="P2420" s="187"/>
      <c r="Q2420" s="187"/>
      <c r="R2420" s="187"/>
      <c r="S2420" s="187"/>
      <c r="T2420" s="188"/>
      <c r="AT2420" s="183" t="s">
        <v>132</v>
      </c>
      <c r="AU2420" s="183" t="s">
        <v>74</v>
      </c>
      <c r="AV2420" s="182" t="s">
        <v>130</v>
      </c>
      <c r="AW2420" s="182" t="s">
        <v>5</v>
      </c>
      <c r="AX2420" s="182" t="s">
        <v>72</v>
      </c>
      <c r="AY2420" s="183" t="s">
        <v>123</v>
      </c>
    </row>
    <row r="2421" spans="2:65" s="117" customFormat="1" ht="16.5" customHeight="1">
      <c r="B2421" s="8"/>
      <c r="C2421" s="103" t="s">
        <v>889</v>
      </c>
      <c r="D2421" s="103" t="s">
        <v>189</v>
      </c>
      <c r="E2421" s="104" t="s">
        <v>890</v>
      </c>
      <c r="F2421" s="105" t="s">
        <v>891</v>
      </c>
      <c r="G2421" s="106" t="s">
        <v>175</v>
      </c>
      <c r="H2421" s="107">
        <v>1</v>
      </c>
      <c r="I2421" s="143"/>
      <c r="J2421" s="108">
        <f>ROUND(I2421*H2421,2)</f>
        <v>0</v>
      </c>
      <c r="K2421" s="105" t="s">
        <v>751</v>
      </c>
      <c r="L2421" s="157"/>
      <c r="M2421" s="109" t="s">
        <v>1</v>
      </c>
      <c r="N2421" s="189" t="s">
        <v>35</v>
      </c>
      <c r="O2421" s="92">
        <v>0</v>
      </c>
      <c r="P2421" s="92">
        <f>O2421*H2421</f>
        <v>0</v>
      </c>
      <c r="Q2421" s="92">
        <v>0.87</v>
      </c>
      <c r="R2421" s="92">
        <f>Q2421*H2421</f>
        <v>0.87</v>
      </c>
      <c r="S2421" s="92">
        <v>0</v>
      </c>
      <c r="T2421" s="164">
        <f>S2421*H2421</f>
        <v>0</v>
      </c>
      <c r="AR2421" s="120" t="s">
        <v>159</v>
      </c>
      <c r="AT2421" s="120" t="s">
        <v>189</v>
      </c>
      <c r="AU2421" s="120" t="s">
        <v>74</v>
      </c>
      <c r="AY2421" s="120" t="s">
        <v>123</v>
      </c>
      <c r="BE2421" s="156">
        <f>IF(N2421="základní",J2421,0)</f>
        <v>0</v>
      </c>
      <c r="BF2421" s="156">
        <f>IF(N2421="snížená",J2421,0)</f>
        <v>0</v>
      </c>
      <c r="BG2421" s="156">
        <f>IF(N2421="zákl. přenesená",J2421,0)</f>
        <v>0</v>
      </c>
      <c r="BH2421" s="156">
        <f>IF(N2421="sníž. přenesená",J2421,0)</f>
        <v>0</v>
      </c>
      <c r="BI2421" s="156">
        <f>IF(N2421="nulová",J2421,0)</f>
        <v>0</v>
      </c>
      <c r="BJ2421" s="120" t="s">
        <v>72</v>
      </c>
      <c r="BK2421" s="156">
        <f>ROUND(I2421*H2421,2)</f>
        <v>0</v>
      </c>
      <c r="BL2421" s="120" t="s">
        <v>130</v>
      </c>
      <c r="BM2421" s="120" t="s">
        <v>892</v>
      </c>
    </row>
    <row r="2422" spans="2:47" s="117" customFormat="1" ht="12">
      <c r="B2422" s="8"/>
      <c r="D2422" s="96" t="s">
        <v>399</v>
      </c>
      <c r="F2422" s="165" t="s">
        <v>891</v>
      </c>
      <c r="L2422" s="8"/>
      <c r="M2422" s="114"/>
      <c r="N2422" s="21"/>
      <c r="O2422" s="21"/>
      <c r="P2422" s="21"/>
      <c r="Q2422" s="21"/>
      <c r="R2422" s="21"/>
      <c r="S2422" s="21"/>
      <c r="T2422" s="22"/>
      <c r="AT2422" s="120" t="s">
        <v>399</v>
      </c>
      <c r="AU2422" s="120" t="s">
        <v>74</v>
      </c>
    </row>
    <row r="2423" spans="2:51" s="167" customFormat="1" ht="12">
      <c r="B2423" s="166"/>
      <c r="D2423" s="96" t="s">
        <v>132</v>
      </c>
      <c r="E2423" s="168" t="s">
        <v>1</v>
      </c>
      <c r="F2423" s="169" t="s">
        <v>401</v>
      </c>
      <c r="H2423" s="168" t="s">
        <v>1</v>
      </c>
      <c r="L2423" s="166"/>
      <c r="M2423" s="170"/>
      <c r="N2423" s="171"/>
      <c r="O2423" s="171"/>
      <c r="P2423" s="171"/>
      <c r="Q2423" s="171"/>
      <c r="R2423" s="171"/>
      <c r="S2423" s="171"/>
      <c r="T2423" s="172"/>
      <c r="AT2423" s="168" t="s">
        <v>132</v>
      </c>
      <c r="AU2423" s="168" t="s">
        <v>74</v>
      </c>
      <c r="AV2423" s="167" t="s">
        <v>72</v>
      </c>
      <c r="AW2423" s="167" t="s">
        <v>5</v>
      </c>
      <c r="AX2423" s="167" t="s">
        <v>66</v>
      </c>
      <c r="AY2423" s="168" t="s">
        <v>123</v>
      </c>
    </row>
    <row r="2424" spans="2:51" s="167" customFormat="1" ht="12">
      <c r="B2424" s="166"/>
      <c r="D2424" s="96" t="s">
        <v>132</v>
      </c>
      <c r="E2424" s="168" t="s">
        <v>1</v>
      </c>
      <c r="F2424" s="169" t="s">
        <v>402</v>
      </c>
      <c r="H2424" s="168" t="s">
        <v>1</v>
      </c>
      <c r="L2424" s="166"/>
      <c r="M2424" s="170"/>
      <c r="N2424" s="171"/>
      <c r="O2424" s="171"/>
      <c r="P2424" s="171"/>
      <c r="Q2424" s="171"/>
      <c r="R2424" s="171"/>
      <c r="S2424" s="171"/>
      <c r="T2424" s="172"/>
      <c r="AT2424" s="168" t="s">
        <v>132</v>
      </c>
      <c r="AU2424" s="168" t="s">
        <v>74</v>
      </c>
      <c r="AV2424" s="167" t="s">
        <v>72</v>
      </c>
      <c r="AW2424" s="167" t="s">
        <v>5</v>
      </c>
      <c r="AX2424" s="167" t="s">
        <v>66</v>
      </c>
      <c r="AY2424" s="168" t="s">
        <v>123</v>
      </c>
    </row>
    <row r="2425" spans="2:51" s="167" customFormat="1" ht="12">
      <c r="B2425" s="166"/>
      <c r="D2425" s="96" t="s">
        <v>132</v>
      </c>
      <c r="E2425" s="168" t="s">
        <v>1</v>
      </c>
      <c r="F2425" s="169" t="s">
        <v>403</v>
      </c>
      <c r="H2425" s="168" t="s">
        <v>1</v>
      </c>
      <c r="L2425" s="166"/>
      <c r="M2425" s="170"/>
      <c r="N2425" s="171"/>
      <c r="O2425" s="171"/>
      <c r="P2425" s="171"/>
      <c r="Q2425" s="171"/>
      <c r="R2425" s="171"/>
      <c r="S2425" s="171"/>
      <c r="T2425" s="172"/>
      <c r="AT2425" s="168" t="s">
        <v>132</v>
      </c>
      <c r="AU2425" s="168" t="s">
        <v>74</v>
      </c>
      <c r="AV2425" s="167" t="s">
        <v>72</v>
      </c>
      <c r="AW2425" s="167" t="s">
        <v>5</v>
      </c>
      <c r="AX2425" s="167" t="s">
        <v>66</v>
      </c>
      <c r="AY2425" s="168" t="s">
        <v>123</v>
      </c>
    </row>
    <row r="2426" spans="2:51" s="167" customFormat="1" ht="12">
      <c r="B2426" s="166"/>
      <c r="D2426" s="96" t="s">
        <v>132</v>
      </c>
      <c r="E2426" s="168" t="s">
        <v>1</v>
      </c>
      <c r="F2426" s="169" t="s">
        <v>869</v>
      </c>
      <c r="H2426" s="168" t="s">
        <v>1</v>
      </c>
      <c r="L2426" s="166"/>
      <c r="M2426" s="170"/>
      <c r="N2426" s="171"/>
      <c r="O2426" s="171"/>
      <c r="P2426" s="171"/>
      <c r="Q2426" s="171"/>
      <c r="R2426" s="171"/>
      <c r="S2426" s="171"/>
      <c r="T2426" s="172"/>
      <c r="AT2426" s="168" t="s">
        <v>132</v>
      </c>
      <c r="AU2426" s="168" t="s">
        <v>74</v>
      </c>
      <c r="AV2426" s="167" t="s">
        <v>72</v>
      </c>
      <c r="AW2426" s="167" t="s">
        <v>5</v>
      </c>
      <c r="AX2426" s="167" t="s">
        <v>66</v>
      </c>
      <c r="AY2426" s="168" t="s">
        <v>123</v>
      </c>
    </row>
    <row r="2427" spans="2:51" s="167" customFormat="1" ht="12">
      <c r="B2427" s="166"/>
      <c r="D2427" s="96" t="s">
        <v>132</v>
      </c>
      <c r="E2427" s="168" t="s">
        <v>1</v>
      </c>
      <c r="F2427" s="169" t="s">
        <v>622</v>
      </c>
      <c r="H2427" s="168" t="s">
        <v>1</v>
      </c>
      <c r="L2427" s="166"/>
      <c r="M2427" s="170"/>
      <c r="N2427" s="171"/>
      <c r="O2427" s="171"/>
      <c r="P2427" s="171"/>
      <c r="Q2427" s="171"/>
      <c r="R2427" s="171"/>
      <c r="S2427" s="171"/>
      <c r="T2427" s="172"/>
      <c r="AT2427" s="168" t="s">
        <v>132</v>
      </c>
      <c r="AU2427" s="168" t="s">
        <v>74</v>
      </c>
      <c r="AV2427" s="167" t="s">
        <v>72</v>
      </c>
      <c r="AW2427" s="167" t="s">
        <v>5</v>
      </c>
      <c r="AX2427" s="167" t="s">
        <v>66</v>
      </c>
      <c r="AY2427" s="168" t="s">
        <v>123</v>
      </c>
    </row>
    <row r="2428" spans="2:51" s="167" customFormat="1" ht="12">
      <c r="B2428" s="166"/>
      <c r="D2428" s="96" t="s">
        <v>132</v>
      </c>
      <c r="E2428" s="168" t="s">
        <v>1</v>
      </c>
      <c r="F2428" s="169" t="s">
        <v>870</v>
      </c>
      <c r="H2428" s="168" t="s">
        <v>1</v>
      </c>
      <c r="L2428" s="166"/>
      <c r="M2428" s="170"/>
      <c r="N2428" s="171"/>
      <c r="O2428" s="171"/>
      <c r="P2428" s="171"/>
      <c r="Q2428" s="171"/>
      <c r="R2428" s="171"/>
      <c r="S2428" s="171"/>
      <c r="T2428" s="172"/>
      <c r="AT2428" s="168" t="s">
        <v>132</v>
      </c>
      <c r="AU2428" s="168" t="s">
        <v>74</v>
      </c>
      <c r="AV2428" s="167" t="s">
        <v>72</v>
      </c>
      <c r="AW2428" s="167" t="s">
        <v>5</v>
      </c>
      <c r="AX2428" s="167" t="s">
        <v>66</v>
      </c>
      <c r="AY2428" s="168" t="s">
        <v>123</v>
      </c>
    </row>
    <row r="2429" spans="2:51" s="167" customFormat="1" ht="12">
      <c r="B2429" s="166"/>
      <c r="D2429" s="96" t="s">
        <v>132</v>
      </c>
      <c r="E2429" s="168" t="s">
        <v>1</v>
      </c>
      <c r="F2429" s="169" t="s">
        <v>866</v>
      </c>
      <c r="H2429" s="168" t="s">
        <v>1</v>
      </c>
      <c r="L2429" s="166"/>
      <c r="M2429" s="170"/>
      <c r="N2429" s="171"/>
      <c r="O2429" s="171"/>
      <c r="P2429" s="171"/>
      <c r="Q2429" s="171"/>
      <c r="R2429" s="171"/>
      <c r="S2429" s="171"/>
      <c r="T2429" s="172"/>
      <c r="AT2429" s="168" t="s">
        <v>132</v>
      </c>
      <c r="AU2429" s="168" t="s">
        <v>74</v>
      </c>
      <c r="AV2429" s="167" t="s">
        <v>72</v>
      </c>
      <c r="AW2429" s="167" t="s">
        <v>5</v>
      </c>
      <c r="AX2429" s="167" t="s">
        <v>66</v>
      </c>
      <c r="AY2429" s="168" t="s">
        <v>123</v>
      </c>
    </row>
    <row r="2430" spans="2:51" s="95" customFormat="1" ht="12">
      <c r="B2430" s="94"/>
      <c r="D2430" s="96" t="s">
        <v>132</v>
      </c>
      <c r="E2430" s="97" t="s">
        <v>1</v>
      </c>
      <c r="F2430" s="98" t="s">
        <v>72</v>
      </c>
      <c r="H2430" s="99">
        <v>1</v>
      </c>
      <c r="L2430" s="94"/>
      <c r="M2430" s="100"/>
      <c r="N2430" s="101"/>
      <c r="O2430" s="101"/>
      <c r="P2430" s="101"/>
      <c r="Q2430" s="101"/>
      <c r="R2430" s="101"/>
      <c r="S2430" s="101"/>
      <c r="T2430" s="102"/>
      <c r="AT2430" s="97" t="s">
        <v>132</v>
      </c>
      <c r="AU2430" s="97" t="s">
        <v>74</v>
      </c>
      <c r="AV2430" s="95" t="s">
        <v>74</v>
      </c>
      <c r="AW2430" s="95" t="s">
        <v>5</v>
      </c>
      <c r="AX2430" s="95" t="s">
        <v>66</v>
      </c>
      <c r="AY2430" s="97" t="s">
        <v>123</v>
      </c>
    </row>
    <row r="2431" spans="2:51" s="182" customFormat="1" ht="12">
      <c r="B2431" s="181"/>
      <c r="D2431" s="96" t="s">
        <v>132</v>
      </c>
      <c r="E2431" s="183" t="s">
        <v>1</v>
      </c>
      <c r="F2431" s="184" t="s">
        <v>470</v>
      </c>
      <c r="H2431" s="185">
        <v>1</v>
      </c>
      <c r="L2431" s="181"/>
      <c r="M2431" s="186"/>
      <c r="N2431" s="187"/>
      <c r="O2431" s="187"/>
      <c r="P2431" s="187"/>
      <c r="Q2431" s="187"/>
      <c r="R2431" s="187"/>
      <c r="S2431" s="187"/>
      <c r="T2431" s="188"/>
      <c r="AT2431" s="183" t="s">
        <v>132</v>
      </c>
      <c r="AU2431" s="183" t="s">
        <v>74</v>
      </c>
      <c r="AV2431" s="182" t="s">
        <v>130</v>
      </c>
      <c r="AW2431" s="182" t="s">
        <v>5</v>
      </c>
      <c r="AX2431" s="182" t="s">
        <v>72</v>
      </c>
      <c r="AY2431" s="183" t="s">
        <v>123</v>
      </c>
    </row>
    <row r="2432" spans="2:65" s="117" customFormat="1" ht="16.5" customHeight="1">
      <c r="B2432" s="8"/>
      <c r="C2432" s="103" t="s">
        <v>893</v>
      </c>
      <c r="D2432" s="103" t="s">
        <v>189</v>
      </c>
      <c r="E2432" s="104" t="s">
        <v>894</v>
      </c>
      <c r="F2432" s="105" t="s">
        <v>895</v>
      </c>
      <c r="G2432" s="106" t="s">
        <v>175</v>
      </c>
      <c r="H2432" s="107">
        <v>1</v>
      </c>
      <c r="I2432" s="143"/>
      <c r="J2432" s="108">
        <f>ROUND(I2432*H2432,2)</f>
        <v>0</v>
      </c>
      <c r="K2432" s="105" t="s">
        <v>397</v>
      </c>
      <c r="L2432" s="157"/>
      <c r="M2432" s="109" t="s">
        <v>1</v>
      </c>
      <c r="N2432" s="189" t="s">
        <v>35</v>
      </c>
      <c r="O2432" s="92">
        <v>0</v>
      </c>
      <c r="P2432" s="92">
        <f>O2432*H2432</f>
        <v>0</v>
      </c>
      <c r="Q2432" s="92">
        <v>0.051</v>
      </c>
      <c r="R2432" s="92">
        <f>Q2432*H2432</f>
        <v>0.051</v>
      </c>
      <c r="S2432" s="92">
        <v>0</v>
      </c>
      <c r="T2432" s="164">
        <f>S2432*H2432</f>
        <v>0</v>
      </c>
      <c r="AR2432" s="120" t="s">
        <v>159</v>
      </c>
      <c r="AT2432" s="120" t="s">
        <v>189</v>
      </c>
      <c r="AU2432" s="120" t="s">
        <v>74</v>
      </c>
      <c r="AY2432" s="120" t="s">
        <v>123</v>
      </c>
      <c r="BE2432" s="156">
        <f>IF(N2432="základní",J2432,0)</f>
        <v>0</v>
      </c>
      <c r="BF2432" s="156">
        <f>IF(N2432="snížená",J2432,0)</f>
        <v>0</v>
      </c>
      <c r="BG2432" s="156">
        <f>IF(N2432="zákl. přenesená",J2432,0)</f>
        <v>0</v>
      </c>
      <c r="BH2432" s="156">
        <f>IF(N2432="sníž. přenesená",J2432,0)</f>
        <v>0</v>
      </c>
      <c r="BI2432" s="156">
        <f>IF(N2432="nulová",J2432,0)</f>
        <v>0</v>
      </c>
      <c r="BJ2432" s="120" t="s">
        <v>72</v>
      </c>
      <c r="BK2432" s="156">
        <f>ROUND(I2432*H2432,2)</f>
        <v>0</v>
      </c>
      <c r="BL2432" s="120" t="s">
        <v>130</v>
      </c>
      <c r="BM2432" s="120" t="s">
        <v>896</v>
      </c>
    </row>
    <row r="2433" spans="2:47" s="117" customFormat="1" ht="12">
      <c r="B2433" s="8"/>
      <c r="D2433" s="96" t="s">
        <v>399</v>
      </c>
      <c r="F2433" s="165" t="s">
        <v>895</v>
      </c>
      <c r="L2433" s="8"/>
      <c r="M2433" s="114"/>
      <c r="N2433" s="21"/>
      <c r="O2433" s="21"/>
      <c r="P2433" s="21"/>
      <c r="Q2433" s="21"/>
      <c r="R2433" s="21"/>
      <c r="S2433" s="21"/>
      <c r="T2433" s="22"/>
      <c r="AT2433" s="120" t="s">
        <v>399</v>
      </c>
      <c r="AU2433" s="120" t="s">
        <v>74</v>
      </c>
    </row>
    <row r="2434" spans="2:51" s="167" customFormat="1" ht="12">
      <c r="B2434" s="166"/>
      <c r="D2434" s="96" t="s">
        <v>132</v>
      </c>
      <c r="E2434" s="168" t="s">
        <v>1</v>
      </c>
      <c r="F2434" s="169" t="s">
        <v>401</v>
      </c>
      <c r="H2434" s="168" t="s">
        <v>1</v>
      </c>
      <c r="L2434" s="166"/>
      <c r="M2434" s="170"/>
      <c r="N2434" s="171"/>
      <c r="O2434" s="171"/>
      <c r="P2434" s="171"/>
      <c r="Q2434" s="171"/>
      <c r="R2434" s="171"/>
      <c r="S2434" s="171"/>
      <c r="T2434" s="172"/>
      <c r="AT2434" s="168" t="s">
        <v>132</v>
      </c>
      <c r="AU2434" s="168" t="s">
        <v>74</v>
      </c>
      <c r="AV2434" s="167" t="s">
        <v>72</v>
      </c>
      <c r="AW2434" s="167" t="s">
        <v>5</v>
      </c>
      <c r="AX2434" s="167" t="s">
        <v>66</v>
      </c>
      <c r="AY2434" s="168" t="s">
        <v>123</v>
      </c>
    </row>
    <row r="2435" spans="2:51" s="167" customFormat="1" ht="12">
      <c r="B2435" s="166"/>
      <c r="D2435" s="96" t="s">
        <v>132</v>
      </c>
      <c r="E2435" s="168" t="s">
        <v>1</v>
      </c>
      <c r="F2435" s="169" t="s">
        <v>402</v>
      </c>
      <c r="H2435" s="168" t="s">
        <v>1</v>
      </c>
      <c r="L2435" s="166"/>
      <c r="M2435" s="170"/>
      <c r="N2435" s="171"/>
      <c r="O2435" s="171"/>
      <c r="P2435" s="171"/>
      <c r="Q2435" s="171"/>
      <c r="R2435" s="171"/>
      <c r="S2435" s="171"/>
      <c r="T2435" s="172"/>
      <c r="AT2435" s="168" t="s">
        <v>132</v>
      </c>
      <c r="AU2435" s="168" t="s">
        <v>74</v>
      </c>
      <c r="AV2435" s="167" t="s">
        <v>72</v>
      </c>
      <c r="AW2435" s="167" t="s">
        <v>5</v>
      </c>
      <c r="AX2435" s="167" t="s">
        <v>66</v>
      </c>
      <c r="AY2435" s="168" t="s">
        <v>123</v>
      </c>
    </row>
    <row r="2436" spans="2:51" s="167" customFormat="1" ht="12">
      <c r="B2436" s="166"/>
      <c r="D2436" s="96" t="s">
        <v>132</v>
      </c>
      <c r="E2436" s="168" t="s">
        <v>1</v>
      </c>
      <c r="F2436" s="169" t="s">
        <v>403</v>
      </c>
      <c r="H2436" s="168" t="s">
        <v>1</v>
      </c>
      <c r="L2436" s="166"/>
      <c r="M2436" s="170"/>
      <c r="N2436" s="171"/>
      <c r="O2436" s="171"/>
      <c r="P2436" s="171"/>
      <c r="Q2436" s="171"/>
      <c r="R2436" s="171"/>
      <c r="S2436" s="171"/>
      <c r="T2436" s="172"/>
      <c r="AT2436" s="168" t="s">
        <v>132</v>
      </c>
      <c r="AU2436" s="168" t="s">
        <v>74</v>
      </c>
      <c r="AV2436" s="167" t="s">
        <v>72</v>
      </c>
      <c r="AW2436" s="167" t="s">
        <v>5</v>
      </c>
      <c r="AX2436" s="167" t="s">
        <v>66</v>
      </c>
      <c r="AY2436" s="168" t="s">
        <v>123</v>
      </c>
    </row>
    <row r="2437" spans="2:51" s="167" customFormat="1" ht="12">
      <c r="B2437" s="166"/>
      <c r="D2437" s="96" t="s">
        <v>132</v>
      </c>
      <c r="E2437" s="168" t="s">
        <v>1</v>
      </c>
      <c r="F2437" s="169" t="s">
        <v>897</v>
      </c>
      <c r="H2437" s="168" t="s">
        <v>1</v>
      </c>
      <c r="L2437" s="166"/>
      <c r="M2437" s="170"/>
      <c r="N2437" s="171"/>
      <c r="O2437" s="171"/>
      <c r="P2437" s="171"/>
      <c r="Q2437" s="171"/>
      <c r="R2437" s="171"/>
      <c r="S2437" s="171"/>
      <c r="T2437" s="172"/>
      <c r="AT2437" s="168" t="s">
        <v>132</v>
      </c>
      <c r="AU2437" s="168" t="s">
        <v>74</v>
      </c>
      <c r="AV2437" s="167" t="s">
        <v>72</v>
      </c>
      <c r="AW2437" s="167" t="s">
        <v>5</v>
      </c>
      <c r="AX2437" s="167" t="s">
        <v>66</v>
      </c>
      <c r="AY2437" s="168" t="s">
        <v>123</v>
      </c>
    </row>
    <row r="2438" spans="2:51" s="167" customFormat="1" ht="12">
      <c r="B2438" s="166"/>
      <c r="D2438" s="96" t="s">
        <v>132</v>
      </c>
      <c r="E2438" s="168" t="s">
        <v>1</v>
      </c>
      <c r="F2438" s="169" t="s">
        <v>619</v>
      </c>
      <c r="H2438" s="168" t="s">
        <v>1</v>
      </c>
      <c r="L2438" s="166"/>
      <c r="M2438" s="170"/>
      <c r="N2438" s="171"/>
      <c r="O2438" s="171"/>
      <c r="P2438" s="171"/>
      <c r="Q2438" s="171"/>
      <c r="R2438" s="171"/>
      <c r="S2438" s="171"/>
      <c r="T2438" s="172"/>
      <c r="AT2438" s="168" t="s">
        <v>132</v>
      </c>
      <c r="AU2438" s="168" t="s">
        <v>74</v>
      </c>
      <c r="AV2438" s="167" t="s">
        <v>72</v>
      </c>
      <c r="AW2438" s="167" t="s">
        <v>5</v>
      </c>
      <c r="AX2438" s="167" t="s">
        <v>66</v>
      </c>
      <c r="AY2438" s="168" t="s">
        <v>123</v>
      </c>
    </row>
    <row r="2439" spans="2:51" s="167" customFormat="1" ht="12">
      <c r="B2439" s="166"/>
      <c r="D2439" s="96" t="s">
        <v>132</v>
      </c>
      <c r="E2439" s="168" t="s">
        <v>1</v>
      </c>
      <c r="F2439" s="169" t="s">
        <v>871</v>
      </c>
      <c r="H2439" s="168" t="s">
        <v>1</v>
      </c>
      <c r="L2439" s="166"/>
      <c r="M2439" s="170"/>
      <c r="N2439" s="171"/>
      <c r="O2439" s="171"/>
      <c r="P2439" s="171"/>
      <c r="Q2439" s="171"/>
      <c r="R2439" s="171"/>
      <c r="S2439" s="171"/>
      <c r="T2439" s="172"/>
      <c r="AT2439" s="168" t="s">
        <v>132</v>
      </c>
      <c r="AU2439" s="168" t="s">
        <v>74</v>
      </c>
      <c r="AV2439" s="167" t="s">
        <v>72</v>
      </c>
      <c r="AW2439" s="167" t="s">
        <v>5</v>
      </c>
      <c r="AX2439" s="167" t="s">
        <v>66</v>
      </c>
      <c r="AY2439" s="168" t="s">
        <v>123</v>
      </c>
    </row>
    <row r="2440" spans="2:51" s="95" customFormat="1" ht="12">
      <c r="B2440" s="94"/>
      <c r="D2440" s="96" t="s">
        <v>132</v>
      </c>
      <c r="E2440" s="97" t="s">
        <v>1</v>
      </c>
      <c r="F2440" s="98" t="s">
        <v>72</v>
      </c>
      <c r="H2440" s="99">
        <v>1</v>
      </c>
      <c r="L2440" s="94"/>
      <c r="M2440" s="100"/>
      <c r="N2440" s="101"/>
      <c r="O2440" s="101"/>
      <c r="P2440" s="101"/>
      <c r="Q2440" s="101"/>
      <c r="R2440" s="101"/>
      <c r="S2440" s="101"/>
      <c r="T2440" s="102"/>
      <c r="AT2440" s="97" t="s">
        <v>132</v>
      </c>
      <c r="AU2440" s="97" t="s">
        <v>74</v>
      </c>
      <c r="AV2440" s="95" t="s">
        <v>74</v>
      </c>
      <c r="AW2440" s="95" t="s">
        <v>5</v>
      </c>
      <c r="AX2440" s="95" t="s">
        <v>66</v>
      </c>
      <c r="AY2440" s="97" t="s">
        <v>123</v>
      </c>
    </row>
    <row r="2441" spans="2:51" s="182" customFormat="1" ht="12">
      <c r="B2441" s="181"/>
      <c r="D2441" s="96" t="s">
        <v>132</v>
      </c>
      <c r="E2441" s="183" t="s">
        <v>1</v>
      </c>
      <c r="F2441" s="184" t="s">
        <v>470</v>
      </c>
      <c r="H2441" s="185">
        <v>1</v>
      </c>
      <c r="L2441" s="181"/>
      <c r="M2441" s="186"/>
      <c r="N2441" s="187"/>
      <c r="O2441" s="187"/>
      <c r="P2441" s="187"/>
      <c r="Q2441" s="187"/>
      <c r="R2441" s="187"/>
      <c r="S2441" s="187"/>
      <c r="T2441" s="188"/>
      <c r="AT2441" s="183" t="s">
        <v>132</v>
      </c>
      <c r="AU2441" s="183" t="s">
        <v>74</v>
      </c>
      <c r="AV2441" s="182" t="s">
        <v>130</v>
      </c>
      <c r="AW2441" s="182" t="s">
        <v>5</v>
      </c>
      <c r="AX2441" s="182" t="s">
        <v>72</v>
      </c>
      <c r="AY2441" s="183" t="s">
        <v>123</v>
      </c>
    </row>
    <row r="2442" spans="2:65" s="117" customFormat="1" ht="16.5" customHeight="1">
      <c r="B2442" s="8"/>
      <c r="C2442" s="103" t="s">
        <v>898</v>
      </c>
      <c r="D2442" s="103" t="s">
        <v>189</v>
      </c>
      <c r="E2442" s="104" t="s">
        <v>899</v>
      </c>
      <c r="F2442" s="105" t="s">
        <v>900</v>
      </c>
      <c r="G2442" s="106" t="s">
        <v>175</v>
      </c>
      <c r="H2442" s="107">
        <v>12</v>
      </c>
      <c r="I2442" s="143"/>
      <c r="J2442" s="108">
        <f>ROUND(I2442*H2442,2)</f>
        <v>0</v>
      </c>
      <c r="K2442" s="105" t="s">
        <v>397</v>
      </c>
      <c r="L2442" s="157"/>
      <c r="M2442" s="109" t="s">
        <v>1</v>
      </c>
      <c r="N2442" s="189" t="s">
        <v>35</v>
      </c>
      <c r="O2442" s="92">
        <v>0</v>
      </c>
      <c r="P2442" s="92">
        <f>O2442*H2442</f>
        <v>0</v>
      </c>
      <c r="Q2442" s="92">
        <v>0.068</v>
      </c>
      <c r="R2442" s="92">
        <f>Q2442*H2442</f>
        <v>0.8160000000000001</v>
      </c>
      <c r="S2442" s="92">
        <v>0</v>
      </c>
      <c r="T2442" s="164">
        <f>S2442*H2442</f>
        <v>0</v>
      </c>
      <c r="AR2442" s="120" t="s">
        <v>159</v>
      </c>
      <c r="AT2442" s="120" t="s">
        <v>189</v>
      </c>
      <c r="AU2442" s="120" t="s">
        <v>74</v>
      </c>
      <c r="AY2442" s="120" t="s">
        <v>123</v>
      </c>
      <c r="BE2442" s="156">
        <f>IF(N2442="základní",J2442,0)</f>
        <v>0</v>
      </c>
      <c r="BF2442" s="156">
        <f>IF(N2442="snížená",J2442,0)</f>
        <v>0</v>
      </c>
      <c r="BG2442" s="156">
        <f>IF(N2442="zákl. přenesená",J2442,0)</f>
        <v>0</v>
      </c>
      <c r="BH2442" s="156">
        <f>IF(N2442="sníž. přenesená",J2442,0)</f>
        <v>0</v>
      </c>
      <c r="BI2442" s="156">
        <f>IF(N2442="nulová",J2442,0)</f>
        <v>0</v>
      </c>
      <c r="BJ2442" s="120" t="s">
        <v>72</v>
      </c>
      <c r="BK2442" s="156">
        <f>ROUND(I2442*H2442,2)</f>
        <v>0</v>
      </c>
      <c r="BL2442" s="120" t="s">
        <v>130</v>
      </c>
      <c r="BM2442" s="120" t="s">
        <v>901</v>
      </c>
    </row>
    <row r="2443" spans="2:47" s="117" customFormat="1" ht="12">
      <c r="B2443" s="8"/>
      <c r="D2443" s="96" t="s">
        <v>399</v>
      </c>
      <c r="F2443" s="165" t="s">
        <v>900</v>
      </c>
      <c r="I2443" s="191"/>
      <c r="L2443" s="8"/>
      <c r="M2443" s="114"/>
      <c r="N2443" s="21"/>
      <c r="O2443" s="21"/>
      <c r="P2443" s="21"/>
      <c r="Q2443" s="21"/>
      <c r="R2443" s="21"/>
      <c r="S2443" s="21"/>
      <c r="T2443" s="22"/>
      <c r="AT2443" s="120" t="s">
        <v>399</v>
      </c>
      <c r="AU2443" s="120" t="s">
        <v>74</v>
      </c>
    </row>
    <row r="2444" spans="2:51" s="167" customFormat="1" ht="12">
      <c r="B2444" s="166"/>
      <c r="D2444" s="96" t="s">
        <v>132</v>
      </c>
      <c r="E2444" s="168" t="s">
        <v>1</v>
      </c>
      <c r="F2444" s="169" t="s">
        <v>401</v>
      </c>
      <c r="H2444" s="168" t="s">
        <v>1</v>
      </c>
      <c r="L2444" s="166"/>
      <c r="M2444" s="170"/>
      <c r="N2444" s="171"/>
      <c r="O2444" s="171"/>
      <c r="P2444" s="171"/>
      <c r="Q2444" s="171"/>
      <c r="R2444" s="171"/>
      <c r="S2444" s="171"/>
      <c r="T2444" s="172"/>
      <c r="AT2444" s="168" t="s">
        <v>132</v>
      </c>
      <c r="AU2444" s="168" t="s">
        <v>74</v>
      </c>
      <c r="AV2444" s="167" t="s">
        <v>72</v>
      </c>
      <c r="AW2444" s="167" t="s">
        <v>5</v>
      </c>
      <c r="AX2444" s="167" t="s">
        <v>66</v>
      </c>
      <c r="AY2444" s="168" t="s">
        <v>123</v>
      </c>
    </row>
    <row r="2445" spans="2:51" s="167" customFormat="1" ht="12">
      <c r="B2445" s="166"/>
      <c r="D2445" s="96" t="s">
        <v>132</v>
      </c>
      <c r="E2445" s="168" t="s">
        <v>1</v>
      </c>
      <c r="F2445" s="169" t="s">
        <v>402</v>
      </c>
      <c r="H2445" s="168" t="s">
        <v>1</v>
      </c>
      <c r="L2445" s="166"/>
      <c r="M2445" s="170"/>
      <c r="N2445" s="171"/>
      <c r="O2445" s="171"/>
      <c r="P2445" s="171"/>
      <c r="Q2445" s="171"/>
      <c r="R2445" s="171"/>
      <c r="S2445" s="171"/>
      <c r="T2445" s="172"/>
      <c r="AT2445" s="168" t="s">
        <v>132</v>
      </c>
      <c r="AU2445" s="168" t="s">
        <v>74</v>
      </c>
      <c r="AV2445" s="167" t="s">
        <v>72</v>
      </c>
      <c r="AW2445" s="167" t="s">
        <v>5</v>
      </c>
      <c r="AX2445" s="167" t="s">
        <v>66</v>
      </c>
      <c r="AY2445" s="168" t="s">
        <v>123</v>
      </c>
    </row>
    <row r="2446" spans="2:51" s="167" customFormat="1" ht="12">
      <c r="B2446" s="166"/>
      <c r="D2446" s="96" t="s">
        <v>132</v>
      </c>
      <c r="E2446" s="168" t="s">
        <v>1</v>
      </c>
      <c r="F2446" s="169" t="s">
        <v>403</v>
      </c>
      <c r="H2446" s="168" t="s">
        <v>1</v>
      </c>
      <c r="L2446" s="166"/>
      <c r="M2446" s="170"/>
      <c r="N2446" s="171"/>
      <c r="O2446" s="171"/>
      <c r="P2446" s="171"/>
      <c r="Q2446" s="171"/>
      <c r="R2446" s="171"/>
      <c r="S2446" s="171"/>
      <c r="T2446" s="172"/>
      <c r="AT2446" s="168" t="s">
        <v>132</v>
      </c>
      <c r="AU2446" s="168" t="s">
        <v>74</v>
      </c>
      <c r="AV2446" s="167" t="s">
        <v>72</v>
      </c>
      <c r="AW2446" s="167" t="s">
        <v>5</v>
      </c>
      <c r="AX2446" s="167" t="s">
        <v>66</v>
      </c>
      <c r="AY2446" s="168" t="s">
        <v>123</v>
      </c>
    </row>
    <row r="2447" spans="2:51" s="167" customFormat="1" ht="12">
      <c r="B2447" s="166"/>
      <c r="D2447" s="96" t="s">
        <v>132</v>
      </c>
      <c r="E2447" s="168" t="s">
        <v>1</v>
      </c>
      <c r="F2447" s="169" t="s">
        <v>897</v>
      </c>
      <c r="H2447" s="168" t="s">
        <v>1</v>
      </c>
      <c r="L2447" s="166"/>
      <c r="M2447" s="170"/>
      <c r="N2447" s="171"/>
      <c r="O2447" s="171"/>
      <c r="P2447" s="171"/>
      <c r="Q2447" s="171"/>
      <c r="R2447" s="171"/>
      <c r="S2447" s="171"/>
      <c r="T2447" s="172"/>
      <c r="AT2447" s="168" t="s">
        <v>132</v>
      </c>
      <c r="AU2447" s="168" t="s">
        <v>74</v>
      </c>
      <c r="AV2447" s="167" t="s">
        <v>72</v>
      </c>
      <c r="AW2447" s="167" t="s">
        <v>5</v>
      </c>
      <c r="AX2447" s="167" t="s">
        <v>66</v>
      </c>
      <c r="AY2447" s="168" t="s">
        <v>123</v>
      </c>
    </row>
    <row r="2448" spans="2:51" s="167" customFormat="1" ht="12">
      <c r="B2448" s="166"/>
      <c r="D2448" s="96" t="s">
        <v>132</v>
      </c>
      <c r="E2448" s="168" t="s">
        <v>1</v>
      </c>
      <c r="F2448" s="169" t="s">
        <v>615</v>
      </c>
      <c r="H2448" s="168" t="s">
        <v>1</v>
      </c>
      <c r="L2448" s="166"/>
      <c r="M2448" s="170"/>
      <c r="N2448" s="171"/>
      <c r="O2448" s="171"/>
      <c r="P2448" s="171"/>
      <c r="Q2448" s="171"/>
      <c r="R2448" s="171"/>
      <c r="S2448" s="171"/>
      <c r="T2448" s="172"/>
      <c r="AT2448" s="168" t="s">
        <v>132</v>
      </c>
      <c r="AU2448" s="168" t="s">
        <v>74</v>
      </c>
      <c r="AV2448" s="167" t="s">
        <v>72</v>
      </c>
      <c r="AW2448" s="167" t="s">
        <v>5</v>
      </c>
      <c r="AX2448" s="167" t="s">
        <v>66</v>
      </c>
      <c r="AY2448" s="168" t="s">
        <v>123</v>
      </c>
    </row>
    <row r="2449" spans="2:51" s="167" customFormat="1" ht="12">
      <c r="B2449" s="166"/>
      <c r="D2449" s="96" t="s">
        <v>132</v>
      </c>
      <c r="E2449" s="168" t="s">
        <v>1</v>
      </c>
      <c r="F2449" s="169" t="s">
        <v>872</v>
      </c>
      <c r="H2449" s="168" t="s">
        <v>1</v>
      </c>
      <c r="L2449" s="166"/>
      <c r="M2449" s="170"/>
      <c r="N2449" s="171"/>
      <c r="O2449" s="171"/>
      <c r="P2449" s="171"/>
      <c r="Q2449" s="171"/>
      <c r="R2449" s="171"/>
      <c r="S2449" s="171"/>
      <c r="T2449" s="172"/>
      <c r="AT2449" s="168" t="s">
        <v>132</v>
      </c>
      <c r="AU2449" s="168" t="s">
        <v>74</v>
      </c>
      <c r="AV2449" s="167" t="s">
        <v>72</v>
      </c>
      <c r="AW2449" s="167" t="s">
        <v>5</v>
      </c>
      <c r="AX2449" s="167" t="s">
        <v>66</v>
      </c>
      <c r="AY2449" s="168" t="s">
        <v>123</v>
      </c>
    </row>
    <row r="2450" spans="2:51" s="95" customFormat="1" ht="12">
      <c r="B2450" s="94"/>
      <c r="D2450" s="96" t="s">
        <v>132</v>
      </c>
      <c r="E2450" s="97" t="s">
        <v>1</v>
      </c>
      <c r="F2450" s="98" t="s">
        <v>72</v>
      </c>
      <c r="H2450" s="99">
        <v>1</v>
      </c>
      <c r="L2450" s="94"/>
      <c r="M2450" s="100"/>
      <c r="N2450" s="101"/>
      <c r="O2450" s="101"/>
      <c r="P2450" s="101"/>
      <c r="Q2450" s="101"/>
      <c r="R2450" s="101"/>
      <c r="S2450" s="101"/>
      <c r="T2450" s="102"/>
      <c r="AT2450" s="97" t="s">
        <v>132</v>
      </c>
      <c r="AU2450" s="97" t="s">
        <v>74</v>
      </c>
      <c r="AV2450" s="95" t="s">
        <v>74</v>
      </c>
      <c r="AW2450" s="95" t="s">
        <v>5</v>
      </c>
      <c r="AX2450" s="95" t="s">
        <v>66</v>
      </c>
      <c r="AY2450" s="97" t="s">
        <v>123</v>
      </c>
    </row>
    <row r="2451" spans="2:51" s="167" customFormat="1" ht="12">
      <c r="B2451" s="166"/>
      <c r="D2451" s="96" t="s">
        <v>132</v>
      </c>
      <c r="E2451" s="168" t="s">
        <v>1</v>
      </c>
      <c r="F2451" s="169" t="s">
        <v>618</v>
      </c>
      <c r="H2451" s="168" t="s">
        <v>1</v>
      </c>
      <c r="L2451" s="166"/>
      <c r="M2451" s="170"/>
      <c r="N2451" s="171"/>
      <c r="O2451" s="171"/>
      <c r="P2451" s="171"/>
      <c r="Q2451" s="171"/>
      <c r="R2451" s="171"/>
      <c r="S2451" s="171"/>
      <c r="T2451" s="172"/>
      <c r="AT2451" s="168" t="s">
        <v>132</v>
      </c>
      <c r="AU2451" s="168" t="s">
        <v>74</v>
      </c>
      <c r="AV2451" s="167" t="s">
        <v>72</v>
      </c>
      <c r="AW2451" s="167" t="s">
        <v>5</v>
      </c>
      <c r="AX2451" s="167" t="s">
        <v>66</v>
      </c>
      <c r="AY2451" s="168" t="s">
        <v>123</v>
      </c>
    </row>
    <row r="2452" spans="2:51" s="167" customFormat="1" ht="12">
      <c r="B2452" s="166"/>
      <c r="D2452" s="96" t="s">
        <v>132</v>
      </c>
      <c r="E2452" s="168" t="s">
        <v>1</v>
      </c>
      <c r="F2452" s="169" t="s">
        <v>873</v>
      </c>
      <c r="H2452" s="168" t="s">
        <v>1</v>
      </c>
      <c r="L2452" s="166"/>
      <c r="M2452" s="170"/>
      <c r="N2452" s="171"/>
      <c r="O2452" s="171"/>
      <c r="P2452" s="171"/>
      <c r="Q2452" s="171"/>
      <c r="R2452" s="171"/>
      <c r="S2452" s="171"/>
      <c r="T2452" s="172"/>
      <c r="AT2452" s="168" t="s">
        <v>132</v>
      </c>
      <c r="AU2452" s="168" t="s">
        <v>74</v>
      </c>
      <c r="AV2452" s="167" t="s">
        <v>72</v>
      </c>
      <c r="AW2452" s="167" t="s">
        <v>5</v>
      </c>
      <c r="AX2452" s="167" t="s">
        <v>66</v>
      </c>
      <c r="AY2452" s="168" t="s">
        <v>123</v>
      </c>
    </row>
    <row r="2453" spans="2:51" s="95" customFormat="1" ht="12">
      <c r="B2453" s="94"/>
      <c r="D2453" s="96" t="s">
        <v>132</v>
      </c>
      <c r="E2453" s="97" t="s">
        <v>1</v>
      </c>
      <c r="F2453" s="98" t="s">
        <v>74</v>
      </c>
      <c r="H2453" s="99">
        <v>2</v>
      </c>
      <c r="L2453" s="94"/>
      <c r="M2453" s="100"/>
      <c r="N2453" s="101"/>
      <c r="O2453" s="101"/>
      <c r="P2453" s="101"/>
      <c r="Q2453" s="101"/>
      <c r="R2453" s="101"/>
      <c r="S2453" s="101"/>
      <c r="T2453" s="102"/>
      <c r="AT2453" s="97" t="s">
        <v>132</v>
      </c>
      <c r="AU2453" s="97" t="s">
        <v>74</v>
      </c>
      <c r="AV2453" s="95" t="s">
        <v>74</v>
      </c>
      <c r="AW2453" s="95" t="s">
        <v>5</v>
      </c>
      <c r="AX2453" s="95" t="s">
        <v>66</v>
      </c>
      <c r="AY2453" s="97" t="s">
        <v>123</v>
      </c>
    </row>
    <row r="2454" spans="2:51" s="167" customFormat="1" ht="12">
      <c r="B2454" s="166"/>
      <c r="D2454" s="96" t="s">
        <v>132</v>
      </c>
      <c r="E2454" s="168" t="s">
        <v>1</v>
      </c>
      <c r="F2454" s="169" t="s">
        <v>623</v>
      </c>
      <c r="H2454" s="168" t="s">
        <v>1</v>
      </c>
      <c r="L2454" s="166"/>
      <c r="M2454" s="170"/>
      <c r="N2454" s="171"/>
      <c r="O2454" s="171"/>
      <c r="P2454" s="171"/>
      <c r="Q2454" s="171"/>
      <c r="R2454" s="171"/>
      <c r="S2454" s="171"/>
      <c r="T2454" s="172"/>
      <c r="AT2454" s="168" t="s">
        <v>132</v>
      </c>
      <c r="AU2454" s="168" t="s">
        <v>74</v>
      </c>
      <c r="AV2454" s="167" t="s">
        <v>72</v>
      </c>
      <c r="AW2454" s="167" t="s">
        <v>5</v>
      </c>
      <c r="AX2454" s="167" t="s">
        <v>66</v>
      </c>
      <c r="AY2454" s="168" t="s">
        <v>123</v>
      </c>
    </row>
    <row r="2455" spans="2:51" s="167" customFormat="1" ht="12">
      <c r="B2455" s="166"/>
      <c r="D2455" s="96" t="s">
        <v>132</v>
      </c>
      <c r="E2455" s="168" t="s">
        <v>1</v>
      </c>
      <c r="F2455" s="169" t="s">
        <v>872</v>
      </c>
      <c r="H2455" s="168" t="s">
        <v>1</v>
      </c>
      <c r="L2455" s="166"/>
      <c r="M2455" s="170"/>
      <c r="N2455" s="171"/>
      <c r="O2455" s="171"/>
      <c r="P2455" s="171"/>
      <c r="Q2455" s="171"/>
      <c r="R2455" s="171"/>
      <c r="S2455" s="171"/>
      <c r="T2455" s="172"/>
      <c r="AT2455" s="168" t="s">
        <v>132</v>
      </c>
      <c r="AU2455" s="168" t="s">
        <v>74</v>
      </c>
      <c r="AV2455" s="167" t="s">
        <v>72</v>
      </c>
      <c r="AW2455" s="167" t="s">
        <v>5</v>
      </c>
      <c r="AX2455" s="167" t="s">
        <v>66</v>
      </c>
      <c r="AY2455" s="168" t="s">
        <v>123</v>
      </c>
    </row>
    <row r="2456" spans="2:51" s="95" customFormat="1" ht="12">
      <c r="B2456" s="94"/>
      <c r="D2456" s="96" t="s">
        <v>132</v>
      </c>
      <c r="E2456" s="97" t="s">
        <v>1</v>
      </c>
      <c r="F2456" s="98" t="s">
        <v>72</v>
      </c>
      <c r="H2456" s="99">
        <v>1</v>
      </c>
      <c r="L2456" s="94"/>
      <c r="M2456" s="100"/>
      <c r="N2456" s="101"/>
      <c r="O2456" s="101"/>
      <c r="P2456" s="101"/>
      <c r="Q2456" s="101"/>
      <c r="R2456" s="101"/>
      <c r="S2456" s="101"/>
      <c r="T2456" s="102"/>
      <c r="AT2456" s="97" t="s">
        <v>132</v>
      </c>
      <c r="AU2456" s="97" t="s">
        <v>74</v>
      </c>
      <c r="AV2456" s="95" t="s">
        <v>74</v>
      </c>
      <c r="AW2456" s="95" t="s">
        <v>5</v>
      </c>
      <c r="AX2456" s="95" t="s">
        <v>66</v>
      </c>
      <c r="AY2456" s="97" t="s">
        <v>123</v>
      </c>
    </row>
    <row r="2457" spans="2:51" s="167" customFormat="1" ht="12">
      <c r="B2457" s="166"/>
      <c r="D2457" s="96" t="s">
        <v>132</v>
      </c>
      <c r="E2457" s="168" t="s">
        <v>1</v>
      </c>
      <c r="F2457" s="169" t="s">
        <v>624</v>
      </c>
      <c r="H2457" s="168" t="s">
        <v>1</v>
      </c>
      <c r="L2457" s="166"/>
      <c r="M2457" s="170"/>
      <c r="N2457" s="171"/>
      <c r="O2457" s="171"/>
      <c r="P2457" s="171"/>
      <c r="Q2457" s="171"/>
      <c r="R2457" s="171"/>
      <c r="S2457" s="171"/>
      <c r="T2457" s="172"/>
      <c r="AT2457" s="168" t="s">
        <v>132</v>
      </c>
      <c r="AU2457" s="168" t="s">
        <v>74</v>
      </c>
      <c r="AV2457" s="167" t="s">
        <v>72</v>
      </c>
      <c r="AW2457" s="167" t="s">
        <v>5</v>
      </c>
      <c r="AX2457" s="167" t="s">
        <v>66</v>
      </c>
      <c r="AY2457" s="168" t="s">
        <v>123</v>
      </c>
    </row>
    <row r="2458" spans="2:51" s="167" customFormat="1" ht="12">
      <c r="B2458" s="166"/>
      <c r="D2458" s="96" t="s">
        <v>132</v>
      </c>
      <c r="E2458" s="168" t="s">
        <v>1</v>
      </c>
      <c r="F2458" s="169" t="s">
        <v>873</v>
      </c>
      <c r="H2458" s="168" t="s">
        <v>1</v>
      </c>
      <c r="L2458" s="166"/>
      <c r="M2458" s="170"/>
      <c r="N2458" s="171"/>
      <c r="O2458" s="171"/>
      <c r="P2458" s="171"/>
      <c r="Q2458" s="171"/>
      <c r="R2458" s="171"/>
      <c r="S2458" s="171"/>
      <c r="T2458" s="172"/>
      <c r="AT2458" s="168" t="s">
        <v>132</v>
      </c>
      <c r="AU2458" s="168" t="s">
        <v>74</v>
      </c>
      <c r="AV2458" s="167" t="s">
        <v>72</v>
      </c>
      <c r="AW2458" s="167" t="s">
        <v>5</v>
      </c>
      <c r="AX2458" s="167" t="s">
        <v>66</v>
      </c>
      <c r="AY2458" s="168" t="s">
        <v>123</v>
      </c>
    </row>
    <row r="2459" spans="2:51" s="95" customFormat="1" ht="12">
      <c r="B2459" s="94"/>
      <c r="D2459" s="96" t="s">
        <v>132</v>
      </c>
      <c r="E2459" s="97" t="s">
        <v>1</v>
      </c>
      <c r="F2459" s="98" t="s">
        <v>74</v>
      </c>
      <c r="H2459" s="99">
        <v>2</v>
      </c>
      <c r="L2459" s="94"/>
      <c r="M2459" s="100"/>
      <c r="N2459" s="101"/>
      <c r="O2459" s="101"/>
      <c r="P2459" s="101"/>
      <c r="Q2459" s="101"/>
      <c r="R2459" s="101"/>
      <c r="S2459" s="101"/>
      <c r="T2459" s="102"/>
      <c r="AT2459" s="97" t="s">
        <v>132</v>
      </c>
      <c r="AU2459" s="97" t="s">
        <v>74</v>
      </c>
      <c r="AV2459" s="95" t="s">
        <v>74</v>
      </c>
      <c r="AW2459" s="95" t="s">
        <v>5</v>
      </c>
      <c r="AX2459" s="95" t="s">
        <v>66</v>
      </c>
      <c r="AY2459" s="97" t="s">
        <v>123</v>
      </c>
    </row>
    <row r="2460" spans="2:51" s="167" customFormat="1" ht="12">
      <c r="B2460" s="166"/>
      <c r="D2460" s="96" t="s">
        <v>132</v>
      </c>
      <c r="E2460" s="168" t="s">
        <v>1</v>
      </c>
      <c r="F2460" s="169" t="s">
        <v>619</v>
      </c>
      <c r="H2460" s="168" t="s">
        <v>1</v>
      </c>
      <c r="L2460" s="166"/>
      <c r="M2460" s="170"/>
      <c r="N2460" s="171"/>
      <c r="O2460" s="171"/>
      <c r="P2460" s="171"/>
      <c r="Q2460" s="171"/>
      <c r="R2460" s="171"/>
      <c r="S2460" s="171"/>
      <c r="T2460" s="172"/>
      <c r="AT2460" s="168" t="s">
        <v>132</v>
      </c>
      <c r="AU2460" s="168" t="s">
        <v>74</v>
      </c>
      <c r="AV2460" s="167" t="s">
        <v>72</v>
      </c>
      <c r="AW2460" s="167" t="s">
        <v>5</v>
      </c>
      <c r="AX2460" s="167" t="s">
        <v>66</v>
      </c>
      <c r="AY2460" s="168" t="s">
        <v>123</v>
      </c>
    </row>
    <row r="2461" spans="2:51" s="167" customFormat="1" ht="12">
      <c r="B2461" s="166"/>
      <c r="D2461" s="96" t="s">
        <v>132</v>
      </c>
      <c r="E2461" s="168" t="s">
        <v>1</v>
      </c>
      <c r="F2461" s="169" t="s">
        <v>873</v>
      </c>
      <c r="H2461" s="168" t="s">
        <v>1</v>
      </c>
      <c r="L2461" s="166"/>
      <c r="M2461" s="170"/>
      <c r="N2461" s="171"/>
      <c r="O2461" s="171"/>
      <c r="P2461" s="171"/>
      <c r="Q2461" s="171"/>
      <c r="R2461" s="171"/>
      <c r="S2461" s="171"/>
      <c r="T2461" s="172"/>
      <c r="AT2461" s="168" t="s">
        <v>132</v>
      </c>
      <c r="AU2461" s="168" t="s">
        <v>74</v>
      </c>
      <c r="AV2461" s="167" t="s">
        <v>72</v>
      </c>
      <c r="AW2461" s="167" t="s">
        <v>5</v>
      </c>
      <c r="AX2461" s="167" t="s">
        <v>66</v>
      </c>
      <c r="AY2461" s="168" t="s">
        <v>123</v>
      </c>
    </row>
    <row r="2462" spans="2:51" s="95" customFormat="1" ht="12">
      <c r="B2462" s="94"/>
      <c r="D2462" s="96" t="s">
        <v>132</v>
      </c>
      <c r="E2462" s="97" t="s">
        <v>1</v>
      </c>
      <c r="F2462" s="98" t="s">
        <v>74</v>
      </c>
      <c r="H2462" s="99">
        <v>2</v>
      </c>
      <c r="L2462" s="94"/>
      <c r="M2462" s="100"/>
      <c r="N2462" s="101"/>
      <c r="O2462" s="101"/>
      <c r="P2462" s="101"/>
      <c r="Q2462" s="101"/>
      <c r="R2462" s="101"/>
      <c r="S2462" s="101"/>
      <c r="T2462" s="102"/>
      <c r="AT2462" s="97" t="s">
        <v>132</v>
      </c>
      <c r="AU2462" s="97" t="s">
        <v>74</v>
      </c>
      <c r="AV2462" s="95" t="s">
        <v>74</v>
      </c>
      <c r="AW2462" s="95" t="s">
        <v>5</v>
      </c>
      <c r="AX2462" s="95" t="s">
        <v>66</v>
      </c>
      <c r="AY2462" s="97" t="s">
        <v>123</v>
      </c>
    </row>
    <row r="2463" spans="2:51" s="167" customFormat="1" ht="12">
      <c r="B2463" s="166"/>
      <c r="D2463" s="96" t="s">
        <v>132</v>
      </c>
      <c r="E2463" s="168" t="s">
        <v>1</v>
      </c>
      <c r="F2463" s="169" t="s">
        <v>620</v>
      </c>
      <c r="H2463" s="168" t="s">
        <v>1</v>
      </c>
      <c r="L2463" s="166"/>
      <c r="M2463" s="170"/>
      <c r="N2463" s="171"/>
      <c r="O2463" s="171"/>
      <c r="P2463" s="171"/>
      <c r="Q2463" s="171"/>
      <c r="R2463" s="171"/>
      <c r="S2463" s="171"/>
      <c r="T2463" s="172"/>
      <c r="AT2463" s="168" t="s">
        <v>132</v>
      </c>
      <c r="AU2463" s="168" t="s">
        <v>74</v>
      </c>
      <c r="AV2463" s="167" t="s">
        <v>72</v>
      </c>
      <c r="AW2463" s="167" t="s">
        <v>5</v>
      </c>
      <c r="AX2463" s="167" t="s">
        <v>66</v>
      </c>
      <c r="AY2463" s="168" t="s">
        <v>123</v>
      </c>
    </row>
    <row r="2464" spans="2:51" s="167" customFormat="1" ht="12">
      <c r="B2464" s="166"/>
      <c r="D2464" s="96" t="s">
        <v>132</v>
      </c>
      <c r="E2464" s="168" t="s">
        <v>1</v>
      </c>
      <c r="F2464" s="169" t="s">
        <v>873</v>
      </c>
      <c r="H2464" s="168" t="s">
        <v>1</v>
      </c>
      <c r="L2464" s="166"/>
      <c r="M2464" s="170"/>
      <c r="N2464" s="171"/>
      <c r="O2464" s="171"/>
      <c r="P2464" s="171"/>
      <c r="Q2464" s="171"/>
      <c r="R2464" s="171"/>
      <c r="S2464" s="171"/>
      <c r="T2464" s="172"/>
      <c r="AT2464" s="168" t="s">
        <v>132</v>
      </c>
      <c r="AU2464" s="168" t="s">
        <v>74</v>
      </c>
      <c r="AV2464" s="167" t="s">
        <v>72</v>
      </c>
      <c r="AW2464" s="167" t="s">
        <v>5</v>
      </c>
      <c r="AX2464" s="167" t="s">
        <v>66</v>
      </c>
      <c r="AY2464" s="168" t="s">
        <v>123</v>
      </c>
    </row>
    <row r="2465" spans="2:51" s="95" customFormat="1" ht="12">
      <c r="B2465" s="94"/>
      <c r="D2465" s="96" t="s">
        <v>132</v>
      </c>
      <c r="E2465" s="97" t="s">
        <v>1</v>
      </c>
      <c r="F2465" s="98" t="s">
        <v>74</v>
      </c>
      <c r="H2465" s="99">
        <v>2</v>
      </c>
      <c r="L2465" s="94"/>
      <c r="M2465" s="100"/>
      <c r="N2465" s="101"/>
      <c r="O2465" s="101"/>
      <c r="P2465" s="101"/>
      <c r="Q2465" s="101"/>
      <c r="R2465" s="101"/>
      <c r="S2465" s="101"/>
      <c r="T2465" s="102"/>
      <c r="AT2465" s="97" t="s">
        <v>132</v>
      </c>
      <c r="AU2465" s="97" t="s">
        <v>74</v>
      </c>
      <c r="AV2465" s="95" t="s">
        <v>74</v>
      </c>
      <c r="AW2465" s="95" t="s">
        <v>5</v>
      </c>
      <c r="AX2465" s="95" t="s">
        <v>66</v>
      </c>
      <c r="AY2465" s="97" t="s">
        <v>123</v>
      </c>
    </row>
    <row r="2466" spans="2:51" s="167" customFormat="1" ht="12">
      <c r="B2466" s="166"/>
      <c r="D2466" s="96" t="s">
        <v>132</v>
      </c>
      <c r="E2466" s="168" t="s">
        <v>1</v>
      </c>
      <c r="F2466" s="169" t="s">
        <v>621</v>
      </c>
      <c r="H2466" s="168" t="s">
        <v>1</v>
      </c>
      <c r="L2466" s="166"/>
      <c r="M2466" s="170"/>
      <c r="N2466" s="171"/>
      <c r="O2466" s="171"/>
      <c r="P2466" s="171"/>
      <c r="Q2466" s="171"/>
      <c r="R2466" s="171"/>
      <c r="S2466" s="171"/>
      <c r="T2466" s="172"/>
      <c r="AT2466" s="168" t="s">
        <v>132</v>
      </c>
      <c r="AU2466" s="168" t="s">
        <v>74</v>
      </c>
      <c r="AV2466" s="167" t="s">
        <v>72</v>
      </c>
      <c r="AW2466" s="167" t="s">
        <v>5</v>
      </c>
      <c r="AX2466" s="167" t="s">
        <v>66</v>
      </c>
      <c r="AY2466" s="168" t="s">
        <v>123</v>
      </c>
    </row>
    <row r="2467" spans="2:51" s="167" customFormat="1" ht="12">
      <c r="B2467" s="166"/>
      <c r="D2467" s="96" t="s">
        <v>132</v>
      </c>
      <c r="E2467" s="168" t="s">
        <v>1</v>
      </c>
      <c r="F2467" s="169" t="s">
        <v>873</v>
      </c>
      <c r="H2467" s="168" t="s">
        <v>1</v>
      </c>
      <c r="L2467" s="166"/>
      <c r="M2467" s="170"/>
      <c r="N2467" s="171"/>
      <c r="O2467" s="171"/>
      <c r="P2467" s="171"/>
      <c r="Q2467" s="171"/>
      <c r="R2467" s="171"/>
      <c r="S2467" s="171"/>
      <c r="T2467" s="172"/>
      <c r="AT2467" s="168" t="s">
        <v>132</v>
      </c>
      <c r="AU2467" s="168" t="s">
        <v>74</v>
      </c>
      <c r="AV2467" s="167" t="s">
        <v>72</v>
      </c>
      <c r="AW2467" s="167" t="s">
        <v>5</v>
      </c>
      <c r="AX2467" s="167" t="s">
        <v>66</v>
      </c>
      <c r="AY2467" s="168" t="s">
        <v>123</v>
      </c>
    </row>
    <row r="2468" spans="2:51" s="95" customFormat="1" ht="12">
      <c r="B2468" s="94"/>
      <c r="D2468" s="96" t="s">
        <v>132</v>
      </c>
      <c r="E2468" s="97" t="s">
        <v>1</v>
      </c>
      <c r="F2468" s="98" t="s">
        <v>74</v>
      </c>
      <c r="H2468" s="99">
        <v>2</v>
      </c>
      <c r="L2468" s="94"/>
      <c r="M2468" s="100"/>
      <c r="N2468" s="101"/>
      <c r="O2468" s="101"/>
      <c r="P2468" s="101"/>
      <c r="Q2468" s="101"/>
      <c r="R2468" s="101"/>
      <c r="S2468" s="101"/>
      <c r="T2468" s="102"/>
      <c r="AT2468" s="97" t="s">
        <v>132</v>
      </c>
      <c r="AU2468" s="97" t="s">
        <v>74</v>
      </c>
      <c r="AV2468" s="95" t="s">
        <v>74</v>
      </c>
      <c r="AW2468" s="95" t="s">
        <v>5</v>
      </c>
      <c r="AX2468" s="95" t="s">
        <v>66</v>
      </c>
      <c r="AY2468" s="97" t="s">
        <v>123</v>
      </c>
    </row>
    <row r="2469" spans="2:51" s="182" customFormat="1" ht="12">
      <c r="B2469" s="181"/>
      <c r="D2469" s="96" t="s">
        <v>132</v>
      </c>
      <c r="E2469" s="183" t="s">
        <v>1</v>
      </c>
      <c r="F2469" s="184" t="s">
        <v>470</v>
      </c>
      <c r="H2469" s="185">
        <v>12</v>
      </c>
      <c r="L2469" s="181"/>
      <c r="M2469" s="186"/>
      <c r="N2469" s="187"/>
      <c r="O2469" s="187"/>
      <c r="P2469" s="187"/>
      <c r="Q2469" s="187"/>
      <c r="R2469" s="187"/>
      <c r="S2469" s="187"/>
      <c r="T2469" s="188"/>
      <c r="AT2469" s="183" t="s">
        <v>132</v>
      </c>
      <c r="AU2469" s="183" t="s">
        <v>74</v>
      </c>
      <c r="AV2469" s="182" t="s">
        <v>130</v>
      </c>
      <c r="AW2469" s="182" t="s">
        <v>5</v>
      </c>
      <c r="AX2469" s="182" t="s">
        <v>72</v>
      </c>
      <c r="AY2469" s="183" t="s">
        <v>123</v>
      </c>
    </row>
    <row r="2470" spans="2:65" s="117" customFormat="1" ht="16.5" customHeight="1">
      <c r="B2470" s="8"/>
      <c r="C2470" s="103" t="s">
        <v>902</v>
      </c>
      <c r="D2470" s="103" t="s">
        <v>189</v>
      </c>
      <c r="E2470" s="104" t="s">
        <v>903</v>
      </c>
      <c r="F2470" s="105" t="s">
        <v>904</v>
      </c>
      <c r="G2470" s="106" t="s">
        <v>175</v>
      </c>
      <c r="H2470" s="107">
        <v>4</v>
      </c>
      <c r="I2470" s="143"/>
      <c r="J2470" s="108">
        <f>ROUND(I2470*H2470,2)</f>
        <v>0</v>
      </c>
      <c r="K2470" s="105" t="s">
        <v>397</v>
      </c>
      <c r="L2470" s="157"/>
      <c r="M2470" s="109" t="s">
        <v>1</v>
      </c>
      <c r="N2470" s="189" t="s">
        <v>35</v>
      </c>
      <c r="O2470" s="92">
        <v>0</v>
      </c>
      <c r="P2470" s="92">
        <f>O2470*H2470</f>
        <v>0</v>
      </c>
      <c r="Q2470" s="92">
        <v>0.081</v>
      </c>
      <c r="R2470" s="92">
        <f>Q2470*H2470</f>
        <v>0.324</v>
      </c>
      <c r="S2470" s="92">
        <v>0</v>
      </c>
      <c r="T2470" s="164">
        <f>S2470*H2470</f>
        <v>0</v>
      </c>
      <c r="AR2470" s="120" t="s">
        <v>159</v>
      </c>
      <c r="AT2470" s="120" t="s">
        <v>189</v>
      </c>
      <c r="AU2470" s="120" t="s">
        <v>74</v>
      </c>
      <c r="AY2470" s="120" t="s">
        <v>123</v>
      </c>
      <c r="BE2470" s="156">
        <f>IF(N2470="základní",J2470,0)</f>
        <v>0</v>
      </c>
      <c r="BF2470" s="156">
        <f>IF(N2470="snížená",J2470,0)</f>
        <v>0</v>
      </c>
      <c r="BG2470" s="156">
        <f>IF(N2470="zákl. přenesená",J2470,0)</f>
        <v>0</v>
      </c>
      <c r="BH2470" s="156">
        <f>IF(N2470="sníž. přenesená",J2470,0)</f>
        <v>0</v>
      </c>
      <c r="BI2470" s="156">
        <f>IF(N2470="nulová",J2470,0)</f>
        <v>0</v>
      </c>
      <c r="BJ2470" s="120" t="s">
        <v>72</v>
      </c>
      <c r="BK2470" s="156">
        <f>ROUND(I2470*H2470,2)</f>
        <v>0</v>
      </c>
      <c r="BL2470" s="120" t="s">
        <v>130</v>
      </c>
      <c r="BM2470" s="120" t="s">
        <v>905</v>
      </c>
    </row>
    <row r="2471" spans="2:47" s="117" customFormat="1" ht="12">
      <c r="B2471" s="8"/>
      <c r="D2471" s="96" t="s">
        <v>399</v>
      </c>
      <c r="F2471" s="165" t="s">
        <v>904</v>
      </c>
      <c r="L2471" s="8"/>
      <c r="M2471" s="114"/>
      <c r="N2471" s="21"/>
      <c r="O2471" s="21"/>
      <c r="P2471" s="21"/>
      <c r="Q2471" s="21"/>
      <c r="R2471" s="21"/>
      <c r="S2471" s="21"/>
      <c r="T2471" s="22"/>
      <c r="AT2471" s="120" t="s">
        <v>399</v>
      </c>
      <c r="AU2471" s="120" t="s">
        <v>74</v>
      </c>
    </row>
    <row r="2472" spans="2:51" s="167" customFormat="1" ht="12">
      <c r="B2472" s="166"/>
      <c r="D2472" s="96" t="s">
        <v>132</v>
      </c>
      <c r="E2472" s="168" t="s">
        <v>1</v>
      </c>
      <c r="F2472" s="169" t="s">
        <v>401</v>
      </c>
      <c r="H2472" s="168" t="s">
        <v>1</v>
      </c>
      <c r="L2472" s="166"/>
      <c r="M2472" s="170"/>
      <c r="N2472" s="171"/>
      <c r="O2472" s="171"/>
      <c r="P2472" s="171"/>
      <c r="Q2472" s="171"/>
      <c r="R2472" s="171"/>
      <c r="S2472" s="171"/>
      <c r="T2472" s="172"/>
      <c r="AT2472" s="168" t="s">
        <v>132</v>
      </c>
      <c r="AU2472" s="168" t="s">
        <v>74</v>
      </c>
      <c r="AV2472" s="167" t="s">
        <v>72</v>
      </c>
      <c r="AW2472" s="167" t="s">
        <v>5</v>
      </c>
      <c r="AX2472" s="167" t="s">
        <v>66</v>
      </c>
      <c r="AY2472" s="168" t="s">
        <v>123</v>
      </c>
    </row>
    <row r="2473" spans="2:51" s="167" customFormat="1" ht="12">
      <c r="B2473" s="166"/>
      <c r="D2473" s="96" t="s">
        <v>132</v>
      </c>
      <c r="E2473" s="168" t="s">
        <v>1</v>
      </c>
      <c r="F2473" s="169" t="s">
        <v>402</v>
      </c>
      <c r="H2473" s="168" t="s">
        <v>1</v>
      </c>
      <c r="L2473" s="166"/>
      <c r="M2473" s="170"/>
      <c r="N2473" s="171"/>
      <c r="O2473" s="171"/>
      <c r="P2473" s="171"/>
      <c r="Q2473" s="171"/>
      <c r="R2473" s="171"/>
      <c r="S2473" s="171"/>
      <c r="T2473" s="172"/>
      <c r="AT2473" s="168" t="s">
        <v>132</v>
      </c>
      <c r="AU2473" s="168" t="s">
        <v>74</v>
      </c>
      <c r="AV2473" s="167" t="s">
        <v>72</v>
      </c>
      <c r="AW2473" s="167" t="s">
        <v>5</v>
      </c>
      <c r="AX2473" s="167" t="s">
        <v>66</v>
      </c>
      <c r="AY2473" s="168" t="s">
        <v>123</v>
      </c>
    </row>
    <row r="2474" spans="2:51" s="167" customFormat="1" ht="12">
      <c r="B2474" s="166"/>
      <c r="D2474" s="96" t="s">
        <v>132</v>
      </c>
      <c r="E2474" s="168" t="s">
        <v>1</v>
      </c>
      <c r="F2474" s="169" t="s">
        <v>403</v>
      </c>
      <c r="H2474" s="168" t="s">
        <v>1</v>
      </c>
      <c r="L2474" s="166"/>
      <c r="M2474" s="170"/>
      <c r="N2474" s="171"/>
      <c r="O2474" s="171"/>
      <c r="P2474" s="171"/>
      <c r="Q2474" s="171"/>
      <c r="R2474" s="171"/>
      <c r="S2474" s="171"/>
      <c r="T2474" s="172"/>
      <c r="AT2474" s="168" t="s">
        <v>132</v>
      </c>
      <c r="AU2474" s="168" t="s">
        <v>74</v>
      </c>
      <c r="AV2474" s="167" t="s">
        <v>72</v>
      </c>
      <c r="AW2474" s="167" t="s">
        <v>5</v>
      </c>
      <c r="AX2474" s="167" t="s">
        <v>66</v>
      </c>
      <c r="AY2474" s="168" t="s">
        <v>123</v>
      </c>
    </row>
    <row r="2475" spans="2:51" s="167" customFormat="1" ht="12">
      <c r="B2475" s="166"/>
      <c r="D2475" s="96" t="s">
        <v>132</v>
      </c>
      <c r="E2475" s="168" t="s">
        <v>1</v>
      </c>
      <c r="F2475" s="169" t="s">
        <v>897</v>
      </c>
      <c r="H2475" s="168" t="s">
        <v>1</v>
      </c>
      <c r="L2475" s="166"/>
      <c r="M2475" s="170"/>
      <c r="N2475" s="171"/>
      <c r="O2475" s="171"/>
      <c r="P2475" s="171"/>
      <c r="Q2475" s="171"/>
      <c r="R2475" s="171"/>
      <c r="S2475" s="171"/>
      <c r="T2475" s="172"/>
      <c r="AT2475" s="168" t="s">
        <v>132</v>
      </c>
      <c r="AU2475" s="168" t="s">
        <v>74</v>
      </c>
      <c r="AV2475" s="167" t="s">
        <v>72</v>
      </c>
      <c r="AW2475" s="167" t="s">
        <v>5</v>
      </c>
      <c r="AX2475" s="167" t="s">
        <v>66</v>
      </c>
      <c r="AY2475" s="168" t="s">
        <v>123</v>
      </c>
    </row>
    <row r="2476" spans="2:51" s="167" customFormat="1" ht="12">
      <c r="B2476" s="166"/>
      <c r="D2476" s="96" t="s">
        <v>132</v>
      </c>
      <c r="E2476" s="168" t="s">
        <v>1</v>
      </c>
      <c r="F2476" s="169" t="s">
        <v>622</v>
      </c>
      <c r="H2476" s="168" t="s">
        <v>1</v>
      </c>
      <c r="L2476" s="166"/>
      <c r="M2476" s="170"/>
      <c r="N2476" s="171"/>
      <c r="O2476" s="171"/>
      <c r="P2476" s="171"/>
      <c r="Q2476" s="171"/>
      <c r="R2476" s="171"/>
      <c r="S2476" s="171"/>
      <c r="T2476" s="172"/>
      <c r="AT2476" s="168" t="s">
        <v>132</v>
      </c>
      <c r="AU2476" s="168" t="s">
        <v>74</v>
      </c>
      <c r="AV2476" s="167" t="s">
        <v>72</v>
      </c>
      <c r="AW2476" s="167" t="s">
        <v>5</v>
      </c>
      <c r="AX2476" s="167" t="s">
        <v>66</v>
      </c>
      <c r="AY2476" s="168" t="s">
        <v>123</v>
      </c>
    </row>
    <row r="2477" spans="2:51" s="167" customFormat="1" ht="12">
      <c r="B2477" s="166"/>
      <c r="D2477" s="96" t="s">
        <v>132</v>
      </c>
      <c r="E2477" s="168" t="s">
        <v>1</v>
      </c>
      <c r="F2477" s="169" t="s">
        <v>874</v>
      </c>
      <c r="H2477" s="168" t="s">
        <v>1</v>
      </c>
      <c r="L2477" s="166"/>
      <c r="M2477" s="170"/>
      <c r="N2477" s="171"/>
      <c r="O2477" s="171"/>
      <c r="P2477" s="171"/>
      <c r="Q2477" s="171"/>
      <c r="R2477" s="171"/>
      <c r="S2477" s="171"/>
      <c r="T2477" s="172"/>
      <c r="AT2477" s="168" t="s">
        <v>132</v>
      </c>
      <c r="AU2477" s="168" t="s">
        <v>74</v>
      </c>
      <c r="AV2477" s="167" t="s">
        <v>72</v>
      </c>
      <c r="AW2477" s="167" t="s">
        <v>5</v>
      </c>
      <c r="AX2477" s="167" t="s">
        <v>66</v>
      </c>
      <c r="AY2477" s="168" t="s">
        <v>123</v>
      </c>
    </row>
    <row r="2478" spans="2:51" s="95" customFormat="1" ht="12">
      <c r="B2478" s="94"/>
      <c r="D2478" s="96" t="s">
        <v>132</v>
      </c>
      <c r="E2478" s="97" t="s">
        <v>1</v>
      </c>
      <c r="F2478" s="98" t="s">
        <v>137</v>
      </c>
      <c r="H2478" s="99">
        <v>3</v>
      </c>
      <c r="L2478" s="94"/>
      <c r="M2478" s="100"/>
      <c r="N2478" s="101"/>
      <c r="O2478" s="101"/>
      <c r="P2478" s="101"/>
      <c r="Q2478" s="101"/>
      <c r="R2478" s="101"/>
      <c r="S2478" s="101"/>
      <c r="T2478" s="102"/>
      <c r="AT2478" s="97" t="s">
        <v>132</v>
      </c>
      <c r="AU2478" s="97" t="s">
        <v>74</v>
      </c>
      <c r="AV2478" s="95" t="s">
        <v>74</v>
      </c>
      <c r="AW2478" s="95" t="s">
        <v>5</v>
      </c>
      <c r="AX2478" s="95" t="s">
        <v>66</v>
      </c>
      <c r="AY2478" s="97" t="s">
        <v>123</v>
      </c>
    </row>
    <row r="2479" spans="2:51" s="167" customFormat="1" ht="12">
      <c r="B2479" s="166"/>
      <c r="D2479" s="96" t="s">
        <v>132</v>
      </c>
      <c r="E2479" s="168" t="s">
        <v>1</v>
      </c>
      <c r="F2479" s="169" t="s">
        <v>623</v>
      </c>
      <c r="H2479" s="168" t="s">
        <v>1</v>
      </c>
      <c r="L2479" s="166"/>
      <c r="M2479" s="170"/>
      <c r="N2479" s="171"/>
      <c r="O2479" s="171"/>
      <c r="P2479" s="171"/>
      <c r="Q2479" s="171"/>
      <c r="R2479" s="171"/>
      <c r="S2479" s="171"/>
      <c r="T2479" s="172"/>
      <c r="AT2479" s="168" t="s">
        <v>132</v>
      </c>
      <c r="AU2479" s="168" t="s">
        <v>74</v>
      </c>
      <c r="AV2479" s="167" t="s">
        <v>72</v>
      </c>
      <c r="AW2479" s="167" t="s">
        <v>5</v>
      </c>
      <c r="AX2479" s="167" t="s">
        <v>66</v>
      </c>
      <c r="AY2479" s="168" t="s">
        <v>123</v>
      </c>
    </row>
    <row r="2480" spans="2:51" s="167" customFormat="1" ht="12">
      <c r="B2480" s="166"/>
      <c r="D2480" s="96" t="s">
        <v>132</v>
      </c>
      <c r="E2480" s="168" t="s">
        <v>1</v>
      </c>
      <c r="F2480" s="169" t="s">
        <v>875</v>
      </c>
      <c r="H2480" s="168" t="s">
        <v>1</v>
      </c>
      <c r="L2480" s="166"/>
      <c r="M2480" s="170"/>
      <c r="N2480" s="171"/>
      <c r="O2480" s="171"/>
      <c r="P2480" s="171"/>
      <c r="Q2480" s="171"/>
      <c r="R2480" s="171"/>
      <c r="S2480" s="171"/>
      <c r="T2480" s="172"/>
      <c r="AT2480" s="168" t="s">
        <v>132</v>
      </c>
      <c r="AU2480" s="168" t="s">
        <v>74</v>
      </c>
      <c r="AV2480" s="167" t="s">
        <v>72</v>
      </c>
      <c r="AW2480" s="167" t="s">
        <v>5</v>
      </c>
      <c r="AX2480" s="167" t="s">
        <v>66</v>
      </c>
      <c r="AY2480" s="168" t="s">
        <v>123</v>
      </c>
    </row>
    <row r="2481" spans="2:51" s="95" customFormat="1" ht="12">
      <c r="B2481" s="94"/>
      <c r="D2481" s="96" t="s">
        <v>132</v>
      </c>
      <c r="E2481" s="97" t="s">
        <v>1</v>
      </c>
      <c r="F2481" s="98" t="s">
        <v>72</v>
      </c>
      <c r="H2481" s="99">
        <v>1</v>
      </c>
      <c r="L2481" s="94"/>
      <c r="M2481" s="100"/>
      <c r="N2481" s="101"/>
      <c r="O2481" s="101"/>
      <c r="P2481" s="101"/>
      <c r="Q2481" s="101"/>
      <c r="R2481" s="101"/>
      <c r="S2481" s="101"/>
      <c r="T2481" s="102"/>
      <c r="AT2481" s="97" t="s">
        <v>132</v>
      </c>
      <c r="AU2481" s="97" t="s">
        <v>74</v>
      </c>
      <c r="AV2481" s="95" t="s">
        <v>74</v>
      </c>
      <c r="AW2481" s="95" t="s">
        <v>5</v>
      </c>
      <c r="AX2481" s="95" t="s">
        <v>66</v>
      </c>
      <c r="AY2481" s="97" t="s">
        <v>123</v>
      </c>
    </row>
    <row r="2482" spans="2:51" s="182" customFormat="1" ht="12">
      <c r="B2482" s="181"/>
      <c r="D2482" s="96" t="s">
        <v>132</v>
      </c>
      <c r="E2482" s="183" t="s">
        <v>1</v>
      </c>
      <c r="F2482" s="184" t="s">
        <v>470</v>
      </c>
      <c r="H2482" s="185">
        <v>4</v>
      </c>
      <c r="L2482" s="181"/>
      <c r="M2482" s="186"/>
      <c r="N2482" s="187"/>
      <c r="O2482" s="187"/>
      <c r="P2482" s="187"/>
      <c r="Q2482" s="187"/>
      <c r="R2482" s="187"/>
      <c r="S2482" s="187"/>
      <c r="T2482" s="188"/>
      <c r="AT2482" s="183" t="s">
        <v>132</v>
      </c>
      <c r="AU2482" s="183" t="s">
        <v>74</v>
      </c>
      <c r="AV2482" s="182" t="s">
        <v>130</v>
      </c>
      <c r="AW2482" s="182" t="s">
        <v>5</v>
      </c>
      <c r="AX2482" s="182" t="s">
        <v>72</v>
      </c>
      <c r="AY2482" s="183" t="s">
        <v>123</v>
      </c>
    </row>
    <row r="2483" spans="2:65" s="117" customFormat="1" ht="16.5" customHeight="1">
      <c r="B2483" s="8"/>
      <c r="C2483" s="84" t="s">
        <v>906</v>
      </c>
      <c r="D2483" s="84" t="s">
        <v>125</v>
      </c>
      <c r="E2483" s="85" t="s">
        <v>907</v>
      </c>
      <c r="F2483" s="86" t="s">
        <v>908</v>
      </c>
      <c r="G2483" s="87" t="s">
        <v>175</v>
      </c>
      <c r="H2483" s="88">
        <v>8</v>
      </c>
      <c r="I2483" s="142"/>
      <c r="J2483" s="89">
        <f>ROUND(I2483*H2483,2)</f>
        <v>0</v>
      </c>
      <c r="K2483" s="86" t="s">
        <v>397</v>
      </c>
      <c r="L2483" s="8"/>
      <c r="M2483" s="115" t="s">
        <v>1</v>
      </c>
      <c r="N2483" s="90" t="s">
        <v>35</v>
      </c>
      <c r="O2483" s="92">
        <v>1.664</v>
      </c>
      <c r="P2483" s="92">
        <f>O2483*H2483</f>
        <v>13.312</v>
      </c>
      <c r="Q2483" s="92">
        <v>0.01147</v>
      </c>
      <c r="R2483" s="92">
        <f>Q2483*H2483</f>
        <v>0.09176</v>
      </c>
      <c r="S2483" s="92">
        <v>0</v>
      </c>
      <c r="T2483" s="164">
        <f>S2483*H2483</f>
        <v>0</v>
      </c>
      <c r="AR2483" s="120" t="s">
        <v>130</v>
      </c>
      <c r="AT2483" s="120" t="s">
        <v>125</v>
      </c>
      <c r="AU2483" s="120" t="s">
        <v>74</v>
      </c>
      <c r="AY2483" s="120" t="s">
        <v>123</v>
      </c>
      <c r="BE2483" s="156">
        <f>IF(N2483="základní",J2483,0)</f>
        <v>0</v>
      </c>
      <c r="BF2483" s="156">
        <f>IF(N2483="snížená",J2483,0)</f>
        <v>0</v>
      </c>
      <c r="BG2483" s="156">
        <f>IF(N2483="zákl. přenesená",J2483,0)</f>
        <v>0</v>
      </c>
      <c r="BH2483" s="156">
        <f>IF(N2483="sníž. přenesená",J2483,0)</f>
        <v>0</v>
      </c>
      <c r="BI2483" s="156">
        <f>IF(N2483="nulová",J2483,0)</f>
        <v>0</v>
      </c>
      <c r="BJ2483" s="120" t="s">
        <v>72</v>
      </c>
      <c r="BK2483" s="156">
        <f>ROUND(I2483*H2483,2)</f>
        <v>0</v>
      </c>
      <c r="BL2483" s="120" t="s">
        <v>130</v>
      </c>
      <c r="BM2483" s="120" t="s">
        <v>909</v>
      </c>
    </row>
    <row r="2484" spans="2:47" s="117" customFormat="1" ht="12">
      <c r="B2484" s="8"/>
      <c r="D2484" s="96" t="s">
        <v>399</v>
      </c>
      <c r="F2484" s="165" t="s">
        <v>908</v>
      </c>
      <c r="L2484" s="8"/>
      <c r="M2484" s="114"/>
      <c r="N2484" s="21"/>
      <c r="O2484" s="21"/>
      <c r="P2484" s="21"/>
      <c r="Q2484" s="21"/>
      <c r="R2484" s="21"/>
      <c r="S2484" s="21"/>
      <c r="T2484" s="22"/>
      <c r="AT2484" s="120" t="s">
        <v>399</v>
      </c>
      <c r="AU2484" s="120" t="s">
        <v>74</v>
      </c>
    </row>
    <row r="2485" spans="2:51" s="167" customFormat="1" ht="12">
      <c r="B2485" s="166"/>
      <c r="D2485" s="96" t="s">
        <v>132</v>
      </c>
      <c r="E2485" s="168" t="s">
        <v>1</v>
      </c>
      <c r="F2485" s="169" t="s">
        <v>401</v>
      </c>
      <c r="H2485" s="168" t="s">
        <v>1</v>
      </c>
      <c r="L2485" s="166"/>
      <c r="M2485" s="170"/>
      <c r="N2485" s="171"/>
      <c r="O2485" s="171"/>
      <c r="P2485" s="171"/>
      <c r="Q2485" s="171"/>
      <c r="R2485" s="171"/>
      <c r="S2485" s="171"/>
      <c r="T2485" s="172"/>
      <c r="AT2485" s="168" t="s">
        <v>132</v>
      </c>
      <c r="AU2485" s="168" t="s">
        <v>74</v>
      </c>
      <c r="AV2485" s="167" t="s">
        <v>72</v>
      </c>
      <c r="AW2485" s="167" t="s">
        <v>5</v>
      </c>
      <c r="AX2485" s="167" t="s">
        <v>66</v>
      </c>
      <c r="AY2485" s="168" t="s">
        <v>123</v>
      </c>
    </row>
    <row r="2486" spans="2:51" s="167" customFormat="1" ht="12">
      <c r="B2486" s="166"/>
      <c r="D2486" s="96" t="s">
        <v>132</v>
      </c>
      <c r="E2486" s="168" t="s">
        <v>1</v>
      </c>
      <c r="F2486" s="169" t="s">
        <v>402</v>
      </c>
      <c r="H2486" s="168" t="s">
        <v>1</v>
      </c>
      <c r="L2486" s="166"/>
      <c r="M2486" s="170"/>
      <c r="N2486" s="171"/>
      <c r="O2486" s="171"/>
      <c r="P2486" s="171"/>
      <c r="Q2486" s="171"/>
      <c r="R2486" s="171"/>
      <c r="S2486" s="171"/>
      <c r="T2486" s="172"/>
      <c r="AT2486" s="168" t="s">
        <v>132</v>
      </c>
      <c r="AU2486" s="168" t="s">
        <v>74</v>
      </c>
      <c r="AV2486" s="167" t="s">
        <v>72</v>
      </c>
      <c r="AW2486" s="167" t="s">
        <v>5</v>
      </c>
      <c r="AX2486" s="167" t="s">
        <v>66</v>
      </c>
      <c r="AY2486" s="168" t="s">
        <v>123</v>
      </c>
    </row>
    <row r="2487" spans="2:51" s="167" customFormat="1" ht="12">
      <c r="B2487" s="166"/>
      <c r="D2487" s="96" t="s">
        <v>132</v>
      </c>
      <c r="E2487" s="168" t="s">
        <v>1</v>
      </c>
      <c r="F2487" s="169" t="s">
        <v>403</v>
      </c>
      <c r="H2487" s="168" t="s">
        <v>1</v>
      </c>
      <c r="L2487" s="166"/>
      <c r="M2487" s="170"/>
      <c r="N2487" s="171"/>
      <c r="O2487" s="171"/>
      <c r="P2487" s="171"/>
      <c r="Q2487" s="171"/>
      <c r="R2487" s="171"/>
      <c r="S2487" s="171"/>
      <c r="T2487" s="172"/>
      <c r="AT2487" s="168" t="s">
        <v>132</v>
      </c>
      <c r="AU2487" s="168" t="s">
        <v>74</v>
      </c>
      <c r="AV2487" s="167" t="s">
        <v>72</v>
      </c>
      <c r="AW2487" s="167" t="s">
        <v>5</v>
      </c>
      <c r="AX2487" s="167" t="s">
        <v>66</v>
      </c>
      <c r="AY2487" s="168" t="s">
        <v>123</v>
      </c>
    </row>
    <row r="2488" spans="2:51" s="167" customFormat="1" ht="12">
      <c r="B2488" s="166"/>
      <c r="D2488" s="96" t="s">
        <v>132</v>
      </c>
      <c r="E2488" s="168" t="s">
        <v>1</v>
      </c>
      <c r="F2488" s="169" t="s">
        <v>864</v>
      </c>
      <c r="H2488" s="168" t="s">
        <v>1</v>
      </c>
      <c r="L2488" s="166"/>
      <c r="M2488" s="170"/>
      <c r="N2488" s="171"/>
      <c r="O2488" s="171"/>
      <c r="P2488" s="171"/>
      <c r="Q2488" s="171"/>
      <c r="R2488" s="171"/>
      <c r="S2488" s="171"/>
      <c r="T2488" s="172"/>
      <c r="AT2488" s="168" t="s">
        <v>132</v>
      </c>
      <c r="AU2488" s="168" t="s">
        <v>74</v>
      </c>
      <c r="AV2488" s="167" t="s">
        <v>72</v>
      </c>
      <c r="AW2488" s="167" t="s">
        <v>5</v>
      </c>
      <c r="AX2488" s="167" t="s">
        <v>66</v>
      </c>
      <c r="AY2488" s="168" t="s">
        <v>123</v>
      </c>
    </row>
    <row r="2489" spans="2:51" s="167" customFormat="1" ht="12">
      <c r="B2489" s="166"/>
      <c r="D2489" s="96" t="s">
        <v>132</v>
      </c>
      <c r="E2489" s="168" t="s">
        <v>1</v>
      </c>
      <c r="F2489" s="169" t="s">
        <v>623</v>
      </c>
      <c r="H2489" s="168" t="s">
        <v>1</v>
      </c>
      <c r="L2489" s="166"/>
      <c r="M2489" s="170"/>
      <c r="N2489" s="171"/>
      <c r="O2489" s="171"/>
      <c r="P2489" s="171"/>
      <c r="Q2489" s="171"/>
      <c r="R2489" s="171"/>
      <c r="S2489" s="171"/>
      <c r="T2489" s="172"/>
      <c r="AT2489" s="168" t="s">
        <v>132</v>
      </c>
      <c r="AU2489" s="168" t="s">
        <v>74</v>
      </c>
      <c r="AV2489" s="167" t="s">
        <v>72</v>
      </c>
      <c r="AW2489" s="167" t="s">
        <v>5</v>
      </c>
      <c r="AX2489" s="167" t="s">
        <v>66</v>
      </c>
      <c r="AY2489" s="168" t="s">
        <v>123</v>
      </c>
    </row>
    <row r="2490" spans="2:51" s="167" customFormat="1" ht="12">
      <c r="B2490" s="166"/>
      <c r="D2490" s="96" t="s">
        <v>132</v>
      </c>
      <c r="E2490" s="168" t="s">
        <v>1</v>
      </c>
      <c r="F2490" s="169" t="s">
        <v>910</v>
      </c>
      <c r="H2490" s="168" t="s">
        <v>1</v>
      </c>
      <c r="L2490" s="166"/>
      <c r="M2490" s="170"/>
      <c r="N2490" s="171"/>
      <c r="O2490" s="171"/>
      <c r="P2490" s="171"/>
      <c r="Q2490" s="171"/>
      <c r="R2490" s="171"/>
      <c r="S2490" s="171"/>
      <c r="T2490" s="172"/>
      <c r="AT2490" s="168" t="s">
        <v>132</v>
      </c>
      <c r="AU2490" s="168" t="s">
        <v>74</v>
      </c>
      <c r="AV2490" s="167" t="s">
        <v>72</v>
      </c>
      <c r="AW2490" s="167" t="s">
        <v>5</v>
      </c>
      <c r="AX2490" s="167" t="s">
        <v>66</v>
      </c>
      <c r="AY2490" s="168" t="s">
        <v>123</v>
      </c>
    </row>
    <row r="2491" spans="2:51" s="167" customFormat="1" ht="12">
      <c r="B2491" s="166"/>
      <c r="D2491" s="96" t="s">
        <v>132</v>
      </c>
      <c r="E2491" s="168" t="s">
        <v>1</v>
      </c>
      <c r="F2491" s="169" t="s">
        <v>866</v>
      </c>
      <c r="H2491" s="168" t="s">
        <v>1</v>
      </c>
      <c r="L2491" s="166"/>
      <c r="M2491" s="170"/>
      <c r="N2491" s="171"/>
      <c r="O2491" s="171"/>
      <c r="P2491" s="171"/>
      <c r="Q2491" s="171"/>
      <c r="R2491" s="171"/>
      <c r="S2491" s="171"/>
      <c r="T2491" s="172"/>
      <c r="AT2491" s="168" t="s">
        <v>132</v>
      </c>
      <c r="AU2491" s="168" t="s">
        <v>74</v>
      </c>
      <c r="AV2491" s="167" t="s">
        <v>72</v>
      </c>
      <c r="AW2491" s="167" t="s">
        <v>5</v>
      </c>
      <c r="AX2491" s="167" t="s">
        <v>66</v>
      </c>
      <c r="AY2491" s="168" t="s">
        <v>123</v>
      </c>
    </row>
    <row r="2492" spans="2:51" s="95" customFormat="1" ht="12">
      <c r="B2492" s="94"/>
      <c r="D2492" s="96" t="s">
        <v>132</v>
      </c>
      <c r="E2492" s="97" t="s">
        <v>1</v>
      </c>
      <c r="F2492" s="98" t="s">
        <v>72</v>
      </c>
      <c r="H2492" s="99">
        <v>1</v>
      </c>
      <c r="L2492" s="94"/>
      <c r="M2492" s="100"/>
      <c r="N2492" s="101"/>
      <c r="O2492" s="101"/>
      <c r="P2492" s="101"/>
      <c r="Q2492" s="101"/>
      <c r="R2492" s="101"/>
      <c r="S2492" s="101"/>
      <c r="T2492" s="102"/>
      <c r="AT2492" s="97" t="s">
        <v>132</v>
      </c>
      <c r="AU2492" s="97" t="s">
        <v>74</v>
      </c>
      <c r="AV2492" s="95" t="s">
        <v>74</v>
      </c>
      <c r="AW2492" s="95" t="s">
        <v>5</v>
      </c>
      <c r="AX2492" s="95" t="s">
        <v>66</v>
      </c>
      <c r="AY2492" s="97" t="s">
        <v>123</v>
      </c>
    </row>
    <row r="2493" spans="2:51" s="167" customFormat="1" ht="12">
      <c r="B2493" s="166"/>
      <c r="D2493" s="96" t="s">
        <v>132</v>
      </c>
      <c r="E2493" s="168" t="s">
        <v>1</v>
      </c>
      <c r="F2493" s="169" t="s">
        <v>624</v>
      </c>
      <c r="H2493" s="168" t="s">
        <v>1</v>
      </c>
      <c r="L2493" s="166"/>
      <c r="M2493" s="170"/>
      <c r="N2493" s="171"/>
      <c r="O2493" s="171"/>
      <c r="P2493" s="171"/>
      <c r="Q2493" s="171"/>
      <c r="R2493" s="171"/>
      <c r="S2493" s="171"/>
      <c r="T2493" s="172"/>
      <c r="AT2493" s="168" t="s">
        <v>132</v>
      </c>
      <c r="AU2493" s="168" t="s">
        <v>74</v>
      </c>
      <c r="AV2493" s="167" t="s">
        <v>72</v>
      </c>
      <c r="AW2493" s="167" t="s">
        <v>5</v>
      </c>
      <c r="AX2493" s="167" t="s">
        <v>66</v>
      </c>
      <c r="AY2493" s="168" t="s">
        <v>123</v>
      </c>
    </row>
    <row r="2494" spans="2:51" s="167" customFormat="1" ht="12">
      <c r="B2494" s="166"/>
      <c r="D2494" s="96" t="s">
        <v>132</v>
      </c>
      <c r="E2494" s="168" t="s">
        <v>1</v>
      </c>
      <c r="F2494" s="169" t="s">
        <v>910</v>
      </c>
      <c r="H2494" s="168" t="s">
        <v>1</v>
      </c>
      <c r="L2494" s="166"/>
      <c r="M2494" s="170"/>
      <c r="N2494" s="171"/>
      <c r="O2494" s="171"/>
      <c r="P2494" s="171"/>
      <c r="Q2494" s="171"/>
      <c r="R2494" s="171"/>
      <c r="S2494" s="171"/>
      <c r="T2494" s="172"/>
      <c r="AT2494" s="168" t="s">
        <v>132</v>
      </c>
      <c r="AU2494" s="168" t="s">
        <v>74</v>
      </c>
      <c r="AV2494" s="167" t="s">
        <v>72</v>
      </c>
      <c r="AW2494" s="167" t="s">
        <v>5</v>
      </c>
      <c r="AX2494" s="167" t="s">
        <v>66</v>
      </c>
      <c r="AY2494" s="168" t="s">
        <v>123</v>
      </c>
    </row>
    <row r="2495" spans="2:51" s="167" customFormat="1" ht="12">
      <c r="B2495" s="166"/>
      <c r="D2495" s="96" t="s">
        <v>132</v>
      </c>
      <c r="E2495" s="168" t="s">
        <v>1</v>
      </c>
      <c r="F2495" s="169" t="s">
        <v>866</v>
      </c>
      <c r="H2495" s="168" t="s">
        <v>1</v>
      </c>
      <c r="L2495" s="166"/>
      <c r="M2495" s="170"/>
      <c r="N2495" s="171"/>
      <c r="O2495" s="171"/>
      <c r="P2495" s="171"/>
      <c r="Q2495" s="171"/>
      <c r="R2495" s="171"/>
      <c r="S2495" s="171"/>
      <c r="T2495" s="172"/>
      <c r="AT2495" s="168" t="s">
        <v>132</v>
      </c>
      <c r="AU2495" s="168" t="s">
        <v>74</v>
      </c>
      <c r="AV2495" s="167" t="s">
        <v>72</v>
      </c>
      <c r="AW2495" s="167" t="s">
        <v>5</v>
      </c>
      <c r="AX2495" s="167" t="s">
        <v>66</v>
      </c>
      <c r="AY2495" s="168" t="s">
        <v>123</v>
      </c>
    </row>
    <row r="2496" spans="2:51" s="95" customFormat="1" ht="12">
      <c r="B2496" s="94"/>
      <c r="D2496" s="96" t="s">
        <v>132</v>
      </c>
      <c r="E2496" s="97" t="s">
        <v>1</v>
      </c>
      <c r="F2496" s="98" t="s">
        <v>72</v>
      </c>
      <c r="H2496" s="99">
        <v>1</v>
      </c>
      <c r="L2496" s="94"/>
      <c r="M2496" s="100"/>
      <c r="N2496" s="101"/>
      <c r="O2496" s="101"/>
      <c r="P2496" s="101"/>
      <c r="Q2496" s="101"/>
      <c r="R2496" s="101"/>
      <c r="S2496" s="101"/>
      <c r="T2496" s="102"/>
      <c r="AT2496" s="97" t="s">
        <v>132</v>
      </c>
      <c r="AU2496" s="97" t="s">
        <v>74</v>
      </c>
      <c r="AV2496" s="95" t="s">
        <v>74</v>
      </c>
      <c r="AW2496" s="95" t="s">
        <v>5</v>
      </c>
      <c r="AX2496" s="95" t="s">
        <v>66</v>
      </c>
      <c r="AY2496" s="97" t="s">
        <v>123</v>
      </c>
    </row>
    <row r="2497" spans="2:51" s="167" customFormat="1" ht="12">
      <c r="B2497" s="166"/>
      <c r="D2497" s="96" t="s">
        <v>132</v>
      </c>
      <c r="E2497" s="168" t="s">
        <v>1</v>
      </c>
      <c r="F2497" s="169" t="s">
        <v>614</v>
      </c>
      <c r="H2497" s="168" t="s">
        <v>1</v>
      </c>
      <c r="L2497" s="166"/>
      <c r="M2497" s="170"/>
      <c r="N2497" s="171"/>
      <c r="O2497" s="171"/>
      <c r="P2497" s="171"/>
      <c r="Q2497" s="171"/>
      <c r="R2497" s="171"/>
      <c r="S2497" s="171"/>
      <c r="T2497" s="172"/>
      <c r="AT2497" s="168" t="s">
        <v>132</v>
      </c>
      <c r="AU2497" s="168" t="s">
        <v>74</v>
      </c>
      <c r="AV2497" s="167" t="s">
        <v>72</v>
      </c>
      <c r="AW2497" s="167" t="s">
        <v>5</v>
      </c>
      <c r="AX2497" s="167" t="s">
        <v>66</v>
      </c>
      <c r="AY2497" s="168" t="s">
        <v>123</v>
      </c>
    </row>
    <row r="2498" spans="2:51" s="167" customFormat="1" ht="12">
      <c r="B2498" s="166"/>
      <c r="D2498" s="96" t="s">
        <v>132</v>
      </c>
      <c r="E2498" s="168" t="s">
        <v>1</v>
      </c>
      <c r="F2498" s="169" t="s">
        <v>615</v>
      </c>
      <c r="H2498" s="168" t="s">
        <v>1</v>
      </c>
      <c r="L2498" s="166"/>
      <c r="M2498" s="170"/>
      <c r="N2498" s="171"/>
      <c r="O2498" s="171"/>
      <c r="P2498" s="171"/>
      <c r="Q2498" s="171"/>
      <c r="R2498" s="171"/>
      <c r="S2498" s="171"/>
      <c r="T2498" s="172"/>
      <c r="AT2498" s="168" t="s">
        <v>132</v>
      </c>
      <c r="AU2498" s="168" t="s">
        <v>74</v>
      </c>
      <c r="AV2498" s="167" t="s">
        <v>72</v>
      </c>
      <c r="AW2498" s="167" t="s">
        <v>5</v>
      </c>
      <c r="AX2498" s="167" t="s">
        <v>66</v>
      </c>
      <c r="AY2498" s="168" t="s">
        <v>123</v>
      </c>
    </row>
    <row r="2499" spans="2:51" s="167" customFormat="1" ht="12">
      <c r="B2499" s="166"/>
      <c r="D2499" s="96" t="s">
        <v>132</v>
      </c>
      <c r="E2499" s="168" t="s">
        <v>1</v>
      </c>
      <c r="F2499" s="169" t="s">
        <v>911</v>
      </c>
      <c r="H2499" s="168" t="s">
        <v>1</v>
      </c>
      <c r="L2499" s="166"/>
      <c r="M2499" s="170"/>
      <c r="N2499" s="171"/>
      <c r="O2499" s="171"/>
      <c r="P2499" s="171"/>
      <c r="Q2499" s="171"/>
      <c r="R2499" s="171"/>
      <c r="S2499" s="171"/>
      <c r="T2499" s="172"/>
      <c r="AT2499" s="168" t="s">
        <v>132</v>
      </c>
      <c r="AU2499" s="168" t="s">
        <v>74</v>
      </c>
      <c r="AV2499" s="167" t="s">
        <v>72</v>
      </c>
      <c r="AW2499" s="167" t="s">
        <v>5</v>
      </c>
      <c r="AX2499" s="167" t="s">
        <v>66</v>
      </c>
      <c r="AY2499" s="168" t="s">
        <v>123</v>
      </c>
    </row>
    <row r="2500" spans="2:51" s="167" customFormat="1" ht="12">
      <c r="B2500" s="166"/>
      <c r="D2500" s="96" t="s">
        <v>132</v>
      </c>
      <c r="E2500" s="168" t="s">
        <v>1</v>
      </c>
      <c r="F2500" s="169" t="s">
        <v>866</v>
      </c>
      <c r="H2500" s="168" t="s">
        <v>1</v>
      </c>
      <c r="L2500" s="166"/>
      <c r="M2500" s="170"/>
      <c r="N2500" s="171"/>
      <c r="O2500" s="171"/>
      <c r="P2500" s="171"/>
      <c r="Q2500" s="171"/>
      <c r="R2500" s="171"/>
      <c r="S2500" s="171"/>
      <c r="T2500" s="172"/>
      <c r="AT2500" s="168" t="s">
        <v>132</v>
      </c>
      <c r="AU2500" s="168" t="s">
        <v>74</v>
      </c>
      <c r="AV2500" s="167" t="s">
        <v>72</v>
      </c>
      <c r="AW2500" s="167" t="s">
        <v>5</v>
      </c>
      <c r="AX2500" s="167" t="s">
        <v>66</v>
      </c>
      <c r="AY2500" s="168" t="s">
        <v>123</v>
      </c>
    </row>
    <row r="2501" spans="2:51" s="95" customFormat="1" ht="12">
      <c r="B2501" s="94"/>
      <c r="D2501" s="96" t="s">
        <v>132</v>
      </c>
      <c r="E2501" s="97" t="s">
        <v>1</v>
      </c>
      <c r="F2501" s="98" t="s">
        <v>72</v>
      </c>
      <c r="H2501" s="99">
        <v>1</v>
      </c>
      <c r="L2501" s="94"/>
      <c r="M2501" s="100"/>
      <c r="N2501" s="101"/>
      <c r="O2501" s="101"/>
      <c r="P2501" s="101"/>
      <c r="Q2501" s="101"/>
      <c r="R2501" s="101"/>
      <c r="S2501" s="101"/>
      <c r="T2501" s="102"/>
      <c r="AT2501" s="97" t="s">
        <v>132</v>
      </c>
      <c r="AU2501" s="97" t="s">
        <v>74</v>
      </c>
      <c r="AV2501" s="95" t="s">
        <v>74</v>
      </c>
      <c r="AW2501" s="95" t="s">
        <v>5</v>
      </c>
      <c r="AX2501" s="95" t="s">
        <v>66</v>
      </c>
      <c r="AY2501" s="97" t="s">
        <v>123</v>
      </c>
    </row>
    <row r="2502" spans="2:51" s="167" customFormat="1" ht="12">
      <c r="B2502" s="166"/>
      <c r="D2502" s="96" t="s">
        <v>132</v>
      </c>
      <c r="E2502" s="168" t="s">
        <v>1</v>
      </c>
      <c r="F2502" s="169" t="s">
        <v>618</v>
      </c>
      <c r="H2502" s="168" t="s">
        <v>1</v>
      </c>
      <c r="L2502" s="166"/>
      <c r="M2502" s="170"/>
      <c r="N2502" s="171"/>
      <c r="O2502" s="171"/>
      <c r="P2502" s="171"/>
      <c r="Q2502" s="171"/>
      <c r="R2502" s="171"/>
      <c r="S2502" s="171"/>
      <c r="T2502" s="172"/>
      <c r="AT2502" s="168" t="s">
        <v>132</v>
      </c>
      <c r="AU2502" s="168" t="s">
        <v>74</v>
      </c>
      <c r="AV2502" s="167" t="s">
        <v>72</v>
      </c>
      <c r="AW2502" s="167" t="s">
        <v>5</v>
      </c>
      <c r="AX2502" s="167" t="s">
        <v>66</v>
      </c>
      <c r="AY2502" s="168" t="s">
        <v>123</v>
      </c>
    </row>
    <row r="2503" spans="2:51" s="167" customFormat="1" ht="12">
      <c r="B2503" s="166"/>
      <c r="D2503" s="96" t="s">
        <v>132</v>
      </c>
      <c r="E2503" s="168" t="s">
        <v>1</v>
      </c>
      <c r="F2503" s="169" t="s">
        <v>911</v>
      </c>
      <c r="H2503" s="168" t="s">
        <v>1</v>
      </c>
      <c r="L2503" s="166"/>
      <c r="M2503" s="170"/>
      <c r="N2503" s="171"/>
      <c r="O2503" s="171"/>
      <c r="P2503" s="171"/>
      <c r="Q2503" s="171"/>
      <c r="R2503" s="171"/>
      <c r="S2503" s="171"/>
      <c r="T2503" s="172"/>
      <c r="AT2503" s="168" t="s">
        <v>132</v>
      </c>
      <c r="AU2503" s="168" t="s">
        <v>74</v>
      </c>
      <c r="AV2503" s="167" t="s">
        <v>72</v>
      </c>
      <c r="AW2503" s="167" t="s">
        <v>5</v>
      </c>
      <c r="AX2503" s="167" t="s">
        <v>66</v>
      </c>
      <c r="AY2503" s="168" t="s">
        <v>123</v>
      </c>
    </row>
    <row r="2504" spans="2:51" s="167" customFormat="1" ht="12">
      <c r="B2504" s="166"/>
      <c r="D2504" s="96" t="s">
        <v>132</v>
      </c>
      <c r="E2504" s="168" t="s">
        <v>1</v>
      </c>
      <c r="F2504" s="169" t="s">
        <v>866</v>
      </c>
      <c r="H2504" s="168" t="s">
        <v>1</v>
      </c>
      <c r="L2504" s="166"/>
      <c r="M2504" s="170"/>
      <c r="N2504" s="171"/>
      <c r="O2504" s="171"/>
      <c r="P2504" s="171"/>
      <c r="Q2504" s="171"/>
      <c r="R2504" s="171"/>
      <c r="S2504" s="171"/>
      <c r="T2504" s="172"/>
      <c r="AT2504" s="168" t="s">
        <v>132</v>
      </c>
      <c r="AU2504" s="168" t="s">
        <v>74</v>
      </c>
      <c r="AV2504" s="167" t="s">
        <v>72</v>
      </c>
      <c r="AW2504" s="167" t="s">
        <v>5</v>
      </c>
      <c r="AX2504" s="167" t="s">
        <v>66</v>
      </c>
      <c r="AY2504" s="168" t="s">
        <v>123</v>
      </c>
    </row>
    <row r="2505" spans="2:51" s="95" customFormat="1" ht="12">
      <c r="B2505" s="94"/>
      <c r="D2505" s="96" t="s">
        <v>132</v>
      </c>
      <c r="E2505" s="97" t="s">
        <v>1</v>
      </c>
      <c r="F2505" s="98" t="s">
        <v>72</v>
      </c>
      <c r="H2505" s="99">
        <v>1</v>
      </c>
      <c r="L2505" s="94"/>
      <c r="M2505" s="100"/>
      <c r="N2505" s="101"/>
      <c r="O2505" s="101"/>
      <c r="P2505" s="101"/>
      <c r="Q2505" s="101"/>
      <c r="R2505" s="101"/>
      <c r="S2505" s="101"/>
      <c r="T2505" s="102"/>
      <c r="AT2505" s="97" t="s">
        <v>132</v>
      </c>
      <c r="AU2505" s="97" t="s">
        <v>74</v>
      </c>
      <c r="AV2505" s="95" t="s">
        <v>74</v>
      </c>
      <c r="AW2505" s="95" t="s">
        <v>5</v>
      </c>
      <c r="AX2505" s="95" t="s">
        <v>66</v>
      </c>
      <c r="AY2505" s="97" t="s">
        <v>123</v>
      </c>
    </row>
    <row r="2506" spans="2:51" s="167" customFormat="1" ht="12">
      <c r="B2506" s="166"/>
      <c r="D2506" s="96" t="s">
        <v>132</v>
      </c>
      <c r="E2506" s="168" t="s">
        <v>1</v>
      </c>
      <c r="F2506" s="169" t="s">
        <v>619</v>
      </c>
      <c r="H2506" s="168" t="s">
        <v>1</v>
      </c>
      <c r="L2506" s="166"/>
      <c r="M2506" s="170"/>
      <c r="N2506" s="171"/>
      <c r="O2506" s="171"/>
      <c r="P2506" s="171"/>
      <c r="Q2506" s="171"/>
      <c r="R2506" s="171"/>
      <c r="S2506" s="171"/>
      <c r="T2506" s="172"/>
      <c r="AT2506" s="168" t="s">
        <v>132</v>
      </c>
      <c r="AU2506" s="168" t="s">
        <v>74</v>
      </c>
      <c r="AV2506" s="167" t="s">
        <v>72</v>
      </c>
      <c r="AW2506" s="167" t="s">
        <v>5</v>
      </c>
      <c r="AX2506" s="167" t="s">
        <v>66</v>
      </c>
      <c r="AY2506" s="168" t="s">
        <v>123</v>
      </c>
    </row>
    <row r="2507" spans="2:51" s="167" customFormat="1" ht="12">
      <c r="B2507" s="166"/>
      <c r="D2507" s="96" t="s">
        <v>132</v>
      </c>
      <c r="E2507" s="168" t="s">
        <v>1</v>
      </c>
      <c r="F2507" s="169" t="s">
        <v>911</v>
      </c>
      <c r="H2507" s="168" t="s">
        <v>1</v>
      </c>
      <c r="L2507" s="166"/>
      <c r="M2507" s="170"/>
      <c r="N2507" s="171"/>
      <c r="O2507" s="171"/>
      <c r="P2507" s="171"/>
      <c r="Q2507" s="171"/>
      <c r="R2507" s="171"/>
      <c r="S2507" s="171"/>
      <c r="T2507" s="172"/>
      <c r="AT2507" s="168" t="s">
        <v>132</v>
      </c>
      <c r="AU2507" s="168" t="s">
        <v>74</v>
      </c>
      <c r="AV2507" s="167" t="s">
        <v>72</v>
      </c>
      <c r="AW2507" s="167" t="s">
        <v>5</v>
      </c>
      <c r="AX2507" s="167" t="s">
        <v>66</v>
      </c>
      <c r="AY2507" s="168" t="s">
        <v>123</v>
      </c>
    </row>
    <row r="2508" spans="2:51" s="167" customFormat="1" ht="12">
      <c r="B2508" s="166"/>
      <c r="D2508" s="96" t="s">
        <v>132</v>
      </c>
      <c r="E2508" s="168" t="s">
        <v>1</v>
      </c>
      <c r="F2508" s="169" t="s">
        <v>866</v>
      </c>
      <c r="H2508" s="168" t="s">
        <v>1</v>
      </c>
      <c r="L2508" s="166"/>
      <c r="M2508" s="170"/>
      <c r="N2508" s="171"/>
      <c r="O2508" s="171"/>
      <c r="P2508" s="171"/>
      <c r="Q2508" s="171"/>
      <c r="R2508" s="171"/>
      <c r="S2508" s="171"/>
      <c r="T2508" s="172"/>
      <c r="AT2508" s="168" t="s">
        <v>132</v>
      </c>
      <c r="AU2508" s="168" t="s">
        <v>74</v>
      </c>
      <c r="AV2508" s="167" t="s">
        <v>72</v>
      </c>
      <c r="AW2508" s="167" t="s">
        <v>5</v>
      </c>
      <c r="AX2508" s="167" t="s">
        <v>66</v>
      </c>
      <c r="AY2508" s="168" t="s">
        <v>123</v>
      </c>
    </row>
    <row r="2509" spans="2:51" s="95" customFormat="1" ht="12">
      <c r="B2509" s="94"/>
      <c r="D2509" s="96" t="s">
        <v>132</v>
      </c>
      <c r="E2509" s="97" t="s">
        <v>1</v>
      </c>
      <c r="F2509" s="98" t="s">
        <v>72</v>
      </c>
      <c r="H2509" s="99">
        <v>1</v>
      </c>
      <c r="L2509" s="94"/>
      <c r="M2509" s="100"/>
      <c r="N2509" s="101"/>
      <c r="O2509" s="101"/>
      <c r="P2509" s="101"/>
      <c r="Q2509" s="101"/>
      <c r="R2509" s="101"/>
      <c r="S2509" s="101"/>
      <c r="T2509" s="102"/>
      <c r="AT2509" s="97" t="s">
        <v>132</v>
      </c>
      <c r="AU2509" s="97" t="s">
        <v>74</v>
      </c>
      <c r="AV2509" s="95" t="s">
        <v>74</v>
      </c>
      <c r="AW2509" s="95" t="s">
        <v>5</v>
      </c>
      <c r="AX2509" s="95" t="s">
        <v>66</v>
      </c>
      <c r="AY2509" s="97" t="s">
        <v>123</v>
      </c>
    </row>
    <row r="2510" spans="2:51" s="167" customFormat="1" ht="12">
      <c r="B2510" s="166"/>
      <c r="D2510" s="96" t="s">
        <v>132</v>
      </c>
      <c r="E2510" s="168" t="s">
        <v>1</v>
      </c>
      <c r="F2510" s="169" t="s">
        <v>620</v>
      </c>
      <c r="H2510" s="168" t="s">
        <v>1</v>
      </c>
      <c r="L2510" s="166"/>
      <c r="M2510" s="170"/>
      <c r="N2510" s="171"/>
      <c r="O2510" s="171"/>
      <c r="P2510" s="171"/>
      <c r="Q2510" s="171"/>
      <c r="R2510" s="171"/>
      <c r="S2510" s="171"/>
      <c r="T2510" s="172"/>
      <c r="AT2510" s="168" t="s">
        <v>132</v>
      </c>
      <c r="AU2510" s="168" t="s">
        <v>74</v>
      </c>
      <c r="AV2510" s="167" t="s">
        <v>72</v>
      </c>
      <c r="AW2510" s="167" t="s">
        <v>5</v>
      </c>
      <c r="AX2510" s="167" t="s">
        <v>66</v>
      </c>
      <c r="AY2510" s="168" t="s">
        <v>123</v>
      </c>
    </row>
    <row r="2511" spans="2:51" s="167" customFormat="1" ht="12">
      <c r="B2511" s="166"/>
      <c r="D2511" s="96" t="s">
        <v>132</v>
      </c>
      <c r="E2511" s="168" t="s">
        <v>1</v>
      </c>
      <c r="F2511" s="169" t="s">
        <v>911</v>
      </c>
      <c r="H2511" s="168" t="s">
        <v>1</v>
      </c>
      <c r="L2511" s="166"/>
      <c r="M2511" s="170"/>
      <c r="N2511" s="171"/>
      <c r="O2511" s="171"/>
      <c r="P2511" s="171"/>
      <c r="Q2511" s="171"/>
      <c r="R2511" s="171"/>
      <c r="S2511" s="171"/>
      <c r="T2511" s="172"/>
      <c r="AT2511" s="168" t="s">
        <v>132</v>
      </c>
      <c r="AU2511" s="168" t="s">
        <v>74</v>
      </c>
      <c r="AV2511" s="167" t="s">
        <v>72</v>
      </c>
      <c r="AW2511" s="167" t="s">
        <v>5</v>
      </c>
      <c r="AX2511" s="167" t="s">
        <v>66</v>
      </c>
      <c r="AY2511" s="168" t="s">
        <v>123</v>
      </c>
    </row>
    <row r="2512" spans="2:51" s="167" customFormat="1" ht="12">
      <c r="B2512" s="166"/>
      <c r="D2512" s="96" t="s">
        <v>132</v>
      </c>
      <c r="E2512" s="168" t="s">
        <v>1</v>
      </c>
      <c r="F2512" s="169" t="s">
        <v>866</v>
      </c>
      <c r="H2512" s="168" t="s">
        <v>1</v>
      </c>
      <c r="L2512" s="166"/>
      <c r="M2512" s="170"/>
      <c r="N2512" s="171"/>
      <c r="O2512" s="171"/>
      <c r="P2512" s="171"/>
      <c r="Q2512" s="171"/>
      <c r="R2512" s="171"/>
      <c r="S2512" s="171"/>
      <c r="T2512" s="172"/>
      <c r="AT2512" s="168" t="s">
        <v>132</v>
      </c>
      <c r="AU2512" s="168" t="s">
        <v>74</v>
      </c>
      <c r="AV2512" s="167" t="s">
        <v>72</v>
      </c>
      <c r="AW2512" s="167" t="s">
        <v>5</v>
      </c>
      <c r="AX2512" s="167" t="s">
        <v>66</v>
      </c>
      <c r="AY2512" s="168" t="s">
        <v>123</v>
      </c>
    </row>
    <row r="2513" spans="2:51" s="95" customFormat="1" ht="12">
      <c r="B2513" s="94"/>
      <c r="D2513" s="96" t="s">
        <v>132</v>
      </c>
      <c r="E2513" s="97" t="s">
        <v>1</v>
      </c>
      <c r="F2513" s="98" t="s">
        <v>72</v>
      </c>
      <c r="H2513" s="99">
        <v>1</v>
      </c>
      <c r="L2513" s="94"/>
      <c r="M2513" s="100"/>
      <c r="N2513" s="101"/>
      <c r="O2513" s="101"/>
      <c r="P2513" s="101"/>
      <c r="Q2513" s="101"/>
      <c r="R2513" s="101"/>
      <c r="S2513" s="101"/>
      <c r="T2513" s="102"/>
      <c r="AT2513" s="97" t="s">
        <v>132</v>
      </c>
      <c r="AU2513" s="97" t="s">
        <v>74</v>
      </c>
      <c r="AV2513" s="95" t="s">
        <v>74</v>
      </c>
      <c r="AW2513" s="95" t="s">
        <v>5</v>
      </c>
      <c r="AX2513" s="95" t="s">
        <v>66</v>
      </c>
      <c r="AY2513" s="97" t="s">
        <v>123</v>
      </c>
    </row>
    <row r="2514" spans="2:51" s="167" customFormat="1" ht="12">
      <c r="B2514" s="166"/>
      <c r="D2514" s="96" t="s">
        <v>132</v>
      </c>
      <c r="E2514" s="168" t="s">
        <v>1</v>
      </c>
      <c r="F2514" s="169" t="s">
        <v>621</v>
      </c>
      <c r="H2514" s="168" t="s">
        <v>1</v>
      </c>
      <c r="L2514" s="166"/>
      <c r="M2514" s="170"/>
      <c r="N2514" s="171"/>
      <c r="O2514" s="171"/>
      <c r="P2514" s="171"/>
      <c r="Q2514" s="171"/>
      <c r="R2514" s="171"/>
      <c r="S2514" s="171"/>
      <c r="T2514" s="172"/>
      <c r="AT2514" s="168" t="s">
        <v>132</v>
      </c>
      <c r="AU2514" s="168" t="s">
        <v>74</v>
      </c>
      <c r="AV2514" s="167" t="s">
        <v>72</v>
      </c>
      <c r="AW2514" s="167" t="s">
        <v>5</v>
      </c>
      <c r="AX2514" s="167" t="s">
        <v>66</v>
      </c>
      <c r="AY2514" s="168" t="s">
        <v>123</v>
      </c>
    </row>
    <row r="2515" spans="2:51" s="167" customFormat="1" ht="12">
      <c r="B2515" s="166"/>
      <c r="D2515" s="96" t="s">
        <v>132</v>
      </c>
      <c r="E2515" s="168" t="s">
        <v>1</v>
      </c>
      <c r="F2515" s="169" t="s">
        <v>911</v>
      </c>
      <c r="H2515" s="168" t="s">
        <v>1</v>
      </c>
      <c r="L2515" s="166"/>
      <c r="M2515" s="170"/>
      <c r="N2515" s="171"/>
      <c r="O2515" s="171"/>
      <c r="P2515" s="171"/>
      <c r="Q2515" s="171"/>
      <c r="R2515" s="171"/>
      <c r="S2515" s="171"/>
      <c r="T2515" s="172"/>
      <c r="AT2515" s="168" t="s">
        <v>132</v>
      </c>
      <c r="AU2515" s="168" t="s">
        <v>74</v>
      </c>
      <c r="AV2515" s="167" t="s">
        <v>72</v>
      </c>
      <c r="AW2515" s="167" t="s">
        <v>5</v>
      </c>
      <c r="AX2515" s="167" t="s">
        <v>66</v>
      </c>
      <c r="AY2515" s="168" t="s">
        <v>123</v>
      </c>
    </row>
    <row r="2516" spans="2:51" s="167" customFormat="1" ht="12">
      <c r="B2516" s="166"/>
      <c r="D2516" s="96" t="s">
        <v>132</v>
      </c>
      <c r="E2516" s="168" t="s">
        <v>1</v>
      </c>
      <c r="F2516" s="169" t="s">
        <v>866</v>
      </c>
      <c r="H2516" s="168" t="s">
        <v>1</v>
      </c>
      <c r="L2516" s="166"/>
      <c r="M2516" s="170"/>
      <c r="N2516" s="171"/>
      <c r="O2516" s="171"/>
      <c r="P2516" s="171"/>
      <c r="Q2516" s="171"/>
      <c r="R2516" s="171"/>
      <c r="S2516" s="171"/>
      <c r="T2516" s="172"/>
      <c r="AT2516" s="168" t="s">
        <v>132</v>
      </c>
      <c r="AU2516" s="168" t="s">
        <v>74</v>
      </c>
      <c r="AV2516" s="167" t="s">
        <v>72</v>
      </c>
      <c r="AW2516" s="167" t="s">
        <v>5</v>
      </c>
      <c r="AX2516" s="167" t="s">
        <v>66</v>
      </c>
      <c r="AY2516" s="168" t="s">
        <v>123</v>
      </c>
    </row>
    <row r="2517" spans="2:51" s="95" customFormat="1" ht="12">
      <c r="B2517" s="94"/>
      <c r="D2517" s="96" t="s">
        <v>132</v>
      </c>
      <c r="E2517" s="97" t="s">
        <v>1</v>
      </c>
      <c r="F2517" s="98" t="s">
        <v>72</v>
      </c>
      <c r="H2517" s="99">
        <v>1</v>
      </c>
      <c r="L2517" s="94"/>
      <c r="M2517" s="100"/>
      <c r="N2517" s="101"/>
      <c r="O2517" s="101"/>
      <c r="P2517" s="101"/>
      <c r="Q2517" s="101"/>
      <c r="R2517" s="101"/>
      <c r="S2517" s="101"/>
      <c r="T2517" s="102"/>
      <c r="AT2517" s="97" t="s">
        <v>132</v>
      </c>
      <c r="AU2517" s="97" t="s">
        <v>74</v>
      </c>
      <c r="AV2517" s="95" t="s">
        <v>74</v>
      </c>
      <c r="AW2517" s="95" t="s">
        <v>5</v>
      </c>
      <c r="AX2517" s="95" t="s">
        <v>66</v>
      </c>
      <c r="AY2517" s="97" t="s">
        <v>123</v>
      </c>
    </row>
    <row r="2518" spans="2:51" s="167" customFormat="1" ht="12">
      <c r="B2518" s="166"/>
      <c r="D2518" s="96" t="s">
        <v>132</v>
      </c>
      <c r="E2518" s="168" t="s">
        <v>1</v>
      </c>
      <c r="F2518" s="169" t="s">
        <v>869</v>
      </c>
      <c r="H2518" s="168" t="s">
        <v>1</v>
      </c>
      <c r="L2518" s="166"/>
      <c r="M2518" s="170"/>
      <c r="N2518" s="171"/>
      <c r="O2518" s="171"/>
      <c r="P2518" s="171"/>
      <c r="Q2518" s="171"/>
      <c r="R2518" s="171"/>
      <c r="S2518" s="171"/>
      <c r="T2518" s="172"/>
      <c r="AT2518" s="168" t="s">
        <v>132</v>
      </c>
      <c r="AU2518" s="168" t="s">
        <v>74</v>
      </c>
      <c r="AV2518" s="167" t="s">
        <v>72</v>
      </c>
      <c r="AW2518" s="167" t="s">
        <v>5</v>
      </c>
      <c r="AX2518" s="167" t="s">
        <v>66</v>
      </c>
      <c r="AY2518" s="168" t="s">
        <v>123</v>
      </c>
    </row>
    <row r="2519" spans="2:51" s="167" customFormat="1" ht="12">
      <c r="B2519" s="166"/>
      <c r="D2519" s="96" t="s">
        <v>132</v>
      </c>
      <c r="E2519" s="168" t="s">
        <v>1</v>
      </c>
      <c r="F2519" s="169" t="s">
        <v>622</v>
      </c>
      <c r="H2519" s="168" t="s">
        <v>1</v>
      </c>
      <c r="L2519" s="166"/>
      <c r="M2519" s="170"/>
      <c r="N2519" s="171"/>
      <c r="O2519" s="171"/>
      <c r="P2519" s="171"/>
      <c r="Q2519" s="171"/>
      <c r="R2519" s="171"/>
      <c r="S2519" s="171"/>
      <c r="T2519" s="172"/>
      <c r="AT2519" s="168" t="s">
        <v>132</v>
      </c>
      <c r="AU2519" s="168" t="s">
        <v>74</v>
      </c>
      <c r="AV2519" s="167" t="s">
        <v>72</v>
      </c>
      <c r="AW2519" s="167" t="s">
        <v>5</v>
      </c>
      <c r="AX2519" s="167" t="s">
        <v>66</v>
      </c>
      <c r="AY2519" s="168" t="s">
        <v>123</v>
      </c>
    </row>
    <row r="2520" spans="2:51" s="167" customFormat="1" ht="12">
      <c r="B2520" s="166"/>
      <c r="D2520" s="96" t="s">
        <v>132</v>
      </c>
      <c r="E2520" s="168" t="s">
        <v>1</v>
      </c>
      <c r="F2520" s="169" t="s">
        <v>912</v>
      </c>
      <c r="H2520" s="168" t="s">
        <v>1</v>
      </c>
      <c r="L2520" s="166"/>
      <c r="M2520" s="170"/>
      <c r="N2520" s="171"/>
      <c r="O2520" s="171"/>
      <c r="P2520" s="171"/>
      <c r="Q2520" s="171"/>
      <c r="R2520" s="171"/>
      <c r="S2520" s="171"/>
      <c r="T2520" s="172"/>
      <c r="AT2520" s="168" t="s">
        <v>132</v>
      </c>
      <c r="AU2520" s="168" t="s">
        <v>74</v>
      </c>
      <c r="AV2520" s="167" t="s">
        <v>72</v>
      </c>
      <c r="AW2520" s="167" t="s">
        <v>5</v>
      </c>
      <c r="AX2520" s="167" t="s">
        <v>66</v>
      </c>
      <c r="AY2520" s="168" t="s">
        <v>123</v>
      </c>
    </row>
    <row r="2521" spans="2:51" s="167" customFormat="1" ht="12">
      <c r="B2521" s="166"/>
      <c r="D2521" s="96" t="s">
        <v>132</v>
      </c>
      <c r="E2521" s="168" t="s">
        <v>1</v>
      </c>
      <c r="F2521" s="169" t="s">
        <v>866</v>
      </c>
      <c r="H2521" s="168" t="s">
        <v>1</v>
      </c>
      <c r="L2521" s="166"/>
      <c r="M2521" s="170"/>
      <c r="N2521" s="171"/>
      <c r="O2521" s="171"/>
      <c r="P2521" s="171"/>
      <c r="Q2521" s="171"/>
      <c r="R2521" s="171"/>
      <c r="S2521" s="171"/>
      <c r="T2521" s="172"/>
      <c r="AT2521" s="168" t="s">
        <v>132</v>
      </c>
      <c r="AU2521" s="168" t="s">
        <v>74</v>
      </c>
      <c r="AV2521" s="167" t="s">
        <v>72</v>
      </c>
      <c r="AW2521" s="167" t="s">
        <v>5</v>
      </c>
      <c r="AX2521" s="167" t="s">
        <v>66</v>
      </c>
      <c r="AY2521" s="168" t="s">
        <v>123</v>
      </c>
    </row>
    <row r="2522" spans="2:51" s="95" customFormat="1" ht="12">
      <c r="B2522" s="94"/>
      <c r="D2522" s="96" t="s">
        <v>132</v>
      </c>
      <c r="E2522" s="97" t="s">
        <v>1</v>
      </c>
      <c r="F2522" s="98" t="s">
        <v>72</v>
      </c>
      <c r="H2522" s="99">
        <v>1</v>
      </c>
      <c r="L2522" s="94"/>
      <c r="M2522" s="100"/>
      <c r="N2522" s="101"/>
      <c r="O2522" s="101"/>
      <c r="P2522" s="101"/>
      <c r="Q2522" s="101"/>
      <c r="R2522" s="101"/>
      <c r="S2522" s="101"/>
      <c r="T2522" s="102"/>
      <c r="AT2522" s="97" t="s">
        <v>132</v>
      </c>
      <c r="AU2522" s="97" t="s">
        <v>74</v>
      </c>
      <c r="AV2522" s="95" t="s">
        <v>74</v>
      </c>
      <c r="AW2522" s="95" t="s">
        <v>5</v>
      </c>
      <c r="AX2522" s="95" t="s">
        <v>66</v>
      </c>
      <c r="AY2522" s="97" t="s">
        <v>123</v>
      </c>
    </row>
    <row r="2523" spans="2:51" s="182" customFormat="1" ht="12">
      <c r="B2523" s="181"/>
      <c r="D2523" s="96" t="s">
        <v>132</v>
      </c>
      <c r="E2523" s="183" t="s">
        <v>1</v>
      </c>
      <c r="F2523" s="184" t="s">
        <v>470</v>
      </c>
      <c r="H2523" s="185">
        <v>8</v>
      </c>
      <c r="L2523" s="181"/>
      <c r="M2523" s="186"/>
      <c r="N2523" s="187"/>
      <c r="O2523" s="187"/>
      <c r="P2523" s="187"/>
      <c r="Q2523" s="187"/>
      <c r="R2523" s="187"/>
      <c r="S2523" s="187"/>
      <c r="T2523" s="188"/>
      <c r="AT2523" s="183" t="s">
        <v>132</v>
      </c>
      <c r="AU2523" s="183" t="s">
        <v>74</v>
      </c>
      <c r="AV2523" s="182" t="s">
        <v>130</v>
      </c>
      <c r="AW2523" s="182" t="s">
        <v>5</v>
      </c>
      <c r="AX2523" s="182" t="s">
        <v>72</v>
      </c>
      <c r="AY2523" s="183" t="s">
        <v>123</v>
      </c>
    </row>
    <row r="2524" spans="2:65" s="117" customFormat="1" ht="16.5" customHeight="1">
      <c r="B2524" s="8"/>
      <c r="C2524" s="103" t="s">
        <v>913</v>
      </c>
      <c r="D2524" s="103" t="s">
        <v>189</v>
      </c>
      <c r="E2524" s="104" t="s">
        <v>914</v>
      </c>
      <c r="F2524" s="105" t="s">
        <v>915</v>
      </c>
      <c r="G2524" s="106" t="s">
        <v>175</v>
      </c>
      <c r="H2524" s="107">
        <v>2</v>
      </c>
      <c r="I2524" s="143"/>
      <c r="J2524" s="108">
        <f>ROUND(I2524*H2524,2)</f>
        <v>0</v>
      </c>
      <c r="K2524" s="105" t="s">
        <v>751</v>
      </c>
      <c r="L2524" s="157"/>
      <c r="M2524" s="109" t="s">
        <v>1</v>
      </c>
      <c r="N2524" s="189" t="s">
        <v>35</v>
      </c>
      <c r="O2524" s="92">
        <v>0</v>
      </c>
      <c r="P2524" s="92">
        <f>O2524*H2524</f>
        <v>0</v>
      </c>
      <c r="Q2524" s="92">
        <v>0.5</v>
      </c>
      <c r="R2524" s="92">
        <f>Q2524*H2524</f>
        <v>1</v>
      </c>
      <c r="S2524" s="92">
        <v>0</v>
      </c>
      <c r="T2524" s="164">
        <f>S2524*H2524</f>
        <v>0</v>
      </c>
      <c r="AR2524" s="120" t="s">
        <v>159</v>
      </c>
      <c r="AT2524" s="120" t="s">
        <v>189</v>
      </c>
      <c r="AU2524" s="120" t="s">
        <v>74</v>
      </c>
      <c r="AY2524" s="120" t="s">
        <v>123</v>
      </c>
      <c r="BE2524" s="156">
        <f>IF(N2524="základní",J2524,0)</f>
        <v>0</v>
      </c>
      <c r="BF2524" s="156">
        <f>IF(N2524="snížená",J2524,0)</f>
        <v>0</v>
      </c>
      <c r="BG2524" s="156">
        <f>IF(N2524="zákl. přenesená",J2524,0)</f>
        <v>0</v>
      </c>
      <c r="BH2524" s="156">
        <f>IF(N2524="sníž. přenesená",J2524,0)</f>
        <v>0</v>
      </c>
      <c r="BI2524" s="156">
        <f>IF(N2524="nulová",J2524,0)</f>
        <v>0</v>
      </c>
      <c r="BJ2524" s="120" t="s">
        <v>72</v>
      </c>
      <c r="BK2524" s="156">
        <f>ROUND(I2524*H2524,2)</f>
        <v>0</v>
      </c>
      <c r="BL2524" s="120" t="s">
        <v>130</v>
      </c>
      <c r="BM2524" s="120" t="s">
        <v>916</v>
      </c>
    </row>
    <row r="2525" spans="2:47" s="117" customFormat="1" ht="12">
      <c r="B2525" s="8"/>
      <c r="D2525" s="96" t="s">
        <v>399</v>
      </c>
      <c r="F2525" s="165" t="s">
        <v>917</v>
      </c>
      <c r="L2525" s="8"/>
      <c r="M2525" s="114"/>
      <c r="N2525" s="21"/>
      <c r="O2525" s="21"/>
      <c r="P2525" s="21"/>
      <c r="Q2525" s="21"/>
      <c r="R2525" s="21"/>
      <c r="S2525" s="21"/>
      <c r="T2525" s="22"/>
      <c r="AT2525" s="120" t="s">
        <v>399</v>
      </c>
      <c r="AU2525" s="120" t="s">
        <v>74</v>
      </c>
    </row>
    <row r="2526" spans="2:51" s="167" customFormat="1" ht="12">
      <c r="B2526" s="166"/>
      <c r="D2526" s="96" t="s">
        <v>132</v>
      </c>
      <c r="E2526" s="168" t="s">
        <v>1</v>
      </c>
      <c r="F2526" s="169" t="s">
        <v>401</v>
      </c>
      <c r="H2526" s="168" t="s">
        <v>1</v>
      </c>
      <c r="L2526" s="166"/>
      <c r="M2526" s="170"/>
      <c r="N2526" s="171"/>
      <c r="O2526" s="171"/>
      <c r="P2526" s="171"/>
      <c r="Q2526" s="171"/>
      <c r="R2526" s="171"/>
      <c r="S2526" s="171"/>
      <c r="T2526" s="172"/>
      <c r="AT2526" s="168" t="s">
        <v>132</v>
      </c>
      <c r="AU2526" s="168" t="s">
        <v>74</v>
      </c>
      <c r="AV2526" s="167" t="s">
        <v>72</v>
      </c>
      <c r="AW2526" s="167" t="s">
        <v>5</v>
      </c>
      <c r="AX2526" s="167" t="s">
        <v>66</v>
      </c>
      <c r="AY2526" s="168" t="s">
        <v>123</v>
      </c>
    </row>
    <row r="2527" spans="2:51" s="167" customFormat="1" ht="12">
      <c r="B2527" s="166"/>
      <c r="D2527" s="96" t="s">
        <v>132</v>
      </c>
      <c r="E2527" s="168" t="s">
        <v>1</v>
      </c>
      <c r="F2527" s="169" t="s">
        <v>402</v>
      </c>
      <c r="H2527" s="168" t="s">
        <v>1</v>
      </c>
      <c r="L2527" s="166"/>
      <c r="M2527" s="170"/>
      <c r="N2527" s="171"/>
      <c r="O2527" s="171"/>
      <c r="P2527" s="171"/>
      <c r="Q2527" s="171"/>
      <c r="R2527" s="171"/>
      <c r="S2527" s="171"/>
      <c r="T2527" s="172"/>
      <c r="AT2527" s="168" t="s">
        <v>132</v>
      </c>
      <c r="AU2527" s="168" t="s">
        <v>74</v>
      </c>
      <c r="AV2527" s="167" t="s">
        <v>72</v>
      </c>
      <c r="AW2527" s="167" t="s">
        <v>5</v>
      </c>
      <c r="AX2527" s="167" t="s">
        <v>66</v>
      </c>
      <c r="AY2527" s="168" t="s">
        <v>123</v>
      </c>
    </row>
    <row r="2528" spans="2:51" s="167" customFormat="1" ht="12">
      <c r="B2528" s="166"/>
      <c r="D2528" s="96" t="s">
        <v>132</v>
      </c>
      <c r="E2528" s="168" t="s">
        <v>1</v>
      </c>
      <c r="F2528" s="169" t="s">
        <v>403</v>
      </c>
      <c r="H2528" s="168" t="s">
        <v>1</v>
      </c>
      <c r="L2528" s="166"/>
      <c r="M2528" s="170"/>
      <c r="N2528" s="171"/>
      <c r="O2528" s="171"/>
      <c r="P2528" s="171"/>
      <c r="Q2528" s="171"/>
      <c r="R2528" s="171"/>
      <c r="S2528" s="171"/>
      <c r="T2528" s="172"/>
      <c r="AT2528" s="168" t="s">
        <v>132</v>
      </c>
      <c r="AU2528" s="168" t="s">
        <v>74</v>
      </c>
      <c r="AV2528" s="167" t="s">
        <v>72</v>
      </c>
      <c r="AW2528" s="167" t="s">
        <v>5</v>
      </c>
      <c r="AX2528" s="167" t="s">
        <v>66</v>
      </c>
      <c r="AY2528" s="168" t="s">
        <v>123</v>
      </c>
    </row>
    <row r="2529" spans="2:51" s="167" customFormat="1" ht="12">
      <c r="B2529" s="166"/>
      <c r="D2529" s="96" t="s">
        <v>132</v>
      </c>
      <c r="E2529" s="168" t="s">
        <v>1</v>
      </c>
      <c r="F2529" s="169" t="s">
        <v>864</v>
      </c>
      <c r="H2529" s="168" t="s">
        <v>1</v>
      </c>
      <c r="L2529" s="166"/>
      <c r="M2529" s="170"/>
      <c r="N2529" s="171"/>
      <c r="O2529" s="171"/>
      <c r="P2529" s="171"/>
      <c r="Q2529" s="171"/>
      <c r="R2529" s="171"/>
      <c r="S2529" s="171"/>
      <c r="T2529" s="172"/>
      <c r="AT2529" s="168" t="s">
        <v>132</v>
      </c>
      <c r="AU2529" s="168" t="s">
        <v>74</v>
      </c>
      <c r="AV2529" s="167" t="s">
        <v>72</v>
      </c>
      <c r="AW2529" s="167" t="s">
        <v>5</v>
      </c>
      <c r="AX2529" s="167" t="s">
        <v>66</v>
      </c>
      <c r="AY2529" s="168" t="s">
        <v>123</v>
      </c>
    </row>
    <row r="2530" spans="2:51" s="167" customFormat="1" ht="12">
      <c r="B2530" s="166"/>
      <c r="D2530" s="96" t="s">
        <v>132</v>
      </c>
      <c r="E2530" s="168" t="s">
        <v>1</v>
      </c>
      <c r="F2530" s="169" t="s">
        <v>623</v>
      </c>
      <c r="H2530" s="168" t="s">
        <v>1</v>
      </c>
      <c r="L2530" s="166"/>
      <c r="M2530" s="170"/>
      <c r="N2530" s="171"/>
      <c r="O2530" s="171"/>
      <c r="P2530" s="171"/>
      <c r="Q2530" s="171"/>
      <c r="R2530" s="171"/>
      <c r="S2530" s="171"/>
      <c r="T2530" s="172"/>
      <c r="AT2530" s="168" t="s">
        <v>132</v>
      </c>
      <c r="AU2530" s="168" t="s">
        <v>74</v>
      </c>
      <c r="AV2530" s="167" t="s">
        <v>72</v>
      </c>
      <c r="AW2530" s="167" t="s">
        <v>5</v>
      </c>
      <c r="AX2530" s="167" t="s">
        <v>66</v>
      </c>
      <c r="AY2530" s="168" t="s">
        <v>123</v>
      </c>
    </row>
    <row r="2531" spans="2:51" s="167" customFormat="1" ht="12">
      <c r="B2531" s="166"/>
      <c r="D2531" s="96" t="s">
        <v>132</v>
      </c>
      <c r="E2531" s="168" t="s">
        <v>1</v>
      </c>
      <c r="F2531" s="169" t="s">
        <v>910</v>
      </c>
      <c r="H2531" s="168" t="s">
        <v>1</v>
      </c>
      <c r="L2531" s="166"/>
      <c r="M2531" s="170"/>
      <c r="N2531" s="171"/>
      <c r="O2531" s="171"/>
      <c r="P2531" s="171"/>
      <c r="Q2531" s="171"/>
      <c r="R2531" s="171"/>
      <c r="S2531" s="171"/>
      <c r="T2531" s="172"/>
      <c r="AT2531" s="168" t="s">
        <v>132</v>
      </c>
      <c r="AU2531" s="168" t="s">
        <v>74</v>
      </c>
      <c r="AV2531" s="167" t="s">
        <v>72</v>
      </c>
      <c r="AW2531" s="167" t="s">
        <v>5</v>
      </c>
      <c r="AX2531" s="167" t="s">
        <v>66</v>
      </c>
      <c r="AY2531" s="168" t="s">
        <v>123</v>
      </c>
    </row>
    <row r="2532" spans="2:51" s="167" customFormat="1" ht="12">
      <c r="B2532" s="166"/>
      <c r="D2532" s="96" t="s">
        <v>132</v>
      </c>
      <c r="E2532" s="168" t="s">
        <v>1</v>
      </c>
      <c r="F2532" s="169" t="s">
        <v>866</v>
      </c>
      <c r="H2532" s="168" t="s">
        <v>1</v>
      </c>
      <c r="L2532" s="166"/>
      <c r="M2532" s="170"/>
      <c r="N2532" s="171"/>
      <c r="O2532" s="171"/>
      <c r="P2532" s="171"/>
      <c r="Q2532" s="171"/>
      <c r="R2532" s="171"/>
      <c r="S2532" s="171"/>
      <c r="T2532" s="172"/>
      <c r="AT2532" s="168" t="s">
        <v>132</v>
      </c>
      <c r="AU2532" s="168" t="s">
        <v>74</v>
      </c>
      <c r="AV2532" s="167" t="s">
        <v>72</v>
      </c>
      <c r="AW2532" s="167" t="s">
        <v>5</v>
      </c>
      <c r="AX2532" s="167" t="s">
        <v>66</v>
      </c>
      <c r="AY2532" s="168" t="s">
        <v>123</v>
      </c>
    </row>
    <row r="2533" spans="2:51" s="95" customFormat="1" ht="12">
      <c r="B2533" s="94"/>
      <c r="D2533" s="96" t="s">
        <v>132</v>
      </c>
      <c r="E2533" s="97" t="s">
        <v>1</v>
      </c>
      <c r="F2533" s="98" t="s">
        <v>72</v>
      </c>
      <c r="H2533" s="99">
        <v>1</v>
      </c>
      <c r="L2533" s="94"/>
      <c r="M2533" s="100"/>
      <c r="N2533" s="101"/>
      <c r="O2533" s="101"/>
      <c r="P2533" s="101"/>
      <c r="Q2533" s="101"/>
      <c r="R2533" s="101"/>
      <c r="S2533" s="101"/>
      <c r="T2533" s="102"/>
      <c r="AT2533" s="97" t="s">
        <v>132</v>
      </c>
      <c r="AU2533" s="97" t="s">
        <v>74</v>
      </c>
      <c r="AV2533" s="95" t="s">
        <v>74</v>
      </c>
      <c r="AW2533" s="95" t="s">
        <v>5</v>
      </c>
      <c r="AX2533" s="95" t="s">
        <v>66</v>
      </c>
      <c r="AY2533" s="97" t="s">
        <v>123</v>
      </c>
    </row>
    <row r="2534" spans="2:51" s="167" customFormat="1" ht="12">
      <c r="B2534" s="166"/>
      <c r="D2534" s="96" t="s">
        <v>132</v>
      </c>
      <c r="E2534" s="168" t="s">
        <v>1</v>
      </c>
      <c r="F2534" s="169" t="s">
        <v>624</v>
      </c>
      <c r="H2534" s="168" t="s">
        <v>1</v>
      </c>
      <c r="L2534" s="166"/>
      <c r="M2534" s="170"/>
      <c r="N2534" s="171"/>
      <c r="O2534" s="171"/>
      <c r="P2534" s="171"/>
      <c r="Q2534" s="171"/>
      <c r="R2534" s="171"/>
      <c r="S2534" s="171"/>
      <c r="T2534" s="172"/>
      <c r="AT2534" s="168" t="s">
        <v>132</v>
      </c>
      <c r="AU2534" s="168" t="s">
        <v>74</v>
      </c>
      <c r="AV2534" s="167" t="s">
        <v>72</v>
      </c>
      <c r="AW2534" s="167" t="s">
        <v>5</v>
      </c>
      <c r="AX2534" s="167" t="s">
        <v>66</v>
      </c>
      <c r="AY2534" s="168" t="s">
        <v>123</v>
      </c>
    </row>
    <row r="2535" spans="2:51" s="167" customFormat="1" ht="12">
      <c r="B2535" s="166"/>
      <c r="D2535" s="96" t="s">
        <v>132</v>
      </c>
      <c r="E2535" s="168" t="s">
        <v>1</v>
      </c>
      <c r="F2535" s="169" t="s">
        <v>910</v>
      </c>
      <c r="H2535" s="168" t="s">
        <v>1</v>
      </c>
      <c r="L2535" s="166"/>
      <c r="M2535" s="170"/>
      <c r="N2535" s="171"/>
      <c r="O2535" s="171"/>
      <c r="P2535" s="171"/>
      <c r="Q2535" s="171"/>
      <c r="R2535" s="171"/>
      <c r="S2535" s="171"/>
      <c r="T2535" s="172"/>
      <c r="AT2535" s="168" t="s">
        <v>132</v>
      </c>
      <c r="AU2535" s="168" t="s">
        <v>74</v>
      </c>
      <c r="AV2535" s="167" t="s">
        <v>72</v>
      </c>
      <c r="AW2535" s="167" t="s">
        <v>5</v>
      </c>
      <c r="AX2535" s="167" t="s">
        <v>66</v>
      </c>
      <c r="AY2535" s="168" t="s">
        <v>123</v>
      </c>
    </row>
    <row r="2536" spans="2:51" s="167" customFormat="1" ht="12">
      <c r="B2536" s="166"/>
      <c r="D2536" s="96" t="s">
        <v>132</v>
      </c>
      <c r="E2536" s="168" t="s">
        <v>1</v>
      </c>
      <c r="F2536" s="169" t="s">
        <v>866</v>
      </c>
      <c r="H2536" s="168" t="s">
        <v>1</v>
      </c>
      <c r="L2536" s="166"/>
      <c r="M2536" s="170"/>
      <c r="N2536" s="171"/>
      <c r="O2536" s="171"/>
      <c r="P2536" s="171"/>
      <c r="Q2536" s="171"/>
      <c r="R2536" s="171"/>
      <c r="S2536" s="171"/>
      <c r="T2536" s="172"/>
      <c r="AT2536" s="168" t="s">
        <v>132</v>
      </c>
      <c r="AU2536" s="168" t="s">
        <v>74</v>
      </c>
      <c r="AV2536" s="167" t="s">
        <v>72</v>
      </c>
      <c r="AW2536" s="167" t="s">
        <v>5</v>
      </c>
      <c r="AX2536" s="167" t="s">
        <v>66</v>
      </c>
      <c r="AY2536" s="168" t="s">
        <v>123</v>
      </c>
    </row>
    <row r="2537" spans="2:51" s="95" customFormat="1" ht="12">
      <c r="B2537" s="94"/>
      <c r="D2537" s="96" t="s">
        <v>132</v>
      </c>
      <c r="E2537" s="97" t="s">
        <v>1</v>
      </c>
      <c r="F2537" s="98" t="s">
        <v>72</v>
      </c>
      <c r="H2537" s="99">
        <v>1</v>
      </c>
      <c r="L2537" s="94"/>
      <c r="M2537" s="100"/>
      <c r="N2537" s="101"/>
      <c r="O2537" s="101"/>
      <c r="P2537" s="101"/>
      <c r="Q2537" s="101"/>
      <c r="R2537" s="101"/>
      <c r="S2537" s="101"/>
      <c r="T2537" s="102"/>
      <c r="AT2537" s="97" t="s">
        <v>132</v>
      </c>
      <c r="AU2537" s="97" t="s">
        <v>74</v>
      </c>
      <c r="AV2537" s="95" t="s">
        <v>74</v>
      </c>
      <c r="AW2537" s="95" t="s">
        <v>5</v>
      </c>
      <c r="AX2537" s="95" t="s">
        <v>66</v>
      </c>
      <c r="AY2537" s="97" t="s">
        <v>123</v>
      </c>
    </row>
    <row r="2538" spans="2:51" s="182" customFormat="1" ht="12">
      <c r="B2538" s="181"/>
      <c r="D2538" s="96" t="s">
        <v>132</v>
      </c>
      <c r="E2538" s="183" t="s">
        <v>1</v>
      </c>
      <c r="F2538" s="184" t="s">
        <v>470</v>
      </c>
      <c r="H2538" s="185">
        <v>2</v>
      </c>
      <c r="L2538" s="181"/>
      <c r="M2538" s="186"/>
      <c r="N2538" s="187"/>
      <c r="O2538" s="187"/>
      <c r="P2538" s="187"/>
      <c r="Q2538" s="187"/>
      <c r="R2538" s="187"/>
      <c r="S2538" s="187"/>
      <c r="T2538" s="188"/>
      <c r="AT2538" s="183" t="s">
        <v>132</v>
      </c>
      <c r="AU2538" s="183" t="s">
        <v>74</v>
      </c>
      <c r="AV2538" s="182" t="s">
        <v>130</v>
      </c>
      <c r="AW2538" s="182" t="s">
        <v>5</v>
      </c>
      <c r="AX2538" s="182" t="s">
        <v>72</v>
      </c>
      <c r="AY2538" s="183" t="s">
        <v>123</v>
      </c>
    </row>
    <row r="2539" spans="2:65" s="117" customFormat="1" ht="16.5" customHeight="1">
      <c r="B2539" s="8"/>
      <c r="C2539" s="103" t="s">
        <v>918</v>
      </c>
      <c r="D2539" s="103" t="s">
        <v>189</v>
      </c>
      <c r="E2539" s="104" t="s">
        <v>919</v>
      </c>
      <c r="F2539" s="105" t="s">
        <v>920</v>
      </c>
      <c r="G2539" s="106" t="s">
        <v>175</v>
      </c>
      <c r="H2539" s="107">
        <v>5</v>
      </c>
      <c r="I2539" s="143"/>
      <c r="J2539" s="108">
        <f>ROUND(I2539*H2539,2)</f>
        <v>0</v>
      </c>
      <c r="K2539" s="105" t="s">
        <v>397</v>
      </c>
      <c r="L2539" s="157"/>
      <c r="M2539" s="109" t="s">
        <v>1</v>
      </c>
      <c r="N2539" s="189" t="s">
        <v>35</v>
      </c>
      <c r="O2539" s="92">
        <v>0</v>
      </c>
      <c r="P2539" s="92">
        <f>O2539*H2539</f>
        <v>0</v>
      </c>
      <c r="Q2539" s="92">
        <v>0.585</v>
      </c>
      <c r="R2539" s="92">
        <f>Q2539*H2539</f>
        <v>2.925</v>
      </c>
      <c r="S2539" s="92">
        <v>0</v>
      </c>
      <c r="T2539" s="164">
        <f>S2539*H2539</f>
        <v>0</v>
      </c>
      <c r="AR2539" s="120" t="s">
        <v>159</v>
      </c>
      <c r="AT2539" s="120" t="s">
        <v>189</v>
      </c>
      <c r="AU2539" s="120" t="s">
        <v>74</v>
      </c>
      <c r="AY2539" s="120" t="s">
        <v>123</v>
      </c>
      <c r="BE2539" s="156">
        <f>IF(N2539="základní",J2539,0)</f>
        <v>0</v>
      </c>
      <c r="BF2539" s="156">
        <f>IF(N2539="snížená",J2539,0)</f>
        <v>0</v>
      </c>
      <c r="BG2539" s="156">
        <f>IF(N2539="zákl. přenesená",J2539,0)</f>
        <v>0</v>
      </c>
      <c r="BH2539" s="156">
        <f>IF(N2539="sníž. přenesená",J2539,0)</f>
        <v>0</v>
      </c>
      <c r="BI2539" s="156">
        <f>IF(N2539="nulová",J2539,0)</f>
        <v>0</v>
      </c>
      <c r="BJ2539" s="120" t="s">
        <v>72</v>
      </c>
      <c r="BK2539" s="156">
        <f>ROUND(I2539*H2539,2)</f>
        <v>0</v>
      </c>
      <c r="BL2539" s="120" t="s">
        <v>130</v>
      </c>
      <c r="BM2539" s="120" t="s">
        <v>921</v>
      </c>
    </row>
    <row r="2540" spans="2:47" s="117" customFormat="1" ht="12">
      <c r="B2540" s="8"/>
      <c r="D2540" s="96" t="s">
        <v>399</v>
      </c>
      <c r="F2540" s="165" t="s">
        <v>920</v>
      </c>
      <c r="L2540" s="8"/>
      <c r="M2540" s="114"/>
      <c r="N2540" s="21"/>
      <c r="O2540" s="21"/>
      <c r="P2540" s="21"/>
      <c r="Q2540" s="21"/>
      <c r="R2540" s="21"/>
      <c r="S2540" s="21"/>
      <c r="T2540" s="22"/>
      <c r="AT2540" s="120" t="s">
        <v>399</v>
      </c>
      <c r="AU2540" s="120" t="s">
        <v>74</v>
      </c>
    </row>
    <row r="2541" spans="2:51" s="167" customFormat="1" ht="12">
      <c r="B2541" s="166"/>
      <c r="D2541" s="96" t="s">
        <v>132</v>
      </c>
      <c r="E2541" s="168" t="s">
        <v>1</v>
      </c>
      <c r="F2541" s="169" t="s">
        <v>401</v>
      </c>
      <c r="H2541" s="168" t="s">
        <v>1</v>
      </c>
      <c r="L2541" s="166"/>
      <c r="M2541" s="170"/>
      <c r="N2541" s="171"/>
      <c r="O2541" s="171"/>
      <c r="P2541" s="171"/>
      <c r="Q2541" s="171"/>
      <c r="R2541" s="171"/>
      <c r="S2541" s="171"/>
      <c r="T2541" s="172"/>
      <c r="AT2541" s="168" t="s">
        <v>132</v>
      </c>
      <c r="AU2541" s="168" t="s">
        <v>74</v>
      </c>
      <c r="AV2541" s="167" t="s">
        <v>72</v>
      </c>
      <c r="AW2541" s="167" t="s">
        <v>5</v>
      </c>
      <c r="AX2541" s="167" t="s">
        <v>66</v>
      </c>
      <c r="AY2541" s="168" t="s">
        <v>123</v>
      </c>
    </row>
    <row r="2542" spans="2:51" s="167" customFormat="1" ht="12">
      <c r="B2542" s="166"/>
      <c r="D2542" s="96" t="s">
        <v>132</v>
      </c>
      <c r="E2542" s="168" t="s">
        <v>1</v>
      </c>
      <c r="F2542" s="169" t="s">
        <v>402</v>
      </c>
      <c r="H2542" s="168" t="s">
        <v>1</v>
      </c>
      <c r="L2542" s="166"/>
      <c r="M2542" s="170"/>
      <c r="N2542" s="171"/>
      <c r="O2542" s="171"/>
      <c r="P2542" s="171"/>
      <c r="Q2542" s="171"/>
      <c r="R2542" s="171"/>
      <c r="S2542" s="171"/>
      <c r="T2542" s="172"/>
      <c r="AT2542" s="168" t="s">
        <v>132</v>
      </c>
      <c r="AU2542" s="168" t="s">
        <v>74</v>
      </c>
      <c r="AV2542" s="167" t="s">
        <v>72</v>
      </c>
      <c r="AW2542" s="167" t="s">
        <v>5</v>
      </c>
      <c r="AX2542" s="167" t="s">
        <v>66</v>
      </c>
      <c r="AY2542" s="168" t="s">
        <v>123</v>
      </c>
    </row>
    <row r="2543" spans="2:51" s="167" customFormat="1" ht="12">
      <c r="B2543" s="166"/>
      <c r="D2543" s="96" t="s">
        <v>132</v>
      </c>
      <c r="E2543" s="168" t="s">
        <v>1</v>
      </c>
      <c r="F2543" s="169" t="s">
        <v>403</v>
      </c>
      <c r="H2543" s="168" t="s">
        <v>1</v>
      </c>
      <c r="L2543" s="166"/>
      <c r="M2543" s="170"/>
      <c r="N2543" s="171"/>
      <c r="O2543" s="171"/>
      <c r="P2543" s="171"/>
      <c r="Q2543" s="171"/>
      <c r="R2543" s="171"/>
      <c r="S2543" s="171"/>
      <c r="T2543" s="172"/>
      <c r="AT2543" s="168" t="s">
        <v>132</v>
      </c>
      <c r="AU2543" s="168" t="s">
        <v>74</v>
      </c>
      <c r="AV2543" s="167" t="s">
        <v>72</v>
      </c>
      <c r="AW2543" s="167" t="s">
        <v>5</v>
      </c>
      <c r="AX2543" s="167" t="s">
        <v>66</v>
      </c>
      <c r="AY2543" s="168" t="s">
        <v>123</v>
      </c>
    </row>
    <row r="2544" spans="2:51" s="167" customFormat="1" ht="12">
      <c r="B2544" s="166"/>
      <c r="D2544" s="96" t="s">
        <v>132</v>
      </c>
      <c r="E2544" s="168" t="s">
        <v>1</v>
      </c>
      <c r="F2544" s="169" t="s">
        <v>614</v>
      </c>
      <c r="H2544" s="168" t="s">
        <v>1</v>
      </c>
      <c r="L2544" s="166"/>
      <c r="M2544" s="170"/>
      <c r="N2544" s="171"/>
      <c r="O2544" s="171"/>
      <c r="P2544" s="171"/>
      <c r="Q2544" s="171"/>
      <c r="R2544" s="171"/>
      <c r="S2544" s="171"/>
      <c r="T2544" s="172"/>
      <c r="AT2544" s="168" t="s">
        <v>132</v>
      </c>
      <c r="AU2544" s="168" t="s">
        <v>74</v>
      </c>
      <c r="AV2544" s="167" t="s">
        <v>72</v>
      </c>
      <c r="AW2544" s="167" t="s">
        <v>5</v>
      </c>
      <c r="AX2544" s="167" t="s">
        <v>66</v>
      </c>
      <c r="AY2544" s="168" t="s">
        <v>123</v>
      </c>
    </row>
    <row r="2545" spans="2:51" s="167" customFormat="1" ht="12">
      <c r="B2545" s="166"/>
      <c r="D2545" s="96" t="s">
        <v>132</v>
      </c>
      <c r="E2545" s="168" t="s">
        <v>1</v>
      </c>
      <c r="F2545" s="169" t="s">
        <v>615</v>
      </c>
      <c r="H2545" s="168" t="s">
        <v>1</v>
      </c>
      <c r="L2545" s="166"/>
      <c r="M2545" s="170"/>
      <c r="N2545" s="171"/>
      <c r="O2545" s="171"/>
      <c r="P2545" s="171"/>
      <c r="Q2545" s="171"/>
      <c r="R2545" s="171"/>
      <c r="S2545" s="171"/>
      <c r="T2545" s="172"/>
      <c r="AT2545" s="168" t="s">
        <v>132</v>
      </c>
      <c r="AU2545" s="168" t="s">
        <v>74</v>
      </c>
      <c r="AV2545" s="167" t="s">
        <v>72</v>
      </c>
      <c r="AW2545" s="167" t="s">
        <v>5</v>
      </c>
      <c r="AX2545" s="167" t="s">
        <v>66</v>
      </c>
      <c r="AY2545" s="168" t="s">
        <v>123</v>
      </c>
    </row>
    <row r="2546" spans="2:51" s="167" customFormat="1" ht="12">
      <c r="B2546" s="166"/>
      <c r="D2546" s="96" t="s">
        <v>132</v>
      </c>
      <c r="E2546" s="168" t="s">
        <v>1</v>
      </c>
      <c r="F2546" s="169" t="s">
        <v>911</v>
      </c>
      <c r="H2546" s="168" t="s">
        <v>1</v>
      </c>
      <c r="L2546" s="166"/>
      <c r="M2546" s="170"/>
      <c r="N2546" s="171"/>
      <c r="O2546" s="171"/>
      <c r="P2546" s="171"/>
      <c r="Q2546" s="171"/>
      <c r="R2546" s="171"/>
      <c r="S2546" s="171"/>
      <c r="T2546" s="172"/>
      <c r="AT2546" s="168" t="s">
        <v>132</v>
      </c>
      <c r="AU2546" s="168" t="s">
        <v>74</v>
      </c>
      <c r="AV2546" s="167" t="s">
        <v>72</v>
      </c>
      <c r="AW2546" s="167" t="s">
        <v>5</v>
      </c>
      <c r="AX2546" s="167" t="s">
        <v>66</v>
      </c>
      <c r="AY2546" s="168" t="s">
        <v>123</v>
      </c>
    </row>
    <row r="2547" spans="2:51" s="167" customFormat="1" ht="12">
      <c r="B2547" s="166"/>
      <c r="D2547" s="96" t="s">
        <v>132</v>
      </c>
      <c r="E2547" s="168" t="s">
        <v>1</v>
      </c>
      <c r="F2547" s="169" t="s">
        <v>866</v>
      </c>
      <c r="H2547" s="168" t="s">
        <v>1</v>
      </c>
      <c r="L2547" s="166"/>
      <c r="M2547" s="170"/>
      <c r="N2547" s="171"/>
      <c r="O2547" s="171"/>
      <c r="P2547" s="171"/>
      <c r="Q2547" s="171"/>
      <c r="R2547" s="171"/>
      <c r="S2547" s="171"/>
      <c r="T2547" s="172"/>
      <c r="AT2547" s="168" t="s">
        <v>132</v>
      </c>
      <c r="AU2547" s="168" t="s">
        <v>74</v>
      </c>
      <c r="AV2547" s="167" t="s">
        <v>72</v>
      </c>
      <c r="AW2547" s="167" t="s">
        <v>5</v>
      </c>
      <c r="AX2547" s="167" t="s">
        <v>66</v>
      </c>
      <c r="AY2547" s="168" t="s">
        <v>123</v>
      </c>
    </row>
    <row r="2548" spans="2:51" s="95" customFormat="1" ht="12">
      <c r="B2548" s="94"/>
      <c r="D2548" s="96" t="s">
        <v>132</v>
      </c>
      <c r="E2548" s="97" t="s">
        <v>1</v>
      </c>
      <c r="F2548" s="98" t="s">
        <v>72</v>
      </c>
      <c r="H2548" s="99">
        <v>1</v>
      </c>
      <c r="L2548" s="94"/>
      <c r="M2548" s="100"/>
      <c r="N2548" s="101"/>
      <c r="O2548" s="101"/>
      <c r="P2548" s="101"/>
      <c r="Q2548" s="101"/>
      <c r="R2548" s="101"/>
      <c r="S2548" s="101"/>
      <c r="T2548" s="102"/>
      <c r="AT2548" s="97" t="s">
        <v>132</v>
      </c>
      <c r="AU2548" s="97" t="s">
        <v>74</v>
      </c>
      <c r="AV2548" s="95" t="s">
        <v>74</v>
      </c>
      <c r="AW2548" s="95" t="s">
        <v>5</v>
      </c>
      <c r="AX2548" s="95" t="s">
        <v>66</v>
      </c>
      <c r="AY2548" s="97" t="s">
        <v>123</v>
      </c>
    </row>
    <row r="2549" spans="2:51" s="167" customFormat="1" ht="12">
      <c r="B2549" s="166"/>
      <c r="D2549" s="96" t="s">
        <v>132</v>
      </c>
      <c r="E2549" s="168" t="s">
        <v>1</v>
      </c>
      <c r="F2549" s="169" t="s">
        <v>618</v>
      </c>
      <c r="H2549" s="168" t="s">
        <v>1</v>
      </c>
      <c r="L2549" s="166"/>
      <c r="M2549" s="170"/>
      <c r="N2549" s="171"/>
      <c r="O2549" s="171"/>
      <c r="P2549" s="171"/>
      <c r="Q2549" s="171"/>
      <c r="R2549" s="171"/>
      <c r="S2549" s="171"/>
      <c r="T2549" s="172"/>
      <c r="AT2549" s="168" t="s">
        <v>132</v>
      </c>
      <c r="AU2549" s="168" t="s">
        <v>74</v>
      </c>
      <c r="AV2549" s="167" t="s">
        <v>72</v>
      </c>
      <c r="AW2549" s="167" t="s">
        <v>5</v>
      </c>
      <c r="AX2549" s="167" t="s">
        <v>66</v>
      </c>
      <c r="AY2549" s="168" t="s">
        <v>123</v>
      </c>
    </row>
    <row r="2550" spans="2:51" s="167" customFormat="1" ht="12">
      <c r="B2550" s="166"/>
      <c r="D2550" s="96" t="s">
        <v>132</v>
      </c>
      <c r="E2550" s="168" t="s">
        <v>1</v>
      </c>
      <c r="F2550" s="169" t="s">
        <v>911</v>
      </c>
      <c r="H2550" s="168" t="s">
        <v>1</v>
      </c>
      <c r="L2550" s="166"/>
      <c r="M2550" s="170"/>
      <c r="N2550" s="171"/>
      <c r="O2550" s="171"/>
      <c r="P2550" s="171"/>
      <c r="Q2550" s="171"/>
      <c r="R2550" s="171"/>
      <c r="S2550" s="171"/>
      <c r="T2550" s="172"/>
      <c r="AT2550" s="168" t="s">
        <v>132</v>
      </c>
      <c r="AU2550" s="168" t="s">
        <v>74</v>
      </c>
      <c r="AV2550" s="167" t="s">
        <v>72</v>
      </c>
      <c r="AW2550" s="167" t="s">
        <v>5</v>
      </c>
      <c r="AX2550" s="167" t="s">
        <v>66</v>
      </c>
      <c r="AY2550" s="168" t="s">
        <v>123</v>
      </c>
    </row>
    <row r="2551" spans="2:51" s="167" customFormat="1" ht="12">
      <c r="B2551" s="166"/>
      <c r="D2551" s="96" t="s">
        <v>132</v>
      </c>
      <c r="E2551" s="168" t="s">
        <v>1</v>
      </c>
      <c r="F2551" s="169" t="s">
        <v>866</v>
      </c>
      <c r="H2551" s="168" t="s">
        <v>1</v>
      </c>
      <c r="L2551" s="166"/>
      <c r="M2551" s="170"/>
      <c r="N2551" s="171"/>
      <c r="O2551" s="171"/>
      <c r="P2551" s="171"/>
      <c r="Q2551" s="171"/>
      <c r="R2551" s="171"/>
      <c r="S2551" s="171"/>
      <c r="T2551" s="172"/>
      <c r="AT2551" s="168" t="s">
        <v>132</v>
      </c>
      <c r="AU2551" s="168" t="s">
        <v>74</v>
      </c>
      <c r="AV2551" s="167" t="s">
        <v>72</v>
      </c>
      <c r="AW2551" s="167" t="s">
        <v>5</v>
      </c>
      <c r="AX2551" s="167" t="s">
        <v>66</v>
      </c>
      <c r="AY2551" s="168" t="s">
        <v>123</v>
      </c>
    </row>
    <row r="2552" spans="2:51" s="95" customFormat="1" ht="12">
      <c r="B2552" s="94"/>
      <c r="D2552" s="96" t="s">
        <v>132</v>
      </c>
      <c r="E2552" s="97" t="s">
        <v>1</v>
      </c>
      <c r="F2552" s="98" t="s">
        <v>72</v>
      </c>
      <c r="H2552" s="99">
        <v>1</v>
      </c>
      <c r="L2552" s="94"/>
      <c r="M2552" s="100"/>
      <c r="N2552" s="101"/>
      <c r="O2552" s="101"/>
      <c r="P2552" s="101"/>
      <c r="Q2552" s="101"/>
      <c r="R2552" s="101"/>
      <c r="S2552" s="101"/>
      <c r="T2552" s="102"/>
      <c r="AT2552" s="97" t="s">
        <v>132</v>
      </c>
      <c r="AU2552" s="97" t="s">
        <v>74</v>
      </c>
      <c r="AV2552" s="95" t="s">
        <v>74</v>
      </c>
      <c r="AW2552" s="95" t="s">
        <v>5</v>
      </c>
      <c r="AX2552" s="95" t="s">
        <v>66</v>
      </c>
      <c r="AY2552" s="97" t="s">
        <v>123</v>
      </c>
    </row>
    <row r="2553" spans="2:51" s="167" customFormat="1" ht="12">
      <c r="B2553" s="166"/>
      <c r="D2553" s="96" t="s">
        <v>132</v>
      </c>
      <c r="E2553" s="168" t="s">
        <v>1</v>
      </c>
      <c r="F2553" s="169" t="s">
        <v>619</v>
      </c>
      <c r="H2553" s="168" t="s">
        <v>1</v>
      </c>
      <c r="L2553" s="166"/>
      <c r="M2553" s="170"/>
      <c r="N2553" s="171"/>
      <c r="O2553" s="171"/>
      <c r="P2553" s="171"/>
      <c r="Q2553" s="171"/>
      <c r="R2553" s="171"/>
      <c r="S2553" s="171"/>
      <c r="T2553" s="172"/>
      <c r="AT2553" s="168" t="s">
        <v>132</v>
      </c>
      <c r="AU2553" s="168" t="s">
        <v>74</v>
      </c>
      <c r="AV2553" s="167" t="s">
        <v>72</v>
      </c>
      <c r="AW2553" s="167" t="s">
        <v>5</v>
      </c>
      <c r="AX2553" s="167" t="s">
        <v>66</v>
      </c>
      <c r="AY2553" s="168" t="s">
        <v>123</v>
      </c>
    </row>
    <row r="2554" spans="2:51" s="167" customFormat="1" ht="12">
      <c r="B2554" s="166"/>
      <c r="D2554" s="96" t="s">
        <v>132</v>
      </c>
      <c r="E2554" s="168" t="s">
        <v>1</v>
      </c>
      <c r="F2554" s="169" t="s">
        <v>911</v>
      </c>
      <c r="H2554" s="168" t="s">
        <v>1</v>
      </c>
      <c r="L2554" s="166"/>
      <c r="M2554" s="170"/>
      <c r="N2554" s="171"/>
      <c r="O2554" s="171"/>
      <c r="P2554" s="171"/>
      <c r="Q2554" s="171"/>
      <c r="R2554" s="171"/>
      <c r="S2554" s="171"/>
      <c r="T2554" s="172"/>
      <c r="AT2554" s="168" t="s">
        <v>132</v>
      </c>
      <c r="AU2554" s="168" t="s">
        <v>74</v>
      </c>
      <c r="AV2554" s="167" t="s">
        <v>72</v>
      </c>
      <c r="AW2554" s="167" t="s">
        <v>5</v>
      </c>
      <c r="AX2554" s="167" t="s">
        <v>66</v>
      </c>
      <c r="AY2554" s="168" t="s">
        <v>123</v>
      </c>
    </row>
    <row r="2555" spans="2:51" s="167" customFormat="1" ht="12">
      <c r="B2555" s="166"/>
      <c r="D2555" s="96" t="s">
        <v>132</v>
      </c>
      <c r="E2555" s="168" t="s">
        <v>1</v>
      </c>
      <c r="F2555" s="169" t="s">
        <v>866</v>
      </c>
      <c r="H2555" s="168" t="s">
        <v>1</v>
      </c>
      <c r="L2555" s="166"/>
      <c r="M2555" s="170"/>
      <c r="N2555" s="171"/>
      <c r="O2555" s="171"/>
      <c r="P2555" s="171"/>
      <c r="Q2555" s="171"/>
      <c r="R2555" s="171"/>
      <c r="S2555" s="171"/>
      <c r="T2555" s="172"/>
      <c r="AT2555" s="168" t="s">
        <v>132</v>
      </c>
      <c r="AU2555" s="168" t="s">
        <v>74</v>
      </c>
      <c r="AV2555" s="167" t="s">
        <v>72</v>
      </c>
      <c r="AW2555" s="167" t="s">
        <v>5</v>
      </c>
      <c r="AX2555" s="167" t="s">
        <v>66</v>
      </c>
      <c r="AY2555" s="168" t="s">
        <v>123</v>
      </c>
    </row>
    <row r="2556" spans="2:51" s="95" customFormat="1" ht="12">
      <c r="B2556" s="94"/>
      <c r="D2556" s="96" t="s">
        <v>132</v>
      </c>
      <c r="E2556" s="97" t="s">
        <v>1</v>
      </c>
      <c r="F2556" s="98" t="s">
        <v>72</v>
      </c>
      <c r="H2556" s="99">
        <v>1</v>
      </c>
      <c r="L2556" s="94"/>
      <c r="M2556" s="100"/>
      <c r="N2556" s="101"/>
      <c r="O2556" s="101"/>
      <c r="P2556" s="101"/>
      <c r="Q2556" s="101"/>
      <c r="R2556" s="101"/>
      <c r="S2556" s="101"/>
      <c r="T2556" s="102"/>
      <c r="AT2556" s="97" t="s">
        <v>132</v>
      </c>
      <c r="AU2556" s="97" t="s">
        <v>74</v>
      </c>
      <c r="AV2556" s="95" t="s">
        <v>74</v>
      </c>
      <c r="AW2556" s="95" t="s">
        <v>5</v>
      </c>
      <c r="AX2556" s="95" t="s">
        <v>66</v>
      </c>
      <c r="AY2556" s="97" t="s">
        <v>123</v>
      </c>
    </row>
    <row r="2557" spans="2:51" s="167" customFormat="1" ht="12">
      <c r="B2557" s="166"/>
      <c r="D2557" s="96" t="s">
        <v>132</v>
      </c>
      <c r="E2557" s="168" t="s">
        <v>1</v>
      </c>
      <c r="F2557" s="169" t="s">
        <v>620</v>
      </c>
      <c r="H2557" s="168" t="s">
        <v>1</v>
      </c>
      <c r="L2557" s="166"/>
      <c r="M2557" s="170"/>
      <c r="N2557" s="171"/>
      <c r="O2557" s="171"/>
      <c r="P2557" s="171"/>
      <c r="Q2557" s="171"/>
      <c r="R2557" s="171"/>
      <c r="S2557" s="171"/>
      <c r="T2557" s="172"/>
      <c r="AT2557" s="168" t="s">
        <v>132</v>
      </c>
      <c r="AU2557" s="168" t="s">
        <v>74</v>
      </c>
      <c r="AV2557" s="167" t="s">
        <v>72</v>
      </c>
      <c r="AW2557" s="167" t="s">
        <v>5</v>
      </c>
      <c r="AX2557" s="167" t="s">
        <v>66</v>
      </c>
      <c r="AY2557" s="168" t="s">
        <v>123</v>
      </c>
    </row>
    <row r="2558" spans="2:51" s="167" customFormat="1" ht="12">
      <c r="B2558" s="166"/>
      <c r="D2558" s="96" t="s">
        <v>132</v>
      </c>
      <c r="E2558" s="168" t="s">
        <v>1</v>
      </c>
      <c r="F2558" s="169" t="s">
        <v>911</v>
      </c>
      <c r="H2558" s="168" t="s">
        <v>1</v>
      </c>
      <c r="L2558" s="166"/>
      <c r="M2558" s="170"/>
      <c r="N2558" s="171"/>
      <c r="O2558" s="171"/>
      <c r="P2558" s="171"/>
      <c r="Q2558" s="171"/>
      <c r="R2558" s="171"/>
      <c r="S2558" s="171"/>
      <c r="T2558" s="172"/>
      <c r="AT2558" s="168" t="s">
        <v>132</v>
      </c>
      <c r="AU2558" s="168" t="s">
        <v>74</v>
      </c>
      <c r="AV2558" s="167" t="s">
        <v>72</v>
      </c>
      <c r="AW2558" s="167" t="s">
        <v>5</v>
      </c>
      <c r="AX2558" s="167" t="s">
        <v>66</v>
      </c>
      <c r="AY2558" s="168" t="s">
        <v>123</v>
      </c>
    </row>
    <row r="2559" spans="2:51" s="167" customFormat="1" ht="12">
      <c r="B2559" s="166"/>
      <c r="D2559" s="96" t="s">
        <v>132</v>
      </c>
      <c r="E2559" s="168" t="s">
        <v>1</v>
      </c>
      <c r="F2559" s="169" t="s">
        <v>866</v>
      </c>
      <c r="H2559" s="168" t="s">
        <v>1</v>
      </c>
      <c r="L2559" s="166"/>
      <c r="M2559" s="170"/>
      <c r="N2559" s="171"/>
      <c r="O2559" s="171"/>
      <c r="P2559" s="171"/>
      <c r="Q2559" s="171"/>
      <c r="R2559" s="171"/>
      <c r="S2559" s="171"/>
      <c r="T2559" s="172"/>
      <c r="AT2559" s="168" t="s">
        <v>132</v>
      </c>
      <c r="AU2559" s="168" t="s">
        <v>74</v>
      </c>
      <c r="AV2559" s="167" t="s">
        <v>72</v>
      </c>
      <c r="AW2559" s="167" t="s">
        <v>5</v>
      </c>
      <c r="AX2559" s="167" t="s">
        <v>66</v>
      </c>
      <c r="AY2559" s="168" t="s">
        <v>123</v>
      </c>
    </row>
    <row r="2560" spans="2:51" s="95" customFormat="1" ht="12">
      <c r="B2560" s="94"/>
      <c r="D2560" s="96" t="s">
        <v>132</v>
      </c>
      <c r="E2560" s="97" t="s">
        <v>1</v>
      </c>
      <c r="F2560" s="98" t="s">
        <v>72</v>
      </c>
      <c r="H2560" s="99">
        <v>1</v>
      </c>
      <c r="L2560" s="94"/>
      <c r="M2560" s="100"/>
      <c r="N2560" s="101"/>
      <c r="O2560" s="101"/>
      <c r="P2560" s="101"/>
      <c r="Q2560" s="101"/>
      <c r="R2560" s="101"/>
      <c r="S2560" s="101"/>
      <c r="T2560" s="102"/>
      <c r="AT2560" s="97" t="s">
        <v>132</v>
      </c>
      <c r="AU2560" s="97" t="s">
        <v>74</v>
      </c>
      <c r="AV2560" s="95" t="s">
        <v>74</v>
      </c>
      <c r="AW2560" s="95" t="s">
        <v>5</v>
      </c>
      <c r="AX2560" s="95" t="s">
        <v>66</v>
      </c>
      <c r="AY2560" s="97" t="s">
        <v>123</v>
      </c>
    </row>
    <row r="2561" spans="2:51" s="167" customFormat="1" ht="12">
      <c r="B2561" s="166"/>
      <c r="D2561" s="96" t="s">
        <v>132</v>
      </c>
      <c r="E2561" s="168" t="s">
        <v>1</v>
      </c>
      <c r="F2561" s="169" t="s">
        <v>621</v>
      </c>
      <c r="H2561" s="168" t="s">
        <v>1</v>
      </c>
      <c r="L2561" s="166"/>
      <c r="M2561" s="170"/>
      <c r="N2561" s="171"/>
      <c r="O2561" s="171"/>
      <c r="P2561" s="171"/>
      <c r="Q2561" s="171"/>
      <c r="R2561" s="171"/>
      <c r="S2561" s="171"/>
      <c r="T2561" s="172"/>
      <c r="AT2561" s="168" t="s">
        <v>132</v>
      </c>
      <c r="AU2561" s="168" t="s">
        <v>74</v>
      </c>
      <c r="AV2561" s="167" t="s">
        <v>72</v>
      </c>
      <c r="AW2561" s="167" t="s">
        <v>5</v>
      </c>
      <c r="AX2561" s="167" t="s">
        <v>66</v>
      </c>
      <c r="AY2561" s="168" t="s">
        <v>123</v>
      </c>
    </row>
    <row r="2562" spans="2:51" s="167" customFormat="1" ht="12">
      <c r="B2562" s="166"/>
      <c r="D2562" s="96" t="s">
        <v>132</v>
      </c>
      <c r="E2562" s="168" t="s">
        <v>1</v>
      </c>
      <c r="F2562" s="169" t="s">
        <v>911</v>
      </c>
      <c r="H2562" s="168" t="s">
        <v>1</v>
      </c>
      <c r="L2562" s="166"/>
      <c r="M2562" s="170"/>
      <c r="N2562" s="171"/>
      <c r="O2562" s="171"/>
      <c r="P2562" s="171"/>
      <c r="Q2562" s="171"/>
      <c r="R2562" s="171"/>
      <c r="S2562" s="171"/>
      <c r="T2562" s="172"/>
      <c r="AT2562" s="168" t="s">
        <v>132</v>
      </c>
      <c r="AU2562" s="168" t="s">
        <v>74</v>
      </c>
      <c r="AV2562" s="167" t="s">
        <v>72</v>
      </c>
      <c r="AW2562" s="167" t="s">
        <v>5</v>
      </c>
      <c r="AX2562" s="167" t="s">
        <v>66</v>
      </c>
      <c r="AY2562" s="168" t="s">
        <v>123</v>
      </c>
    </row>
    <row r="2563" spans="2:51" s="167" customFormat="1" ht="12">
      <c r="B2563" s="166"/>
      <c r="D2563" s="96" t="s">
        <v>132</v>
      </c>
      <c r="E2563" s="168" t="s">
        <v>1</v>
      </c>
      <c r="F2563" s="169" t="s">
        <v>866</v>
      </c>
      <c r="H2563" s="168" t="s">
        <v>1</v>
      </c>
      <c r="L2563" s="166"/>
      <c r="M2563" s="170"/>
      <c r="N2563" s="171"/>
      <c r="O2563" s="171"/>
      <c r="P2563" s="171"/>
      <c r="Q2563" s="171"/>
      <c r="R2563" s="171"/>
      <c r="S2563" s="171"/>
      <c r="T2563" s="172"/>
      <c r="AT2563" s="168" t="s">
        <v>132</v>
      </c>
      <c r="AU2563" s="168" t="s">
        <v>74</v>
      </c>
      <c r="AV2563" s="167" t="s">
        <v>72</v>
      </c>
      <c r="AW2563" s="167" t="s">
        <v>5</v>
      </c>
      <c r="AX2563" s="167" t="s">
        <v>66</v>
      </c>
      <c r="AY2563" s="168" t="s">
        <v>123</v>
      </c>
    </row>
    <row r="2564" spans="2:51" s="95" customFormat="1" ht="12">
      <c r="B2564" s="94"/>
      <c r="D2564" s="96" t="s">
        <v>132</v>
      </c>
      <c r="E2564" s="97" t="s">
        <v>1</v>
      </c>
      <c r="F2564" s="98" t="s">
        <v>72</v>
      </c>
      <c r="H2564" s="99">
        <v>1</v>
      </c>
      <c r="L2564" s="94"/>
      <c r="M2564" s="100"/>
      <c r="N2564" s="101"/>
      <c r="O2564" s="101"/>
      <c r="P2564" s="101"/>
      <c r="Q2564" s="101"/>
      <c r="R2564" s="101"/>
      <c r="S2564" s="101"/>
      <c r="T2564" s="102"/>
      <c r="AT2564" s="97" t="s">
        <v>132</v>
      </c>
      <c r="AU2564" s="97" t="s">
        <v>74</v>
      </c>
      <c r="AV2564" s="95" t="s">
        <v>74</v>
      </c>
      <c r="AW2564" s="95" t="s">
        <v>5</v>
      </c>
      <c r="AX2564" s="95" t="s">
        <v>66</v>
      </c>
      <c r="AY2564" s="97" t="s">
        <v>123</v>
      </c>
    </row>
    <row r="2565" spans="2:51" s="182" customFormat="1" ht="12">
      <c r="B2565" s="181"/>
      <c r="D2565" s="96" t="s">
        <v>132</v>
      </c>
      <c r="E2565" s="183" t="s">
        <v>1</v>
      </c>
      <c r="F2565" s="184" t="s">
        <v>470</v>
      </c>
      <c r="H2565" s="185">
        <v>5</v>
      </c>
      <c r="L2565" s="181"/>
      <c r="M2565" s="186"/>
      <c r="N2565" s="187"/>
      <c r="O2565" s="187"/>
      <c r="P2565" s="187"/>
      <c r="Q2565" s="187"/>
      <c r="R2565" s="187"/>
      <c r="S2565" s="187"/>
      <c r="T2565" s="188"/>
      <c r="AT2565" s="183" t="s">
        <v>132</v>
      </c>
      <c r="AU2565" s="183" t="s">
        <v>74</v>
      </c>
      <c r="AV2565" s="182" t="s">
        <v>130</v>
      </c>
      <c r="AW2565" s="182" t="s">
        <v>5</v>
      </c>
      <c r="AX2565" s="182" t="s">
        <v>72</v>
      </c>
      <c r="AY2565" s="183" t="s">
        <v>123</v>
      </c>
    </row>
    <row r="2566" spans="2:65" s="117" customFormat="1" ht="16.5" customHeight="1">
      <c r="B2566" s="8"/>
      <c r="C2566" s="103" t="s">
        <v>922</v>
      </c>
      <c r="D2566" s="103" t="s">
        <v>189</v>
      </c>
      <c r="E2566" s="104" t="s">
        <v>923</v>
      </c>
      <c r="F2566" s="105" t="s">
        <v>924</v>
      </c>
      <c r="G2566" s="106" t="s">
        <v>175</v>
      </c>
      <c r="H2566" s="107">
        <v>1</v>
      </c>
      <c r="I2566" s="143"/>
      <c r="J2566" s="108">
        <f>ROUND(I2566*H2566,2)</f>
        <v>0</v>
      </c>
      <c r="K2566" s="105" t="s">
        <v>751</v>
      </c>
      <c r="L2566" s="157"/>
      <c r="M2566" s="109" t="s">
        <v>1</v>
      </c>
      <c r="N2566" s="189" t="s">
        <v>35</v>
      </c>
      <c r="O2566" s="92">
        <v>0</v>
      </c>
      <c r="P2566" s="92">
        <f>O2566*H2566</f>
        <v>0</v>
      </c>
      <c r="Q2566" s="92">
        <v>0.92</v>
      </c>
      <c r="R2566" s="92">
        <f>Q2566*H2566</f>
        <v>0.92</v>
      </c>
      <c r="S2566" s="92">
        <v>0</v>
      </c>
      <c r="T2566" s="164">
        <f>S2566*H2566</f>
        <v>0</v>
      </c>
      <c r="AR2566" s="120" t="s">
        <v>159</v>
      </c>
      <c r="AT2566" s="120" t="s">
        <v>189</v>
      </c>
      <c r="AU2566" s="120" t="s">
        <v>74</v>
      </c>
      <c r="AY2566" s="120" t="s">
        <v>123</v>
      </c>
      <c r="BE2566" s="156">
        <f>IF(N2566="základní",J2566,0)</f>
        <v>0</v>
      </c>
      <c r="BF2566" s="156">
        <f>IF(N2566="snížená",J2566,0)</f>
        <v>0</v>
      </c>
      <c r="BG2566" s="156">
        <f>IF(N2566="zákl. přenesená",J2566,0)</f>
        <v>0</v>
      </c>
      <c r="BH2566" s="156">
        <f>IF(N2566="sníž. přenesená",J2566,0)</f>
        <v>0</v>
      </c>
      <c r="BI2566" s="156">
        <f>IF(N2566="nulová",J2566,0)</f>
        <v>0</v>
      </c>
      <c r="BJ2566" s="120" t="s">
        <v>72</v>
      </c>
      <c r="BK2566" s="156">
        <f>ROUND(I2566*H2566,2)</f>
        <v>0</v>
      </c>
      <c r="BL2566" s="120" t="s">
        <v>130</v>
      </c>
      <c r="BM2566" s="120" t="s">
        <v>925</v>
      </c>
    </row>
    <row r="2567" spans="2:47" s="117" customFormat="1" ht="12">
      <c r="B2567" s="8"/>
      <c r="D2567" s="96" t="s">
        <v>399</v>
      </c>
      <c r="F2567" s="165" t="s">
        <v>924</v>
      </c>
      <c r="L2567" s="8"/>
      <c r="M2567" s="114"/>
      <c r="N2567" s="21"/>
      <c r="O2567" s="21"/>
      <c r="P2567" s="21"/>
      <c r="Q2567" s="21"/>
      <c r="R2567" s="21"/>
      <c r="S2567" s="21"/>
      <c r="T2567" s="22"/>
      <c r="AT2567" s="120" t="s">
        <v>399</v>
      </c>
      <c r="AU2567" s="120" t="s">
        <v>74</v>
      </c>
    </row>
    <row r="2568" spans="2:51" s="167" customFormat="1" ht="12">
      <c r="B2568" s="166"/>
      <c r="D2568" s="96" t="s">
        <v>132</v>
      </c>
      <c r="E2568" s="168" t="s">
        <v>1</v>
      </c>
      <c r="F2568" s="169" t="s">
        <v>401</v>
      </c>
      <c r="H2568" s="168" t="s">
        <v>1</v>
      </c>
      <c r="L2568" s="166"/>
      <c r="M2568" s="170"/>
      <c r="N2568" s="171"/>
      <c r="O2568" s="171"/>
      <c r="P2568" s="171"/>
      <c r="Q2568" s="171"/>
      <c r="R2568" s="171"/>
      <c r="S2568" s="171"/>
      <c r="T2568" s="172"/>
      <c r="AT2568" s="168" t="s">
        <v>132</v>
      </c>
      <c r="AU2568" s="168" t="s">
        <v>74</v>
      </c>
      <c r="AV2568" s="167" t="s">
        <v>72</v>
      </c>
      <c r="AW2568" s="167" t="s">
        <v>5</v>
      </c>
      <c r="AX2568" s="167" t="s">
        <v>66</v>
      </c>
      <c r="AY2568" s="168" t="s">
        <v>123</v>
      </c>
    </row>
    <row r="2569" spans="2:51" s="167" customFormat="1" ht="12">
      <c r="B2569" s="166"/>
      <c r="D2569" s="96" t="s">
        <v>132</v>
      </c>
      <c r="E2569" s="168" t="s">
        <v>1</v>
      </c>
      <c r="F2569" s="169" t="s">
        <v>402</v>
      </c>
      <c r="H2569" s="168" t="s">
        <v>1</v>
      </c>
      <c r="L2569" s="166"/>
      <c r="M2569" s="170"/>
      <c r="N2569" s="171"/>
      <c r="O2569" s="171"/>
      <c r="P2569" s="171"/>
      <c r="Q2569" s="171"/>
      <c r="R2569" s="171"/>
      <c r="S2569" s="171"/>
      <c r="T2569" s="172"/>
      <c r="AT2569" s="168" t="s">
        <v>132</v>
      </c>
      <c r="AU2569" s="168" t="s">
        <v>74</v>
      </c>
      <c r="AV2569" s="167" t="s">
        <v>72</v>
      </c>
      <c r="AW2569" s="167" t="s">
        <v>5</v>
      </c>
      <c r="AX2569" s="167" t="s">
        <v>66</v>
      </c>
      <c r="AY2569" s="168" t="s">
        <v>123</v>
      </c>
    </row>
    <row r="2570" spans="2:51" s="167" customFormat="1" ht="12">
      <c r="B2570" s="166"/>
      <c r="D2570" s="96" t="s">
        <v>132</v>
      </c>
      <c r="E2570" s="168" t="s">
        <v>1</v>
      </c>
      <c r="F2570" s="169" t="s">
        <v>403</v>
      </c>
      <c r="H2570" s="168" t="s">
        <v>1</v>
      </c>
      <c r="L2570" s="166"/>
      <c r="M2570" s="170"/>
      <c r="N2570" s="171"/>
      <c r="O2570" s="171"/>
      <c r="P2570" s="171"/>
      <c r="Q2570" s="171"/>
      <c r="R2570" s="171"/>
      <c r="S2570" s="171"/>
      <c r="T2570" s="172"/>
      <c r="AT2570" s="168" t="s">
        <v>132</v>
      </c>
      <c r="AU2570" s="168" t="s">
        <v>74</v>
      </c>
      <c r="AV2570" s="167" t="s">
        <v>72</v>
      </c>
      <c r="AW2570" s="167" t="s">
        <v>5</v>
      </c>
      <c r="AX2570" s="167" t="s">
        <v>66</v>
      </c>
      <c r="AY2570" s="168" t="s">
        <v>123</v>
      </c>
    </row>
    <row r="2571" spans="2:51" s="167" customFormat="1" ht="12">
      <c r="B2571" s="166"/>
      <c r="D2571" s="96" t="s">
        <v>132</v>
      </c>
      <c r="E2571" s="168" t="s">
        <v>1</v>
      </c>
      <c r="F2571" s="169" t="s">
        <v>869</v>
      </c>
      <c r="H2571" s="168" t="s">
        <v>1</v>
      </c>
      <c r="L2571" s="166"/>
      <c r="M2571" s="170"/>
      <c r="N2571" s="171"/>
      <c r="O2571" s="171"/>
      <c r="P2571" s="171"/>
      <c r="Q2571" s="171"/>
      <c r="R2571" s="171"/>
      <c r="S2571" s="171"/>
      <c r="T2571" s="172"/>
      <c r="AT2571" s="168" t="s">
        <v>132</v>
      </c>
      <c r="AU2571" s="168" t="s">
        <v>74</v>
      </c>
      <c r="AV2571" s="167" t="s">
        <v>72</v>
      </c>
      <c r="AW2571" s="167" t="s">
        <v>5</v>
      </c>
      <c r="AX2571" s="167" t="s">
        <v>66</v>
      </c>
      <c r="AY2571" s="168" t="s">
        <v>123</v>
      </c>
    </row>
    <row r="2572" spans="2:51" s="167" customFormat="1" ht="12">
      <c r="B2572" s="166"/>
      <c r="D2572" s="96" t="s">
        <v>132</v>
      </c>
      <c r="E2572" s="168" t="s">
        <v>1</v>
      </c>
      <c r="F2572" s="169" t="s">
        <v>622</v>
      </c>
      <c r="H2572" s="168" t="s">
        <v>1</v>
      </c>
      <c r="L2572" s="166"/>
      <c r="M2572" s="170"/>
      <c r="N2572" s="171"/>
      <c r="O2572" s="171"/>
      <c r="P2572" s="171"/>
      <c r="Q2572" s="171"/>
      <c r="R2572" s="171"/>
      <c r="S2572" s="171"/>
      <c r="T2572" s="172"/>
      <c r="AT2572" s="168" t="s">
        <v>132</v>
      </c>
      <c r="AU2572" s="168" t="s">
        <v>74</v>
      </c>
      <c r="AV2572" s="167" t="s">
        <v>72</v>
      </c>
      <c r="AW2572" s="167" t="s">
        <v>5</v>
      </c>
      <c r="AX2572" s="167" t="s">
        <v>66</v>
      </c>
      <c r="AY2572" s="168" t="s">
        <v>123</v>
      </c>
    </row>
    <row r="2573" spans="2:51" s="167" customFormat="1" ht="12">
      <c r="B2573" s="166"/>
      <c r="D2573" s="96" t="s">
        <v>132</v>
      </c>
      <c r="E2573" s="168" t="s">
        <v>1</v>
      </c>
      <c r="F2573" s="169" t="s">
        <v>912</v>
      </c>
      <c r="H2573" s="168" t="s">
        <v>1</v>
      </c>
      <c r="L2573" s="166"/>
      <c r="M2573" s="170"/>
      <c r="N2573" s="171"/>
      <c r="O2573" s="171"/>
      <c r="P2573" s="171"/>
      <c r="Q2573" s="171"/>
      <c r="R2573" s="171"/>
      <c r="S2573" s="171"/>
      <c r="T2573" s="172"/>
      <c r="AT2573" s="168" t="s">
        <v>132</v>
      </c>
      <c r="AU2573" s="168" t="s">
        <v>74</v>
      </c>
      <c r="AV2573" s="167" t="s">
        <v>72</v>
      </c>
      <c r="AW2573" s="167" t="s">
        <v>5</v>
      </c>
      <c r="AX2573" s="167" t="s">
        <v>66</v>
      </c>
      <c r="AY2573" s="168" t="s">
        <v>123</v>
      </c>
    </row>
    <row r="2574" spans="2:51" s="167" customFormat="1" ht="12">
      <c r="B2574" s="166"/>
      <c r="D2574" s="96" t="s">
        <v>132</v>
      </c>
      <c r="E2574" s="168" t="s">
        <v>1</v>
      </c>
      <c r="F2574" s="169" t="s">
        <v>866</v>
      </c>
      <c r="H2574" s="168" t="s">
        <v>1</v>
      </c>
      <c r="L2574" s="166"/>
      <c r="M2574" s="170"/>
      <c r="N2574" s="171"/>
      <c r="O2574" s="171"/>
      <c r="P2574" s="171"/>
      <c r="Q2574" s="171"/>
      <c r="R2574" s="171"/>
      <c r="S2574" s="171"/>
      <c r="T2574" s="172"/>
      <c r="AT2574" s="168" t="s">
        <v>132</v>
      </c>
      <c r="AU2574" s="168" t="s">
        <v>74</v>
      </c>
      <c r="AV2574" s="167" t="s">
        <v>72</v>
      </c>
      <c r="AW2574" s="167" t="s">
        <v>5</v>
      </c>
      <c r="AX2574" s="167" t="s">
        <v>66</v>
      </c>
      <c r="AY2574" s="168" t="s">
        <v>123</v>
      </c>
    </row>
    <row r="2575" spans="2:51" s="95" customFormat="1" ht="12">
      <c r="B2575" s="94"/>
      <c r="D2575" s="96" t="s">
        <v>132</v>
      </c>
      <c r="E2575" s="97" t="s">
        <v>1</v>
      </c>
      <c r="F2575" s="98" t="s">
        <v>72</v>
      </c>
      <c r="H2575" s="99">
        <v>1</v>
      </c>
      <c r="L2575" s="94"/>
      <c r="M2575" s="100"/>
      <c r="N2575" s="101"/>
      <c r="O2575" s="101"/>
      <c r="P2575" s="101"/>
      <c r="Q2575" s="101"/>
      <c r="R2575" s="101"/>
      <c r="S2575" s="101"/>
      <c r="T2575" s="102"/>
      <c r="AT2575" s="97" t="s">
        <v>132</v>
      </c>
      <c r="AU2575" s="97" t="s">
        <v>74</v>
      </c>
      <c r="AV2575" s="95" t="s">
        <v>74</v>
      </c>
      <c r="AW2575" s="95" t="s">
        <v>5</v>
      </c>
      <c r="AX2575" s="95" t="s">
        <v>66</v>
      </c>
      <c r="AY2575" s="97" t="s">
        <v>123</v>
      </c>
    </row>
    <row r="2576" spans="2:51" s="182" customFormat="1" ht="12">
      <c r="B2576" s="181"/>
      <c r="D2576" s="96" t="s">
        <v>132</v>
      </c>
      <c r="E2576" s="183" t="s">
        <v>1</v>
      </c>
      <c r="F2576" s="184" t="s">
        <v>470</v>
      </c>
      <c r="H2576" s="185">
        <v>1</v>
      </c>
      <c r="L2576" s="181"/>
      <c r="M2576" s="186"/>
      <c r="N2576" s="187"/>
      <c r="O2576" s="187"/>
      <c r="P2576" s="187"/>
      <c r="Q2576" s="187"/>
      <c r="R2576" s="187"/>
      <c r="S2576" s="187"/>
      <c r="T2576" s="188"/>
      <c r="AT2576" s="183" t="s">
        <v>132</v>
      </c>
      <c r="AU2576" s="183" t="s">
        <v>74</v>
      </c>
      <c r="AV2576" s="182" t="s">
        <v>130</v>
      </c>
      <c r="AW2576" s="182" t="s">
        <v>5</v>
      </c>
      <c r="AX2576" s="182" t="s">
        <v>72</v>
      </c>
      <c r="AY2576" s="183" t="s">
        <v>123</v>
      </c>
    </row>
    <row r="2577" spans="2:65" s="117" customFormat="1" ht="16.5" customHeight="1">
      <c r="B2577" s="8"/>
      <c r="C2577" s="84" t="s">
        <v>926</v>
      </c>
      <c r="D2577" s="84" t="s">
        <v>125</v>
      </c>
      <c r="E2577" s="85" t="s">
        <v>927</v>
      </c>
      <c r="F2577" s="86" t="s">
        <v>928</v>
      </c>
      <c r="G2577" s="87" t="s">
        <v>175</v>
      </c>
      <c r="H2577" s="88">
        <v>8</v>
      </c>
      <c r="I2577" s="142"/>
      <c r="J2577" s="89">
        <f>ROUND(I2577*H2577,2)</f>
        <v>0</v>
      </c>
      <c r="K2577" s="86" t="s">
        <v>397</v>
      </c>
      <c r="L2577" s="8"/>
      <c r="M2577" s="115" t="s">
        <v>1</v>
      </c>
      <c r="N2577" s="90" t="s">
        <v>35</v>
      </c>
      <c r="O2577" s="92">
        <v>2.08</v>
      </c>
      <c r="P2577" s="92">
        <f>O2577*H2577</f>
        <v>16.64</v>
      </c>
      <c r="Q2577" s="92">
        <v>0.02753</v>
      </c>
      <c r="R2577" s="92">
        <f>Q2577*H2577</f>
        <v>0.22024</v>
      </c>
      <c r="S2577" s="92">
        <v>0</v>
      </c>
      <c r="T2577" s="164">
        <f>S2577*H2577</f>
        <v>0</v>
      </c>
      <c r="AR2577" s="120" t="s">
        <v>130</v>
      </c>
      <c r="AT2577" s="120" t="s">
        <v>125</v>
      </c>
      <c r="AU2577" s="120" t="s">
        <v>74</v>
      </c>
      <c r="AY2577" s="120" t="s">
        <v>123</v>
      </c>
      <c r="BE2577" s="156">
        <f>IF(N2577="základní",J2577,0)</f>
        <v>0</v>
      </c>
      <c r="BF2577" s="156">
        <f>IF(N2577="snížená",J2577,0)</f>
        <v>0</v>
      </c>
      <c r="BG2577" s="156">
        <f>IF(N2577="zákl. přenesená",J2577,0)</f>
        <v>0</v>
      </c>
      <c r="BH2577" s="156">
        <f>IF(N2577="sníž. přenesená",J2577,0)</f>
        <v>0</v>
      </c>
      <c r="BI2577" s="156">
        <f>IF(N2577="nulová",J2577,0)</f>
        <v>0</v>
      </c>
      <c r="BJ2577" s="120" t="s">
        <v>72</v>
      </c>
      <c r="BK2577" s="156">
        <f>ROUND(I2577*H2577,2)</f>
        <v>0</v>
      </c>
      <c r="BL2577" s="120" t="s">
        <v>130</v>
      </c>
      <c r="BM2577" s="120" t="s">
        <v>929</v>
      </c>
    </row>
    <row r="2578" spans="2:47" s="117" customFormat="1" ht="12">
      <c r="B2578" s="8"/>
      <c r="D2578" s="96" t="s">
        <v>399</v>
      </c>
      <c r="F2578" s="165" t="s">
        <v>928</v>
      </c>
      <c r="L2578" s="8"/>
      <c r="M2578" s="114"/>
      <c r="N2578" s="21"/>
      <c r="O2578" s="21"/>
      <c r="P2578" s="21"/>
      <c r="Q2578" s="21"/>
      <c r="R2578" s="21"/>
      <c r="S2578" s="21"/>
      <c r="T2578" s="22"/>
      <c r="AT2578" s="120" t="s">
        <v>399</v>
      </c>
      <c r="AU2578" s="120" t="s">
        <v>74</v>
      </c>
    </row>
    <row r="2579" spans="2:51" s="167" customFormat="1" ht="12">
      <c r="B2579" s="166"/>
      <c r="D2579" s="96" t="s">
        <v>132</v>
      </c>
      <c r="E2579" s="168" t="s">
        <v>1</v>
      </c>
      <c r="F2579" s="169" t="s">
        <v>401</v>
      </c>
      <c r="H2579" s="168" t="s">
        <v>1</v>
      </c>
      <c r="L2579" s="166"/>
      <c r="M2579" s="170"/>
      <c r="N2579" s="171"/>
      <c r="O2579" s="171"/>
      <c r="P2579" s="171"/>
      <c r="Q2579" s="171"/>
      <c r="R2579" s="171"/>
      <c r="S2579" s="171"/>
      <c r="T2579" s="172"/>
      <c r="AT2579" s="168" t="s">
        <v>132</v>
      </c>
      <c r="AU2579" s="168" t="s">
        <v>74</v>
      </c>
      <c r="AV2579" s="167" t="s">
        <v>72</v>
      </c>
      <c r="AW2579" s="167" t="s">
        <v>5</v>
      </c>
      <c r="AX2579" s="167" t="s">
        <v>66</v>
      </c>
      <c r="AY2579" s="168" t="s">
        <v>123</v>
      </c>
    </row>
    <row r="2580" spans="2:51" s="167" customFormat="1" ht="12">
      <c r="B2580" s="166"/>
      <c r="D2580" s="96" t="s">
        <v>132</v>
      </c>
      <c r="E2580" s="168" t="s">
        <v>1</v>
      </c>
      <c r="F2580" s="169" t="s">
        <v>402</v>
      </c>
      <c r="H2580" s="168" t="s">
        <v>1</v>
      </c>
      <c r="L2580" s="166"/>
      <c r="M2580" s="170"/>
      <c r="N2580" s="171"/>
      <c r="O2580" s="171"/>
      <c r="P2580" s="171"/>
      <c r="Q2580" s="171"/>
      <c r="R2580" s="171"/>
      <c r="S2580" s="171"/>
      <c r="T2580" s="172"/>
      <c r="AT2580" s="168" t="s">
        <v>132</v>
      </c>
      <c r="AU2580" s="168" t="s">
        <v>74</v>
      </c>
      <c r="AV2580" s="167" t="s">
        <v>72</v>
      </c>
      <c r="AW2580" s="167" t="s">
        <v>5</v>
      </c>
      <c r="AX2580" s="167" t="s">
        <v>66</v>
      </c>
      <c r="AY2580" s="168" t="s">
        <v>123</v>
      </c>
    </row>
    <row r="2581" spans="2:51" s="167" customFormat="1" ht="12">
      <c r="B2581" s="166"/>
      <c r="D2581" s="96" t="s">
        <v>132</v>
      </c>
      <c r="E2581" s="168" t="s">
        <v>1</v>
      </c>
      <c r="F2581" s="169" t="s">
        <v>403</v>
      </c>
      <c r="H2581" s="168" t="s">
        <v>1</v>
      </c>
      <c r="L2581" s="166"/>
      <c r="M2581" s="170"/>
      <c r="N2581" s="171"/>
      <c r="O2581" s="171"/>
      <c r="P2581" s="171"/>
      <c r="Q2581" s="171"/>
      <c r="R2581" s="171"/>
      <c r="S2581" s="171"/>
      <c r="T2581" s="172"/>
      <c r="AT2581" s="168" t="s">
        <v>132</v>
      </c>
      <c r="AU2581" s="168" t="s">
        <v>74</v>
      </c>
      <c r="AV2581" s="167" t="s">
        <v>72</v>
      </c>
      <c r="AW2581" s="167" t="s">
        <v>5</v>
      </c>
      <c r="AX2581" s="167" t="s">
        <v>66</v>
      </c>
      <c r="AY2581" s="168" t="s">
        <v>123</v>
      </c>
    </row>
    <row r="2582" spans="2:51" s="167" customFormat="1" ht="12">
      <c r="B2582" s="166"/>
      <c r="D2582" s="96" t="s">
        <v>132</v>
      </c>
      <c r="E2582" s="168" t="s">
        <v>1</v>
      </c>
      <c r="F2582" s="169" t="s">
        <v>614</v>
      </c>
      <c r="H2582" s="168" t="s">
        <v>1</v>
      </c>
      <c r="L2582" s="166"/>
      <c r="M2582" s="170"/>
      <c r="N2582" s="171"/>
      <c r="O2582" s="171"/>
      <c r="P2582" s="171"/>
      <c r="Q2582" s="171"/>
      <c r="R2582" s="171"/>
      <c r="S2582" s="171"/>
      <c r="T2582" s="172"/>
      <c r="AT2582" s="168" t="s">
        <v>132</v>
      </c>
      <c r="AU2582" s="168" t="s">
        <v>74</v>
      </c>
      <c r="AV2582" s="167" t="s">
        <v>72</v>
      </c>
      <c r="AW2582" s="167" t="s">
        <v>5</v>
      </c>
      <c r="AX2582" s="167" t="s">
        <v>66</v>
      </c>
      <c r="AY2582" s="168" t="s">
        <v>123</v>
      </c>
    </row>
    <row r="2583" spans="2:51" s="167" customFormat="1" ht="12">
      <c r="B2583" s="166"/>
      <c r="D2583" s="96" t="s">
        <v>132</v>
      </c>
      <c r="E2583" s="168" t="s">
        <v>1</v>
      </c>
      <c r="F2583" s="169" t="s">
        <v>621</v>
      </c>
      <c r="H2583" s="168" t="s">
        <v>1</v>
      </c>
      <c r="L2583" s="166"/>
      <c r="M2583" s="170"/>
      <c r="N2583" s="171"/>
      <c r="O2583" s="171"/>
      <c r="P2583" s="171"/>
      <c r="Q2583" s="171"/>
      <c r="R2583" s="171"/>
      <c r="S2583" s="171"/>
      <c r="T2583" s="172"/>
      <c r="AT2583" s="168" t="s">
        <v>132</v>
      </c>
      <c r="AU2583" s="168" t="s">
        <v>74</v>
      </c>
      <c r="AV2583" s="167" t="s">
        <v>72</v>
      </c>
      <c r="AW2583" s="167" t="s">
        <v>5</v>
      </c>
      <c r="AX2583" s="167" t="s">
        <v>66</v>
      </c>
      <c r="AY2583" s="168" t="s">
        <v>123</v>
      </c>
    </row>
    <row r="2584" spans="2:51" s="167" customFormat="1" ht="12">
      <c r="B2584" s="166"/>
      <c r="D2584" s="96" t="s">
        <v>132</v>
      </c>
      <c r="E2584" s="168" t="s">
        <v>1</v>
      </c>
      <c r="F2584" s="169" t="s">
        <v>930</v>
      </c>
      <c r="H2584" s="168" t="s">
        <v>1</v>
      </c>
      <c r="L2584" s="166"/>
      <c r="M2584" s="170"/>
      <c r="N2584" s="171"/>
      <c r="O2584" s="171"/>
      <c r="P2584" s="171"/>
      <c r="Q2584" s="171"/>
      <c r="R2584" s="171"/>
      <c r="S2584" s="171"/>
      <c r="T2584" s="172"/>
      <c r="AT2584" s="168" t="s">
        <v>132</v>
      </c>
      <c r="AU2584" s="168" t="s">
        <v>74</v>
      </c>
      <c r="AV2584" s="167" t="s">
        <v>72</v>
      </c>
      <c r="AW2584" s="167" t="s">
        <v>5</v>
      </c>
      <c r="AX2584" s="167" t="s">
        <v>66</v>
      </c>
      <c r="AY2584" s="168" t="s">
        <v>123</v>
      </c>
    </row>
    <row r="2585" spans="2:51" s="167" customFormat="1" ht="12">
      <c r="B2585" s="166"/>
      <c r="D2585" s="96" t="s">
        <v>132</v>
      </c>
      <c r="E2585" s="168" t="s">
        <v>1</v>
      </c>
      <c r="F2585" s="169" t="s">
        <v>866</v>
      </c>
      <c r="H2585" s="168" t="s">
        <v>1</v>
      </c>
      <c r="L2585" s="166"/>
      <c r="M2585" s="170"/>
      <c r="N2585" s="171"/>
      <c r="O2585" s="171"/>
      <c r="P2585" s="171"/>
      <c r="Q2585" s="171"/>
      <c r="R2585" s="171"/>
      <c r="S2585" s="171"/>
      <c r="T2585" s="172"/>
      <c r="AT2585" s="168" t="s">
        <v>132</v>
      </c>
      <c r="AU2585" s="168" t="s">
        <v>74</v>
      </c>
      <c r="AV2585" s="167" t="s">
        <v>72</v>
      </c>
      <c r="AW2585" s="167" t="s">
        <v>5</v>
      </c>
      <c r="AX2585" s="167" t="s">
        <v>66</v>
      </c>
      <c r="AY2585" s="168" t="s">
        <v>123</v>
      </c>
    </row>
    <row r="2586" spans="2:51" s="95" customFormat="1" ht="12">
      <c r="B2586" s="94"/>
      <c r="D2586" s="96" t="s">
        <v>132</v>
      </c>
      <c r="E2586" s="97" t="s">
        <v>1</v>
      </c>
      <c r="F2586" s="98" t="s">
        <v>72</v>
      </c>
      <c r="H2586" s="99">
        <v>1</v>
      </c>
      <c r="L2586" s="94"/>
      <c r="M2586" s="100"/>
      <c r="N2586" s="101"/>
      <c r="O2586" s="101"/>
      <c r="P2586" s="101"/>
      <c r="Q2586" s="101"/>
      <c r="R2586" s="101"/>
      <c r="S2586" s="101"/>
      <c r="T2586" s="102"/>
      <c r="AT2586" s="97" t="s">
        <v>132</v>
      </c>
      <c r="AU2586" s="97" t="s">
        <v>74</v>
      </c>
      <c r="AV2586" s="95" t="s">
        <v>74</v>
      </c>
      <c r="AW2586" s="95" t="s">
        <v>5</v>
      </c>
      <c r="AX2586" s="95" t="s">
        <v>66</v>
      </c>
      <c r="AY2586" s="97" t="s">
        <v>123</v>
      </c>
    </row>
    <row r="2587" spans="2:51" s="167" customFormat="1" ht="12">
      <c r="B2587" s="166"/>
      <c r="D2587" s="96" t="s">
        <v>132</v>
      </c>
      <c r="E2587" s="168" t="s">
        <v>1</v>
      </c>
      <c r="F2587" s="169" t="s">
        <v>869</v>
      </c>
      <c r="H2587" s="168" t="s">
        <v>1</v>
      </c>
      <c r="L2587" s="166"/>
      <c r="M2587" s="170"/>
      <c r="N2587" s="171"/>
      <c r="O2587" s="171"/>
      <c r="P2587" s="171"/>
      <c r="Q2587" s="171"/>
      <c r="R2587" s="171"/>
      <c r="S2587" s="171"/>
      <c r="T2587" s="172"/>
      <c r="AT2587" s="168" t="s">
        <v>132</v>
      </c>
      <c r="AU2587" s="168" t="s">
        <v>74</v>
      </c>
      <c r="AV2587" s="167" t="s">
        <v>72</v>
      </c>
      <c r="AW2587" s="167" t="s">
        <v>5</v>
      </c>
      <c r="AX2587" s="167" t="s">
        <v>66</v>
      </c>
      <c r="AY2587" s="168" t="s">
        <v>123</v>
      </c>
    </row>
    <row r="2588" spans="2:51" s="167" customFormat="1" ht="12">
      <c r="B2588" s="166"/>
      <c r="D2588" s="96" t="s">
        <v>132</v>
      </c>
      <c r="E2588" s="168" t="s">
        <v>1</v>
      </c>
      <c r="F2588" s="169" t="s">
        <v>622</v>
      </c>
      <c r="H2588" s="168" t="s">
        <v>1</v>
      </c>
      <c r="L2588" s="166"/>
      <c r="M2588" s="170"/>
      <c r="N2588" s="171"/>
      <c r="O2588" s="171"/>
      <c r="P2588" s="171"/>
      <c r="Q2588" s="171"/>
      <c r="R2588" s="171"/>
      <c r="S2588" s="171"/>
      <c r="T2588" s="172"/>
      <c r="AT2588" s="168" t="s">
        <v>132</v>
      </c>
      <c r="AU2588" s="168" t="s">
        <v>74</v>
      </c>
      <c r="AV2588" s="167" t="s">
        <v>72</v>
      </c>
      <c r="AW2588" s="167" t="s">
        <v>5</v>
      </c>
      <c r="AX2588" s="167" t="s">
        <v>66</v>
      </c>
      <c r="AY2588" s="168" t="s">
        <v>123</v>
      </c>
    </row>
    <row r="2589" spans="2:51" s="167" customFormat="1" ht="12">
      <c r="B2589" s="166"/>
      <c r="D2589" s="96" t="s">
        <v>132</v>
      </c>
      <c r="E2589" s="168" t="s">
        <v>1</v>
      </c>
      <c r="F2589" s="169" t="s">
        <v>931</v>
      </c>
      <c r="H2589" s="168" t="s">
        <v>1</v>
      </c>
      <c r="L2589" s="166"/>
      <c r="M2589" s="170"/>
      <c r="N2589" s="171"/>
      <c r="O2589" s="171"/>
      <c r="P2589" s="171"/>
      <c r="Q2589" s="171"/>
      <c r="R2589" s="171"/>
      <c r="S2589" s="171"/>
      <c r="T2589" s="172"/>
      <c r="AT2589" s="168" t="s">
        <v>132</v>
      </c>
      <c r="AU2589" s="168" t="s">
        <v>74</v>
      </c>
      <c r="AV2589" s="167" t="s">
        <v>72</v>
      </c>
      <c r="AW2589" s="167" t="s">
        <v>5</v>
      </c>
      <c r="AX2589" s="167" t="s">
        <v>66</v>
      </c>
      <c r="AY2589" s="168" t="s">
        <v>123</v>
      </c>
    </row>
    <row r="2590" spans="2:51" s="167" customFormat="1" ht="12">
      <c r="B2590" s="166"/>
      <c r="D2590" s="96" t="s">
        <v>132</v>
      </c>
      <c r="E2590" s="168" t="s">
        <v>1</v>
      </c>
      <c r="F2590" s="169" t="s">
        <v>866</v>
      </c>
      <c r="H2590" s="168" t="s">
        <v>1</v>
      </c>
      <c r="L2590" s="166"/>
      <c r="M2590" s="170"/>
      <c r="N2590" s="171"/>
      <c r="O2590" s="171"/>
      <c r="P2590" s="171"/>
      <c r="Q2590" s="171"/>
      <c r="R2590" s="171"/>
      <c r="S2590" s="171"/>
      <c r="T2590" s="172"/>
      <c r="AT2590" s="168" t="s">
        <v>132</v>
      </c>
      <c r="AU2590" s="168" t="s">
        <v>74</v>
      </c>
      <c r="AV2590" s="167" t="s">
        <v>72</v>
      </c>
      <c r="AW2590" s="167" t="s">
        <v>5</v>
      </c>
      <c r="AX2590" s="167" t="s">
        <v>66</v>
      </c>
      <c r="AY2590" s="168" t="s">
        <v>123</v>
      </c>
    </row>
    <row r="2591" spans="2:51" s="95" customFormat="1" ht="12">
      <c r="B2591" s="94"/>
      <c r="D2591" s="96" t="s">
        <v>132</v>
      </c>
      <c r="E2591" s="97" t="s">
        <v>1</v>
      </c>
      <c r="F2591" s="98" t="s">
        <v>72</v>
      </c>
      <c r="H2591" s="99">
        <v>1</v>
      </c>
      <c r="L2591" s="94"/>
      <c r="M2591" s="100"/>
      <c r="N2591" s="101"/>
      <c r="O2591" s="101"/>
      <c r="P2591" s="101"/>
      <c r="Q2591" s="101"/>
      <c r="R2591" s="101"/>
      <c r="S2591" s="101"/>
      <c r="T2591" s="102"/>
      <c r="AT2591" s="97" t="s">
        <v>132</v>
      </c>
      <c r="AU2591" s="97" t="s">
        <v>74</v>
      </c>
      <c r="AV2591" s="95" t="s">
        <v>74</v>
      </c>
      <c r="AW2591" s="95" t="s">
        <v>5</v>
      </c>
      <c r="AX2591" s="95" t="s">
        <v>66</v>
      </c>
      <c r="AY2591" s="97" t="s">
        <v>123</v>
      </c>
    </row>
    <row r="2592" spans="2:51" s="167" customFormat="1" ht="12">
      <c r="B2592" s="166"/>
      <c r="D2592" s="96" t="s">
        <v>132</v>
      </c>
      <c r="E2592" s="168" t="s">
        <v>1</v>
      </c>
      <c r="F2592" s="169" t="s">
        <v>614</v>
      </c>
      <c r="H2592" s="168" t="s">
        <v>1</v>
      </c>
      <c r="L2592" s="166"/>
      <c r="M2592" s="170"/>
      <c r="N2592" s="171"/>
      <c r="O2592" s="171"/>
      <c r="P2592" s="171"/>
      <c r="Q2592" s="171"/>
      <c r="R2592" s="171"/>
      <c r="S2592" s="171"/>
      <c r="T2592" s="172"/>
      <c r="AT2592" s="168" t="s">
        <v>132</v>
      </c>
      <c r="AU2592" s="168" t="s">
        <v>74</v>
      </c>
      <c r="AV2592" s="167" t="s">
        <v>72</v>
      </c>
      <c r="AW2592" s="167" t="s">
        <v>5</v>
      </c>
      <c r="AX2592" s="167" t="s">
        <v>66</v>
      </c>
      <c r="AY2592" s="168" t="s">
        <v>123</v>
      </c>
    </row>
    <row r="2593" spans="2:51" s="167" customFormat="1" ht="12">
      <c r="B2593" s="166"/>
      <c r="D2593" s="96" t="s">
        <v>132</v>
      </c>
      <c r="E2593" s="168" t="s">
        <v>1</v>
      </c>
      <c r="F2593" s="169" t="s">
        <v>615</v>
      </c>
      <c r="H2593" s="168" t="s">
        <v>1</v>
      </c>
      <c r="L2593" s="166"/>
      <c r="M2593" s="170"/>
      <c r="N2593" s="171"/>
      <c r="O2593" s="171"/>
      <c r="P2593" s="171"/>
      <c r="Q2593" s="171"/>
      <c r="R2593" s="171"/>
      <c r="S2593" s="171"/>
      <c r="T2593" s="172"/>
      <c r="AT2593" s="168" t="s">
        <v>132</v>
      </c>
      <c r="AU2593" s="168" t="s">
        <v>74</v>
      </c>
      <c r="AV2593" s="167" t="s">
        <v>72</v>
      </c>
      <c r="AW2593" s="167" t="s">
        <v>5</v>
      </c>
      <c r="AX2593" s="167" t="s">
        <v>66</v>
      </c>
      <c r="AY2593" s="168" t="s">
        <v>123</v>
      </c>
    </row>
    <row r="2594" spans="2:51" s="167" customFormat="1" ht="12">
      <c r="B2594" s="166"/>
      <c r="D2594" s="96" t="s">
        <v>132</v>
      </c>
      <c r="E2594" s="168" t="s">
        <v>1</v>
      </c>
      <c r="F2594" s="169" t="s">
        <v>932</v>
      </c>
      <c r="H2594" s="168" t="s">
        <v>1</v>
      </c>
      <c r="L2594" s="166"/>
      <c r="M2594" s="170"/>
      <c r="N2594" s="171"/>
      <c r="O2594" s="171"/>
      <c r="P2594" s="171"/>
      <c r="Q2594" s="171"/>
      <c r="R2594" s="171"/>
      <c r="S2594" s="171"/>
      <c r="T2594" s="172"/>
      <c r="AT2594" s="168" t="s">
        <v>132</v>
      </c>
      <c r="AU2594" s="168" t="s">
        <v>74</v>
      </c>
      <c r="AV2594" s="167" t="s">
        <v>72</v>
      </c>
      <c r="AW2594" s="167" t="s">
        <v>5</v>
      </c>
      <c r="AX2594" s="167" t="s">
        <v>66</v>
      </c>
      <c r="AY2594" s="168" t="s">
        <v>123</v>
      </c>
    </row>
    <row r="2595" spans="2:51" s="167" customFormat="1" ht="12">
      <c r="B2595" s="166"/>
      <c r="D2595" s="96" t="s">
        <v>132</v>
      </c>
      <c r="E2595" s="168" t="s">
        <v>1</v>
      </c>
      <c r="F2595" s="169" t="s">
        <v>866</v>
      </c>
      <c r="H2595" s="168" t="s">
        <v>1</v>
      </c>
      <c r="L2595" s="166"/>
      <c r="M2595" s="170"/>
      <c r="N2595" s="171"/>
      <c r="O2595" s="171"/>
      <c r="P2595" s="171"/>
      <c r="Q2595" s="171"/>
      <c r="R2595" s="171"/>
      <c r="S2595" s="171"/>
      <c r="T2595" s="172"/>
      <c r="AT2595" s="168" t="s">
        <v>132</v>
      </c>
      <c r="AU2595" s="168" t="s">
        <v>74</v>
      </c>
      <c r="AV2595" s="167" t="s">
        <v>72</v>
      </c>
      <c r="AW2595" s="167" t="s">
        <v>5</v>
      </c>
      <c r="AX2595" s="167" t="s">
        <v>66</v>
      </c>
      <c r="AY2595" s="168" t="s">
        <v>123</v>
      </c>
    </row>
    <row r="2596" spans="2:51" s="95" customFormat="1" ht="12">
      <c r="B2596" s="94"/>
      <c r="D2596" s="96" t="s">
        <v>132</v>
      </c>
      <c r="E2596" s="97" t="s">
        <v>1</v>
      </c>
      <c r="F2596" s="98" t="s">
        <v>72</v>
      </c>
      <c r="H2596" s="99">
        <v>1</v>
      </c>
      <c r="L2596" s="94"/>
      <c r="M2596" s="100"/>
      <c r="N2596" s="101"/>
      <c r="O2596" s="101"/>
      <c r="P2596" s="101"/>
      <c r="Q2596" s="101"/>
      <c r="R2596" s="101"/>
      <c r="S2596" s="101"/>
      <c r="T2596" s="102"/>
      <c r="AT2596" s="97" t="s">
        <v>132</v>
      </c>
      <c r="AU2596" s="97" t="s">
        <v>74</v>
      </c>
      <c r="AV2596" s="95" t="s">
        <v>74</v>
      </c>
      <c r="AW2596" s="95" t="s">
        <v>5</v>
      </c>
      <c r="AX2596" s="95" t="s">
        <v>66</v>
      </c>
      <c r="AY2596" s="97" t="s">
        <v>123</v>
      </c>
    </row>
    <row r="2597" spans="2:51" s="167" customFormat="1" ht="12">
      <c r="B2597" s="166"/>
      <c r="D2597" s="96" t="s">
        <v>132</v>
      </c>
      <c r="E2597" s="168" t="s">
        <v>1</v>
      </c>
      <c r="F2597" s="169" t="s">
        <v>618</v>
      </c>
      <c r="H2597" s="168" t="s">
        <v>1</v>
      </c>
      <c r="L2597" s="166"/>
      <c r="M2597" s="170"/>
      <c r="N2597" s="171"/>
      <c r="O2597" s="171"/>
      <c r="P2597" s="171"/>
      <c r="Q2597" s="171"/>
      <c r="R2597" s="171"/>
      <c r="S2597" s="171"/>
      <c r="T2597" s="172"/>
      <c r="AT2597" s="168" t="s">
        <v>132</v>
      </c>
      <c r="AU2597" s="168" t="s">
        <v>74</v>
      </c>
      <c r="AV2597" s="167" t="s">
        <v>72</v>
      </c>
      <c r="AW2597" s="167" t="s">
        <v>5</v>
      </c>
      <c r="AX2597" s="167" t="s">
        <v>66</v>
      </c>
      <c r="AY2597" s="168" t="s">
        <v>123</v>
      </c>
    </row>
    <row r="2598" spans="2:51" s="167" customFormat="1" ht="12">
      <c r="B2598" s="166"/>
      <c r="D2598" s="96" t="s">
        <v>132</v>
      </c>
      <c r="E2598" s="168" t="s">
        <v>1</v>
      </c>
      <c r="F2598" s="169" t="s">
        <v>932</v>
      </c>
      <c r="H2598" s="168" t="s">
        <v>1</v>
      </c>
      <c r="L2598" s="166"/>
      <c r="M2598" s="170"/>
      <c r="N2598" s="171"/>
      <c r="O2598" s="171"/>
      <c r="P2598" s="171"/>
      <c r="Q2598" s="171"/>
      <c r="R2598" s="171"/>
      <c r="S2598" s="171"/>
      <c r="T2598" s="172"/>
      <c r="AT2598" s="168" t="s">
        <v>132</v>
      </c>
      <c r="AU2598" s="168" t="s">
        <v>74</v>
      </c>
      <c r="AV2598" s="167" t="s">
        <v>72</v>
      </c>
      <c r="AW2598" s="167" t="s">
        <v>5</v>
      </c>
      <c r="AX2598" s="167" t="s">
        <v>66</v>
      </c>
      <c r="AY2598" s="168" t="s">
        <v>123</v>
      </c>
    </row>
    <row r="2599" spans="2:51" s="167" customFormat="1" ht="12">
      <c r="B2599" s="166"/>
      <c r="D2599" s="96" t="s">
        <v>132</v>
      </c>
      <c r="E2599" s="168" t="s">
        <v>1</v>
      </c>
      <c r="F2599" s="169" t="s">
        <v>866</v>
      </c>
      <c r="H2599" s="168" t="s">
        <v>1</v>
      </c>
      <c r="L2599" s="166"/>
      <c r="M2599" s="170"/>
      <c r="N2599" s="171"/>
      <c r="O2599" s="171"/>
      <c r="P2599" s="171"/>
      <c r="Q2599" s="171"/>
      <c r="R2599" s="171"/>
      <c r="S2599" s="171"/>
      <c r="T2599" s="172"/>
      <c r="AT2599" s="168" t="s">
        <v>132</v>
      </c>
      <c r="AU2599" s="168" t="s">
        <v>74</v>
      </c>
      <c r="AV2599" s="167" t="s">
        <v>72</v>
      </c>
      <c r="AW2599" s="167" t="s">
        <v>5</v>
      </c>
      <c r="AX2599" s="167" t="s">
        <v>66</v>
      </c>
      <c r="AY2599" s="168" t="s">
        <v>123</v>
      </c>
    </row>
    <row r="2600" spans="2:51" s="95" customFormat="1" ht="12">
      <c r="B2600" s="94"/>
      <c r="D2600" s="96" t="s">
        <v>132</v>
      </c>
      <c r="E2600" s="97" t="s">
        <v>1</v>
      </c>
      <c r="F2600" s="98" t="s">
        <v>72</v>
      </c>
      <c r="H2600" s="99">
        <v>1</v>
      </c>
      <c r="L2600" s="94"/>
      <c r="M2600" s="100"/>
      <c r="N2600" s="101"/>
      <c r="O2600" s="101"/>
      <c r="P2600" s="101"/>
      <c r="Q2600" s="101"/>
      <c r="R2600" s="101"/>
      <c r="S2600" s="101"/>
      <c r="T2600" s="102"/>
      <c r="AT2600" s="97" t="s">
        <v>132</v>
      </c>
      <c r="AU2600" s="97" t="s">
        <v>74</v>
      </c>
      <c r="AV2600" s="95" t="s">
        <v>74</v>
      </c>
      <c r="AW2600" s="95" t="s">
        <v>5</v>
      </c>
      <c r="AX2600" s="95" t="s">
        <v>66</v>
      </c>
      <c r="AY2600" s="97" t="s">
        <v>123</v>
      </c>
    </row>
    <row r="2601" spans="2:51" s="167" customFormat="1" ht="12">
      <c r="B2601" s="166"/>
      <c r="D2601" s="96" t="s">
        <v>132</v>
      </c>
      <c r="E2601" s="168" t="s">
        <v>1</v>
      </c>
      <c r="F2601" s="169" t="s">
        <v>614</v>
      </c>
      <c r="H2601" s="168" t="s">
        <v>1</v>
      </c>
      <c r="L2601" s="166"/>
      <c r="M2601" s="170"/>
      <c r="N2601" s="171"/>
      <c r="O2601" s="171"/>
      <c r="P2601" s="171"/>
      <c r="Q2601" s="171"/>
      <c r="R2601" s="171"/>
      <c r="S2601" s="171"/>
      <c r="T2601" s="172"/>
      <c r="AT2601" s="168" t="s">
        <v>132</v>
      </c>
      <c r="AU2601" s="168" t="s">
        <v>74</v>
      </c>
      <c r="AV2601" s="167" t="s">
        <v>72</v>
      </c>
      <c r="AW2601" s="167" t="s">
        <v>5</v>
      </c>
      <c r="AX2601" s="167" t="s">
        <v>66</v>
      </c>
      <c r="AY2601" s="168" t="s">
        <v>123</v>
      </c>
    </row>
    <row r="2602" spans="2:51" s="167" customFormat="1" ht="12">
      <c r="B2602" s="166"/>
      <c r="D2602" s="96" t="s">
        <v>132</v>
      </c>
      <c r="E2602" s="168" t="s">
        <v>1</v>
      </c>
      <c r="F2602" s="169" t="s">
        <v>619</v>
      </c>
      <c r="H2602" s="168" t="s">
        <v>1</v>
      </c>
      <c r="L2602" s="166"/>
      <c r="M2602" s="170"/>
      <c r="N2602" s="171"/>
      <c r="O2602" s="171"/>
      <c r="P2602" s="171"/>
      <c r="Q2602" s="171"/>
      <c r="R2602" s="171"/>
      <c r="S2602" s="171"/>
      <c r="T2602" s="172"/>
      <c r="AT2602" s="168" t="s">
        <v>132</v>
      </c>
      <c r="AU2602" s="168" t="s">
        <v>74</v>
      </c>
      <c r="AV2602" s="167" t="s">
        <v>72</v>
      </c>
      <c r="AW2602" s="167" t="s">
        <v>5</v>
      </c>
      <c r="AX2602" s="167" t="s">
        <v>66</v>
      </c>
      <c r="AY2602" s="168" t="s">
        <v>123</v>
      </c>
    </row>
    <row r="2603" spans="2:51" s="167" customFormat="1" ht="12">
      <c r="B2603" s="166"/>
      <c r="D2603" s="96" t="s">
        <v>132</v>
      </c>
      <c r="E2603" s="168" t="s">
        <v>1</v>
      </c>
      <c r="F2603" s="169" t="s">
        <v>933</v>
      </c>
      <c r="H2603" s="168" t="s">
        <v>1</v>
      </c>
      <c r="L2603" s="166"/>
      <c r="M2603" s="170"/>
      <c r="N2603" s="171"/>
      <c r="O2603" s="171"/>
      <c r="P2603" s="171"/>
      <c r="Q2603" s="171"/>
      <c r="R2603" s="171"/>
      <c r="S2603" s="171"/>
      <c r="T2603" s="172"/>
      <c r="AT2603" s="168" t="s">
        <v>132</v>
      </c>
      <c r="AU2603" s="168" t="s">
        <v>74</v>
      </c>
      <c r="AV2603" s="167" t="s">
        <v>72</v>
      </c>
      <c r="AW2603" s="167" t="s">
        <v>5</v>
      </c>
      <c r="AX2603" s="167" t="s">
        <v>66</v>
      </c>
      <c r="AY2603" s="168" t="s">
        <v>123</v>
      </c>
    </row>
    <row r="2604" spans="2:51" s="167" customFormat="1" ht="12">
      <c r="B2604" s="166"/>
      <c r="D2604" s="96" t="s">
        <v>132</v>
      </c>
      <c r="E2604" s="168" t="s">
        <v>1</v>
      </c>
      <c r="F2604" s="169" t="s">
        <v>866</v>
      </c>
      <c r="H2604" s="168" t="s">
        <v>1</v>
      </c>
      <c r="L2604" s="166"/>
      <c r="M2604" s="170"/>
      <c r="N2604" s="171"/>
      <c r="O2604" s="171"/>
      <c r="P2604" s="171"/>
      <c r="Q2604" s="171"/>
      <c r="R2604" s="171"/>
      <c r="S2604" s="171"/>
      <c r="T2604" s="172"/>
      <c r="AT2604" s="168" t="s">
        <v>132</v>
      </c>
      <c r="AU2604" s="168" t="s">
        <v>74</v>
      </c>
      <c r="AV2604" s="167" t="s">
        <v>72</v>
      </c>
      <c r="AW2604" s="167" t="s">
        <v>5</v>
      </c>
      <c r="AX2604" s="167" t="s">
        <v>66</v>
      </c>
      <c r="AY2604" s="168" t="s">
        <v>123</v>
      </c>
    </row>
    <row r="2605" spans="2:51" s="95" customFormat="1" ht="12">
      <c r="B2605" s="94"/>
      <c r="D2605" s="96" t="s">
        <v>132</v>
      </c>
      <c r="E2605" s="97" t="s">
        <v>1</v>
      </c>
      <c r="F2605" s="98" t="s">
        <v>72</v>
      </c>
      <c r="H2605" s="99">
        <v>1</v>
      </c>
      <c r="L2605" s="94"/>
      <c r="M2605" s="100"/>
      <c r="N2605" s="101"/>
      <c r="O2605" s="101"/>
      <c r="P2605" s="101"/>
      <c r="Q2605" s="101"/>
      <c r="R2605" s="101"/>
      <c r="S2605" s="101"/>
      <c r="T2605" s="102"/>
      <c r="AT2605" s="97" t="s">
        <v>132</v>
      </c>
      <c r="AU2605" s="97" t="s">
        <v>74</v>
      </c>
      <c r="AV2605" s="95" t="s">
        <v>74</v>
      </c>
      <c r="AW2605" s="95" t="s">
        <v>5</v>
      </c>
      <c r="AX2605" s="95" t="s">
        <v>66</v>
      </c>
      <c r="AY2605" s="97" t="s">
        <v>123</v>
      </c>
    </row>
    <row r="2606" spans="2:51" s="167" customFormat="1" ht="12">
      <c r="B2606" s="166"/>
      <c r="D2606" s="96" t="s">
        <v>132</v>
      </c>
      <c r="E2606" s="168" t="s">
        <v>1</v>
      </c>
      <c r="F2606" s="169" t="s">
        <v>620</v>
      </c>
      <c r="H2606" s="168" t="s">
        <v>1</v>
      </c>
      <c r="L2606" s="166"/>
      <c r="M2606" s="170"/>
      <c r="N2606" s="171"/>
      <c r="O2606" s="171"/>
      <c r="P2606" s="171"/>
      <c r="Q2606" s="171"/>
      <c r="R2606" s="171"/>
      <c r="S2606" s="171"/>
      <c r="T2606" s="172"/>
      <c r="AT2606" s="168" t="s">
        <v>132</v>
      </c>
      <c r="AU2606" s="168" t="s">
        <v>74</v>
      </c>
      <c r="AV2606" s="167" t="s">
        <v>72</v>
      </c>
      <c r="AW2606" s="167" t="s">
        <v>5</v>
      </c>
      <c r="AX2606" s="167" t="s">
        <v>66</v>
      </c>
      <c r="AY2606" s="168" t="s">
        <v>123</v>
      </c>
    </row>
    <row r="2607" spans="2:51" s="167" customFormat="1" ht="12">
      <c r="B2607" s="166"/>
      <c r="D2607" s="96" t="s">
        <v>132</v>
      </c>
      <c r="E2607" s="168" t="s">
        <v>1</v>
      </c>
      <c r="F2607" s="169" t="s">
        <v>933</v>
      </c>
      <c r="H2607" s="168" t="s">
        <v>1</v>
      </c>
      <c r="L2607" s="166"/>
      <c r="M2607" s="170"/>
      <c r="N2607" s="171"/>
      <c r="O2607" s="171"/>
      <c r="P2607" s="171"/>
      <c r="Q2607" s="171"/>
      <c r="R2607" s="171"/>
      <c r="S2607" s="171"/>
      <c r="T2607" s="172"/>
      <c r="AT2607" s="168" t="s">
        <v>132</v>
      </c>
      <c r="AU2607" s="168" t="s">
        <v>74</v>
      </c>
      <c r="AV2607" s="167" t="s">
        <v>72</v>
      </c>
      <c r="AW2607" s="167" t="s">
        <v>5</v>
      </c>
      <c r="AX2607" s="167" t="s">
        <v>66</v>
      </c>
      <c r="AY2607" s="168" t="s">
        <v>123</v>
      </c>
    </row>
    <row r="2608" spans="2:51" s="167" customFormat="1" ht="12">
      <c r="B2608" s="166"/>
      <c r="D2608" s="96" t="s">
        <v>132</v>
      </c>
      <c r="E2608" s="168" t="s">
        <v>1</v>
      </c>
      <c r="F2608" s="169" t="s">
        <v>866</v>
      </c>
      <c r="H2608" s="168" t="s">
        <v>1</v>
      </c>
      <c r="L2608" s="166"/>
      <c r="M2608" s="170"/>
      <c r="N2608" s="171"/>
      <c r="O2608" s="171"/>
      <c r="P2608" s="171"/>
      <c r="Q2608" s="171"/>
      <c r="R2608" s="171"/>
      <c r="S2608" s="171"/>
      <c r="T2608" s="172"/>
      <c r="AT2608" s="168" t="s">
        <v>132</v>
      </c>
      <c r="AU2608" s="168" t="s">
        <v>74</v>
      </c>
      <c r="AV2608" s="167" t="s">
        <v>72</v>
      </c>
      <c r="AW2608" s="167" t="s">
        <v>5</v>
      </c>
      <c r="AX2608" s="167" t="s">
        <v>66</v>
      </c>
      <c r="AY2608" s="168" t="s">
        <v>123</v>
      </c>
    </row>
    <row r="2609" spans="2:51" s="95" customFormat="1" ht="12">
      <c r="B2609" s="94"/>
      <c r="D2609" s="96" t="s">
        <v>132</v>
      </c>
      <c r="E2609" s="97" t="s">
        <v>1</v>
      </c>
      <c r="F2609" s="98" t="s">
        <v>72</v>
      </c>
      <c r="H2609" s="99">
        <v>1</v>
      </c>
      <c r="L2609" s="94"/>
      <c r="M2609" s="100"/>
      <c r="N2609" s="101"/>
      <c r="O2609" s="101"/>
      <c r="P2609" s="101"/>
      <c r="Q2609" s="101"/>
      <c r="R2609" s="101"/>
      <c r="S2609" s="101"/>
      <c r="T2609" s="102"/>
      <c r="AT2609" s="97" t="s">
        <v>132</v>
      </c>
      <c r="AU2609" s="97" t="s">
        <v>74</v>
      </c>
      <c r="AV2609" s="95" t="s">
        <v>74</v>
      </c>
      <c r="AW2609" s="95" t="s">
        <v>5</v>
      </c>
      <c r="AX2609" s="95" t="s">
        <v>66</v>
      </c>
      <c r="AY2609" s="97" t="s">
        <v>123</v>
      </c>
    </row>
    <row r="2610" spans="2:51" s="167" customFormat="1" ht="12">
      <c r="B2610" s="166"/>
      <c r="D2610" s="96" t="s">
        <v>132</v>
      </c>
      <c r="E2610" s="168" t="s">
        <v>1</v>
      </c>
      <c r="F2610" s="169" t="s">
        <v>864</v>
      </c>
      <c r="H2610" s="168" t="s">
        <v>1</v>
      </c>
      <c r="L2610" s="166"/>
      <c r="M2610" s="170"/>
      <c r="N2610" s="171"/>
      <c r="O2610" s="171"/>
      <c r="P2610" s="171"/>
      <c r="Q2610" s="171"/>
      <c r="R2610" s="171"/>
      <c r="S2610" s="171"/>
      <c r="T2610" s="172"/>
      <c r="AT2610" s="168" t="s">
        <v>132</v>
      </c>
      <c r="AU2610" s="168" t="s">
        <v>74</v>
      </c>
      <c r="AV2610" s="167" t="s">
        <v>72</v>
      </c>
      <c r="AW2610" s="167" t="s">
        <v>5</v>
      </c>
      <c r="AX2610" s="167" t="s">
        <v>66</v>
      </c>
      <c r="AY2610" s="168" t="s">
        <v>123</v>
      </c>
    </row>
    <row r="2611" spans="2:51" s="167" customFormat="1" ht="12">
      <c r="B2611" s="166"/>
      <c r="D2611" s="96" t="s">
        <v>132</v>
      </c>
      <c r="E2611" s="168" t="s">
        <v>1</v>
      </c>
      <c r="F2611" s="169" t="s">
        <v>623</v>
      </c>
      <c r="H2611" s="168" t="s">
        <v>1</v>
      </c>
      <c r="L2611" s="166"/>
      <c r="M2611" s="170"/>
      <c r="N2611" s="171"/>
      <c r="O2611" s="171"/>
      <c r="P2611" s="171"/>
      <c r="Q2611" s="171"/>
      <c r="R2611" s="171"/>
      <c r="S2611" s="171"/>
      <c r="T2611" s="172"/>
      <c r="AT2611" s="168" t="s">
        <v>132</v>
      </c>
      <c r="AU2611" s="168" t="s">
        <v>74</v>
      </c>
      <c r="AV2611" s="167" t="s">
        <v>72</v>
      </c>
      <c r="AW2611" s="167" t="s">
        <v>5</v>
      </c>
      <c r="AX2611" s="167" t="s">
        <v>66</v>
      </c>
      <c r="AY2611" s="168" t="s">
        <v>123</v>
      </c>
    </row>
    <row r="2612" spans="2:51" s="167" customFormat="1" ht="12">
      <c r="B2612" s="166"/>
      <c r="D2612" s="96" t="s">
        <v>132</v>
      </c>
      <c r="E2612" s="168" t="s">
        <v>1</v>
      </c>
      <c r="F2612" s="169" t="s">
        <v>934</v>
      </c>
      <c r="H2612" s="168" t="s">
        <v>1</v>
      </c>
      <c r="L2612" s="166"/>
      <c r="M2612" s="170"/>
      <c r="N2612" s="171"/>
      <c r="O2612" s="171"/>
      <c r="P2612" s="171"/>
      <c r="Q2612" s="171"/>
      <c r="R2612" s="171"/>
      <c r="S2612" s="171"/>
      <c r="T2612" s="172"/>
      <c r="AT2612" s="168" t="s">
        <v>132</v>
      </c>
      <c r="AU2612" s="168" t="s">
        <v>74</v>
      </c>
      <c r="AV2612" s="167" t="s">
        <v>72</v>
      </c>
      <c r="AW2612" s="167" t="s">
        <v>5</v>
      </c>
      <c r="AX2612" s="167" t="s">
        <v>66</v>
      </c>
      <c r="AY2612" s="168" t="s">
        <v>123</v>
      </c>
    </row>
    <row r="2613" spans="2:51" s="167" customFormat="1" ht="12">
      <c r="B2613" s="166"/>
      <c r="D2613" s="96" t="s">
        <v>132</v>
      </c>
      <c r="E2613" s="168" t="s">
        <v>1</v>
      </c>
      <c r="F2613" s="169" t="s">
        <v>866</v>
      </c>
      <c r="H2613" s="168" t="s">
        <v>1</v>
      </c>
      <c r="L2613" s="166"/>
      <c r="M2613" s="170"/>
      <c r="N2613" s="171"/>
      <c r="O2613" s="171"/>
      <c r="P2613" s="171"/>
      <c r="Q2613" s="171"/>
      <c r="R2613" s="171"/>
      <c r="S2613" s="171"/>
      <c r="T2613" s="172"/>
      <c r="AT2613" s="168" t="s">
        <v>132</v>
      </c>
      <c r="AU2613" s="168" t="s">
        <v>74</v>
      </c>
      <c r="AV2613" s="167" t="s">
        <v>72</v>
      </c>
      <c r="AW2613" s="167" t="s">
        <v>5</v>
      </c>
      <c r="AX2613" s="167" t="s">
        <v>66</v>
      </c>
      <c r="AY2613" s="168" t="s">
        <v>123</v>
      </c>
    </row>
    <row r="2614" spans="2:51" s="95" customFormat="1" ht="12">
      <c r="B2614" s="94"/>
      <c r="D2614" s="96" t="s">
        <v>132</v>
      </c>
      <c r="E2614" s="97" t="s">
        <v>1</v>
      </c>
      <c r="F2614" s="98" t="s">
        <v>72</v>
      </c>
      <c r="H2614" s="99">
        <v>1</v>
      </c>
      <c r="L2614" s="94"/>
      <c r="M2614" s="100"/>
      <c r="N2614" s="101"/>
      <c r="O2614" s="101"/>
      <c r="P2614" s="101"/>
      <c r="Q2614" s="101"/>
      <c r="R2614" s="101"/>
      <c r="S2614" s="101"/>
      <c r="T2614" s="102"/>
      <c r="AT2614" s="97" t="s">
        <v>132</v>
      </c>
      <c r="AU2614" s="97" t="s">
        <v>74</v>
      </c>
      <c r="AV2614" s="95" t="s">
        <v>74</v>
      </c>
      <c r="AW2614" s="95" t="s">
        <v>5</v>
      </c>
      <c r="AX2614" s="95" t="s">
        <v>66</v>
      </c>
      <c r="AY2614" s="97" t="s">
        <v>123</v>
      </c>
    </row>
    <row r="2615" spans="2:51" s="167" customFormat="1" ht="12">
      <c r="B2615" s="166"/>
      <c r="D2615" s="96" t="s">
        <v>132</v>
      </c>
      <c r="E2615" s="168" t="s">
        <v>1</v>
      </c>
      <c r="F2615" s="169" t="s">
        <v>624</v>
      </c>
      <c r="H2615" s="168" t="s">
        <v>1</v>
      </c>
      <c r="L2615" s="166"/>
      <c r="M2615" s="170"/>
      <c r="N2615" s="171"/>
      <c r="O2615" s="171"/>
      <c r="P2615" s="171"/>
      <c r="Q2615" s="171"/>
      <c r="R2615" s="171"/>
      <c r="S2615" s="171"/>
      <c r="T2615" s="172"/>
      <c r="AT2615" s="168" t="s">
        <v>132</v>
      </c>
      <c r="AU2615" s="168" t="s">
        <v>74</v>
      </c>
      <c r="AV2615" s="167" t="s">
        <v>72</v>
      </c>
      <c r="AW2615" s="167" t="s">
        <v>5</v>
      </c>
      <c r="AX2615" s="167" t="s">
        <v>66</v>
      </c>
      <c r="AY2615" s="168" t="s">
        <v>123</v>
      </c>
    </row>
    <row r="2616" spans="2:51" s="167" customFormat="1" ht="12">
      <c r="B2616" s="166"/>
      <c r="D2616" s="96" t="s">
        <v>132</v>
      </c>
      <c r="E2616" s="168" t="s">
        <v>1</v>
      </c>
      <c r="F2616" s="169" t="s">
        <v>934</v>
      </c>
      <c r="H2616" s="168" t="s">
        <v>1</v>
      </c>
      <c r="L2616" s="166"/>
      <c r="M2616" s="170"/>
      <c r="N2616" s="171"/>
      <c r="O2616" s="171"/>
      <c r="P2616" s="171"/>
      <c r="Q2616" s="171"/>
      <c r="R2616" s="171"/>
      <c r="S2616" s="171"/>
      <c r="T2616" s="172"/>
      <c r="AT2616" s="168" t="s">
        <v>132</v>
      </c>
      <c r="AU2616" s="168" t="s">
        <v>74</v>
      </c>
      <c r="AV2616" s="167" t="s">
        <v>72</v>
      </c>
      <c r="AW2616" s="167" t="s">
        <v>5</v>
      </c>
      <c r="AX2616" s="167" t="s">
        <v>66</v>
      </c>
      <c r="AY2616" s="168" t="s">
        <v>123</v>
      </c>
    </row>
    <row r="2617" spans="2:51" s="167" customFormat="1" ht="12">
      <c r="B2617" s="166"/>
      <c r="D2617" s="96" t="s">
        <v>132</v>
      </c>
      <c r="E2617" s="168" t="s">
        <v>1</v>
      </c>
      <c r="F2617" s="169" t="s">
        <v>866</v>
      </c>
      <c r="H2617" s="168" t="s">
        <v>1</v>
      </c>
      <c r="L2617" s="166"/>
      <c r="M2617" s="170"/>
      <c r="N2617" s="171"/>
      <c r="O2617" s="171"/>
      <c r="P2617" s="171"/>
      <c r="Q2617" s="171"/>
      <c r="R2617" s="171"/>
      <c r="S2617" s="171"/>
      <c r="T2617" s="172"/>
      <c r="AT2617" s="168" t="s">
        <v>132</v>
      </c>
      <c r="AU2617" s="168" t="s">
        <v>74</v>
      </c>
      <c r="AV2617" s="167" t="s">
        <v>72</v>
      </c>
      <c r="AW2617" s="167" t="s">
        <v>5</v>
      </c>
      <c r="AX2617" s="167" t="s">
        <v>66</v>
      </c>
      <c r="AY2617" s="168" t="s">
        <v>123</v>
      </c>
    </row>
    <row r="2618" spans="2:51" s="95" customFormat="1" ht="12">
      <c r="B2618" s="94"/>
      <c r="D2618" s="96" t="s">
        <v>132</v>
      </c>
      <c r="E2618" s="97" t="s">
        <v>1</v>
      </c>
      <c r="F2618" s="98" t="s">
        <v>72</v>
      </c>
      <c r="H2618" s="99">
        <v>1</v>
      </c>
      <c r="L2618" s="94"/>
      <c r="M2618" s="100"/>
      <c r="N2618" s="101"/>
      <c r="O2618" s="101"/>
      <c r="P2618" s="101"/>
      <c r="Q2618" s="101"/>
      <c r="R2618" s="101"/>
      <c r="S2618" s="101"/>
      <c r="T2618" s="102"/>
      <c r="AT2618" s="97" t="s">
        <v>132</v>
      </c>
      <c r="AU2618" s="97" t="s">
        <v>74</v>
      </c>
      <c r="AV2618" s="95" t="s">
        <v>74</v>
      </c>
      <c r="AW2618" s="95" t="s">
        <v>5</v>
      </c>
      <c r="AX2618" s="95" t="s">
        <v>66</v>
      </c>
      <c r="AY2618" s="97" t="s">
        <v>123</v>
      </c>
    </row>
    <row r="2619" spans="2:51" s="182" customFormat="1" ht="12">
      <c r="B2619" s="181"/>
      <c r="D2619" s="96" t="s">
        <v>132</v>
      </c>
      <c r="E2619" s="183" t="s">
        <v>1</v>
      </c>
      <c r="F2619" s="184" t="s">
        <v>470</v>
      </c>
      <c r="H2619" s="185">
        <v>8</v>
      </c>
      <c r="L2619" s="181"/>
      <c r="M2619" s="186"/>
      <c r="N2619" s="187"/>
      <c r="O2619" s="187"/>
      <c r="P2619" s="187"/>
      <c r="Q2619" s="187"/>
      <c r="R2619" s="187"/>
      <c r="S2619" s="187"/>
      <c r="T2619" s="188"/>
      <c r="AT2619" s="183" t="s">
        <v>132</v>
      </c>
      <c r="AU2619" s="183" t="s">
        <v>74</v>
      </c>
      <c r="AV2619" s="182" t="s">
        <v>130</v>
      </c>
      <c r="AW2619" s="182" t="s">
        <v>5</v>
      </c>
      <c r="AX2619" s="182" t="s">
        <v>72</v>
      </c>
      <c r="AY2619" s="183" t="s">
        <v>123</v>
      </c>
    </row>
    <row r="2620" spans="2:65" s="117" customFormat="1" ht="16.5" customHeight="1">
      <c r="B2620" s="8"/>
      <c r="C2620" s="103" t="s">
        <v>935</v>
      </c>
      <c r="D2620" s="103" t="s">
        <v>189</v>
      </c>
      <c r="E2620" s="104" t="s">
        <v>936</v>
      </c>
      <c r="F2620" s="105" t="s">
        <v>937</v>
      </c>
      <c r="G2620" s="106" t="s">
        <v>175</v>
      </c>
      <c r="H2620" s="107">
        <v>1</v>
      </c>
      <c r="I2620" s="143"/>
      <c r="J2620" s="108">
        <f>ROUND(I2620*H2620,2)</f>
        <v>0</v>
      </c>
      <c r="K2620" s="105" t="s">
        <v>397</v>
      </c>
      <c r="L2620" s="157"/>
      <c r="M2620" s="109" t="s">
        <v>1</v>
      </c>
      <c r="N2620" s="189" t="s">
        <v>35</v>
      </c>
      <c r="O2620" s="92">
        <v>0</v>
      </c>
      <c r="P2620" s="92">
        <f>O2620*H2620</f>
        <v>0</v>
      </c>
      <c r="Q2620" s="92">
        <v>1.6</v>
      </c>
      <c r="R2620" s="92">
        <f>Q2620*H2620</f>
        <v>1.6</v>
      </c>
      <c r="S2620" s="92">
        <v>0</v>
      </c>
      <c r="T2620" s="164">
        <f>S2620*H2620</f>
        <v>0</v>
      </c>
      <c r="AR2620" s="120" t="s">
        <v>159</v>
      </c>
      <c r="AT2620" s="120" t="s">
        <v>189</v>
      </c>
      <c r="AU2620" s="120" t="s">
        <v>74</v>
      </c>
      <c r="AY2620" s="120" t="s">
        <v>123</v>
      </c>
      <c r="BE2620" s="156">
        <f>IF(N2620="základní",J2620,0)</f>
        <v>0</v>
      </c>
      <c r="BF2620" s="156">
        <f>IF(N2620="snížená",J2620,0)</f>
        <v>0</v>
      </c>
      <c r="BG2620" s="156">
        <f>IF(N2620="zákl. přenesená",J2620,0)</f>
        <v>0</v>
      </c>
      <c r="BH2620" s="156">
        <f>IF(N2620="sníž. přenesená",J2620,0)</f>
        <v>0</v>
      </c>
      <c r="BI2620" s="156">
        <f>IF(N2620="nulová",J2620,0)</f>
        <v>0</v>
      </c>
      <c r="BJ2620" s="120" t="s">
        <v>72</v>
      </c>
      <c r="BK2620" s="156">
        <f>ROUND(I2620*H2620,2)</f>
        <v>0</v>
      </c>
      <c r="BL2620" s="120" t="s">
        <v>130</v>
      </c>
      <c r="BM2620" s="120" t="s">
        <v>938</v>
      </c>
    </row>
    <row r="2621" spans="2:47" s="117" customFormat="1" ht="12">
      <c r="B2621" s="8"/>
      <c r="D2621" s="96" t="s">
        <v>399</v>
      </c>
      <c r="F2621" s="165" t="s">
        <v>937</v>
      </c>
      <c r="L2621" s="8"/>
      <c r="M2621" s="114"/>
      <c r="N2621" s="21"/>
      <c r="O2621" s="21"/>
      <c r="P2621" s="21"/>
      <c r="Q2621" s="21"/>
      <c r="R2621" s="21"/>
      <c r="S2621" s="21"/>
      <c r="T2621" s="22"/>
      <c r="AT2621" s="120" t="s">
        <v>399</v>
      </c>
      <c r="AU2621" s="120" t="s">
        <v>74</v>
      </c>
    </row>
    <row r="2622" spans="2:51" s="167" customFormat="1" ht="12">
      <c r="B2622" s="166"/>
      <c r="D2622" s="96" t="s">
        <v>132</v>
      </c>
      <c r="E2622" s="168" t="s">
        <v>1</v>
      </c>
      <c r="F2622" s="169" t="s">
        <v>401</v>
      </c>
      <c r="H2622" s="168" t="s">
        <v>1</v>
      </c>
      <c r="L2622" s="166"/>
      <c r="M2622" s="170"/>
      <c r="N2622" s="171"/>
      <c r="O2622" s="171"/>
      <c r="P2622" s="171"/>
      <c r="Q2622" s="171"/>
      <c r="R2622" s="171"/>
      <c r="S2622" s="171"/>
      <c r="T2622" s="172"/>
      <c r="AT2622" s="168" t="s">
        <v>132</v>
      </c>
      <c r="AU2622" s="168" t="s">
        <v>74</v>
      </c>
      <c r="AV2622" s="167" t="s">
        <v>72</v>
      </c>
      <c r="AW2622" s="167" t="s">
        <v>5</v>
      </c>
      <c r="AX2622" s="167" t="s">
        <v>66</v>
      </c>
      <c r="AY2622" s="168" t="s">
        <v>123</v>
      </c>
    </row>
    <row r="2623" spans="2:51" s="167" customFormat="1" ht="12">
      <c r="B2623" s="166"/>
      <c r="D2623" s="96" t="s">
        <v>132</v>
      </c>
      <c r="E2623" s="168" t="s">
        <v>1</v>
      </c>
      <c r="F2623" s="169" t="s">
        <v>402</v>
      </c>
      <c r="H2623" s="168" t="s">
        <v>1</v>
      </c>
      <c r="L2623" s="166"/>
      <c r="M2623" s="170"/>
      <c r="N2623" s="171"/>
      <c r="O2623" s="171"/>
      <c r="P2623" s="171"/>
      <c r="Q2623" s="171"/>
      <c r="R2623" s="171"/>
      <c r="S2623" s="171"/>
      <c r="T2623" s="172"/>
      <c r="AT2623" s="168" t="s">
        <v>132</v>
      </c>
      <c r="AU2623" s="168" t="s">
        <v>74</v>
      </c>
      <c r="AV2623" s="167" t="s">
        <v>72</v>
      </c>
      <c r="AW2623" s="167" t="s">
        <v>5</v>
      </c>
      <c r="AX2623" s="167" t="s">
        <v>66</v>
      </c>
      <c r="AY2623" s="168" t="s">
        <v>123</v>
      </c>
    </row>
    <row r="2624" spans="2:51" s="167" customFormat="1" ht="12">
      <c r="B2624" s="166"/>
      <c r="D2624" s="96" t="s">
        <v>132</v>
      </c>
      <c r="E2624" s="168" t="s">
        <v>1</v>
      </c>
      <c r="F2624" s="169" t="s">
        <v>403</v>
      </c>
      <c r="H2624" s="168" t="s">
        <v>1</v>
      </c>
      <c r="L2624" s="166"/>
      <c r="M2624" s="170"/>
      <c r="N2624" s="171"/>
      <c r="O2624" s="171"/>
      <c r="P2624" s="171"/>
      <c r="Q2624" s="171"/>
      <c r="R2624" s="171"/>
      <c r="S2624" s="171"/>
      <c r="T2624" s="172"/>
      <c r="AT2624" s="168" t="s">
        <v>132</v>
      </c>
      <c r="AU2624" s="168" t="s">
        <v>74</v>
      </c>
      <c r="AV2624" s="167" t="s">
        <v>72</v>
      </c>
      <c r="AW2624" s="167" t="s">
        <v>5</v>
      </c>
      <c r="AX2624" s="167" t="s">
        <v>66</v>
      </c>
      <c r="AY2624" s="168" t="s">
        <v>123</v>
      </c>
    </row>
    <row r="2625" spans="2:51" s="167" customFormat="1" ht="12">
      <c r="B2625" s="166"/>
      <c r="D2625" s="96" t="s">
        <v>132</v>
      </c>
      <c r="E2625" s="168" t="s">
        <v>1</v>
      </c>
      <c r="F2625" s="169" t="s">
        <v>614</v>
      </c>
      <c r="H2625" s="168" t="s">
        <v>1</v>
      </c>
      <c r="L2625" s="166"/>
      <c r="M2625" s="170"/>
      <c r="N2625" s="171"/>
      <c r="O2625" s="171"/>
      <c r="P2625" s="171"/>
      <c r="Q2625" s="171"/>
      <c r="R2625" s="171"/>
      <c r="S2625" s="171"/>
      <c r="T2625" s="172"/>
      <c r="AT2625" s="168" t="s">
        <v>132</v>
      </c>
      <c r="AU2625" s="168" t="s">
        <v>74</v>
      </c>
      <c r="AV2625" s="167" t="s">
        <v>72</v>
      </c>
      <c r="AW2625" s="167" t="s">
        <v>5</v>
      </c>
      <c r="AX2625" s="167" t="s">
        <v>66</v>
      </c>
      <c r="AY2625" s="168" t="s">
        <v>123</v>
      </c>
    </row>
    <row r="2626" spans="2:51" s="167" customFormat="1" ht="12">
      <c r="B2626" s="166"/>
      <c r="D2626" s="96" t="s">
        <v>132</v>
      </c>
      <c r="E2626" s="168" t="s">
        <v>1</v>
      </c>
      <c r="F2626" s="169" t="s">
        <v>621</v>
      </c>
      <c r="H2626" s="168" t="s">
        <v>1</v>
      </c>
      <c r="L2626" s="166"/>
      <c r="M2626" s="170"/>
      <c r="N2626" s="171"/>
      <c r="O2626" s="171"/>
      <c r="P2626" s="171"/>
      <c r="Q2626" s="171"/>
      <c r="R2626" s="171"/>
      <c r="S2626" s="171"/>
      <c r="T2626" s="172"/>
      <c r="AT2626" s="168" t="s">
        <v>132</v>
      </c>
      <c r="AU2626" s="168" t="s">
        <v>74</v>
      </c>
      <c r="AV2626" s="167" t="s">
        <v>72</v>
      </c>
      <c r="AW2626" s="167" t="s">
        <v>5</v>
      </c>
      <c r="AX2626" s="167" t="s">
        <v>66</v>
      </c>
      <c r="AY2626" s="168" t="s">
        <v>123</v>
      </c>
    </row>
    <row r="2627" spans="2:51" s="167" customFormat="1" ht="12">
      <c r="B2627" s="166"/>
      <c r="D2627" s="96" t="s">
        <v>132</v>
      </c>
      <c r="E2627" s="168" t="s">
        <v>1</v>
      </c>
      <c r="F2627" s="169" t="s">
        <v>930</v>
      </c>
      <c r="H2627" s="168" t="s">
        <v>1</v>
      </c>
      <c r="L2627" s="166"/>
      <c r="M2627" s="170"/>
      <c r="N2627" s="171"/>
      <c r="O2627" s="171"/>
      <c r="P2627" s="171"/>
      <c r="Q2627" s="171"/>
      <c r="R2627" s="171"/>
      <c r="S2627" s="171"/>
      <c r="T2627" s="172"/>
      <c r="AT2627" s="168" t="s">
        <v>132</v>
      </c>
      <c r="AU2627" s="168" t="s">
        <v>74</v>
      </c>
      <c r="AV2627" s="167" t="s">
        <v>72</v>
      </c>
      <c r="AW2627" s="167" t="s">
        <v>5</v>
      </c>
      <c r="AX2627" s="167" t="s">
        <v>66</v>
      </c>
      <c r="AY2627" s="168" t="s">
        <v>123</v>
      </c>
    </row>
    <row r="2628" spans="2:51" s="167" customFormat="1" ht="12">
      <c r="B2628" s="166"/>
      <c r="D2628" s="96" t="s">
        <v>132</v>
      </c>
      <c r="E2628" s="168" t="s">
        <v>1</v>
      </c>
      <c r="F2628" s="169" t="s">
        <v>866</v>
      </c>
      <c r="H2628" s="168" t="s">
        <v>1</v>
      </c>
      <c r="L2628" s="166"/>
      <c r="M2628" s="170"/>
      <c r="N2628" s="171"/>
      <c r="O2628" s="171"/>
      <c r="P2628" s="171"/>
      <c r="Q2628" s="171"/>
      <c r="R2628" s="171"/>
      <c r="S2628" s="171"/>
      <c r="T2628" s="172"/>
      <c r="AT2628" s="168" t="s">
        <v>132</v>
      </c>
      <c r="AU2628" s="168" t="s">
        <v>74</v>
      </c>
      <c r="AV2628" s="167" t="s">
        <v>72</v>
      </c>
      <c r="AW2628" s="167" t="s">
        <v>5</v>
      </c>
      <c r="AX2628" s="167" t="s">
        <v>66</v>
      </c>
      <c r="AY2628" s="168" t="s">
        <v>123</v>
      </c>
    </row>
    <row r="2629" spans="2:51" s="95" customFormat="1" ht="12">
      <c r="B2629" s="94"/>
      <c r="D2629" s="96" t="s">
        <v>132</v>
      </c>
      <c r="E2629" s="97" t="s">
        <v>1</v>
      </c>
      <c r="F2629" s="98" t="s">
        <v>72</v>
      </c>
      <c r="H2629" s="99">
        <v>1</v>
      </c>
      <c r="L2629" s="94"/>
      <c r="M2629" s="100"/>
      <c r="N2629" s="101"/>
      <c r="O2629" s="101"/>
      <c r="P2629" s="101"/>
      <c r="Q2629" s="101"/>
      <c r="R2629" s="101"/>
      <c r="S2629" s="101"/>
      <c r="T2629" s="102"/>
      <c r="AT2629" s="97" t="s">
        <v>132</v>
      </c>
      <c r="AU2629" s="97" t="s">
        <v>74</v>
      </c>
      <c r="AV2629" s="95" t="s">
        <v>74</v>
      </c>
      <c r="AW2629" s="95" t="s">
        <v>5</v>
      </c>
      <c r="AX2629" s="95" t="s">
        <v>66</v>
      </c>
      <c r="AY2629" s="97" t="s">
        <v>123</v>
      </c>
    </row>
    <row r="2630" spans="2:51" s="182" customFormat="1" ht="12">
      <c r="B2630" s="181"/>
      <c r="D2630" s="96" t="s">
        <v>132</v>
      </c>
      <c r="E2630" s="183" t="s">
        <v>1</v>
      </c>
      <c r="F2630" s="184" t="s">
        <v>470</v>
      </c>
      <c r="H2630" s="185">
        <v>1</v>
      </c>
      <c r="L2630" s="181"/>
      <c r="M2630" s="186"/>
      <c r="N2630" s="187"/>
      <c r="O2630" s="187"/>
      <c r="P2630" s="187"/>
      <c r="Q2630" s="187"/>
      <c r="R2630" s="187"/>
      <c r="S2630" s="187"/>
      <c r="T2630" s="188"/>
      <c r="AT2630" s="183" t="s">
        <v>132</v>
      </c>
      <c r="AU2630" s="183" t="s">
        <v>74</v>
      </c>
      <c r="AV2630" s="182" t="s">
        <v>130</v>
      </c>
      <c r="AW2630" s="182" t="s">
        <v>5</v>
      </c>
      <c r="AX2630" s="182" t="s">
        <v>72</v>
      </c>
      <c r="AY2630" s="183" t="s">
        <v>123</v>
      </c>
    </row>
    <row r="2631" spans="2:65" s="117" customFormat="1" ht="16.5" customHeight="1">
      <c r="B2631" s="8"/>
      <c r="C2631" s="103" t="s">
        <v>939</v>
      </c>
      <c r="D2631" s="103" t="s">
        <v>189</v>
      </c>
      <c r="E2631" s="104" t="s">
        <v>940</v>
      </c>
      <c r="F2631" s="105" t="s">
        <v>941</v>
      </c>
      <c r="G2631" s="106" t="s">
        <v>175</v>
      </c>
      <c r="H2631" s="107">
        <v>1</v>
      </c>
      <c r="I2631" s="143"/>
      <c r="J2631" s="108">
        <f>ROUND(I2631*H2631,2)</f>
        <v>0</v>
      </c>
      <c r="K2631" s="105" t="s">
        <v>751</v>
      </c>
      <c r="L2631" s="157"/>
      <c r="M2631" s="109" t="s">
        <v>1</v>
      </c>
      <c r="N2631" s="189" t="s">
        <v>35</v>
      </c>
      <c r="O2631" s="92">
        <v>0</v>
      </c>
      <c r="P2631" s="92">
        <f>O2631*H2631</f>
        <v>0</v>
      </c>
      <c r="Q2631" s="92">
        <v>5.75</v>
      </c>
      <c r="R2631" s="92">
        <f>Q2631*H2631</f>
        <v>5.75</v>
      </c>
      <c r="S2631" s="92">
        <v>0</v>
      </c>
      <c r="T2631" s="164">
        <f>S2631*H2631</f>
        <v>0</v>
      </c>
      <c r="AR2631" s="120" t="s">
        <v>159</v>
      </c>
      <c r="AT2631" s="120" t="s">
        <v>189</v>
      </c>
      <c r="AU2631" s="120" t="s">
        <v>74</v>
      </c>
      <c r="AY2631" s="120" t="s">
        <v>123</v>
      </c>
      <c r="BE2631" s="156">
        <f>IF(N2631="základní",J2631,0)</f>
        <v>0</v>
      </c>
      <c r="BF2631" s="156">
        <f>IF(N2631="snížená",J2631,0)</f>
        <v>0</v>
      </c>
      <c r="BG2631" s="156">
        <f>IF(N2631="zákl. přenesená",J2631,0)</f>
        <v>0</v>
      </c>
      <c r="BH2631" s="156">
        <f>IF(N2631="sníž. přenesená",J2631,0)</f>
        <v>0</v>
      </c>
      <c r="BI2631" s="156">
        <f>IF(N2631="nulová",J2631,0)</f>
        <v>0</v>
      </c>
      <c r="BJ2631" s="120" t="s">
        <v>72</v>
      </c>
      <c r="BK2631" s="156">
        <f>ROUND(I2631*H2631,2)</f>
        <v>0</v>
      </c>
      <c r="BL2631" s="120" t="s">
        <v>130</v>
      </c>
      <c r="BM2631" s="120" t="s">
        <v>942</v>
      </c>
    </row>
    <row r="2632" spans="2:47" s="117" customFormat="1" ht="12">
      <c r="B2632" s="8"/>
      <c r="D2632" s="96" t="s">
        <v>399</v>
      </c>
      <c r="F2632" s="165" t="s">
        <v>943</v>
      </c>
      <c r="L2632" s="8"/>
      <c r="M2632" s="114"/>
      <c r="N2632" s="21"/>
      <c r="O2632" s="21"/>
      <c r="P2632" s="21"/>
      <c r="Q2632" s="21"/>
      <c r="R2632" s="21"/>
      <c r="S2632" s="21"/>
      <c r="T2632" s="22"/>
      <c r="AT2632" s="120" t="s">
        <v>399</v>
      </c>
      <c r="AU2632" s="120" t="s">
        <v>74</v>
      </c>
    </row>
    <row r="2633" spans="2:51" s="167" customFormat="1" ht="12">
      <c r="B2633" s="166"/>
      <c r="D2633" s="96" t="s">
        <v>132</v>
      </c>
      <c r="E2633" s="168" t="s">
        <v>1</v>
      </c>
      <c r="F2633" s="169" t="s">
        <v>401</v>
      </c>
      <c r="H2633" s="168" t="s">
        <v>1</v>
      </c>
      <c r="L2633" s="166"/>
      <c r="M2633" s="170"/>
      <c r="N2633" s="171"/>
      <c r="O2633" s="171"/>
      <c r="P2633" s="171"/>
      <c r="Q2633" s="171"/>
      <c r="R2633" s="171"/>
      <c r="S2633" s="171"/>
      <c r="T2633" s="172"/>
      <c r="AT2633" s="168" t="s">
        <v>132</v>
      </c>
      <c r="AU2633" s="168" t="s">
        <v>74</v>
      </c>
      <c r="AV2633" s="167" t="s">
        <v>72</v>
      </c>
      <c r="AW2633" s="167" t="s">
        <v>5</v>
      </c>
      <c r="AX2633" s="167" t="s">
        <v>66</v>
      </c>
      <c r="AY2633" s="168" t="s">
        <v>123</v>
      </c>
    </row>
    <row r="2634" spans="2:51" s="167" customFormat="1" ht="12">
      <c r="B2634" s="166"/>
      <c r="D2634" s="96" t="s">
        <v>132</v>
      </c>
      <c r="E2634" s="168" t="s">
        <v>1</v>
      </c>
      <c r="F2634" s="169" t="s">
        <v>402</v>
      </c>
      <c r="H2634" s="168" t="s">
        <v>1</v>
      </c>
      <c r="L2634" s="166"/>
      <c r="M2634" s="170"/>
      <c r="N2634" s="171"/>
      <c r="O2634" s="171"/>
      <c r="P2634" s="171"/>
      <c r="Q2634" s="171"/>
      <c r="R2634" s="171"/>
      <c r="S2634" s="171"/>
      <c r="T2634" s="172"/>
      <c r="AT2634" s="168" t="s">
        <v>132</v>
      </c>
      <c r="AU2634" s="168" t="s">
        <v>74</v>
      </c>
      <c r="AV2634" s="167" t="s">
        <v>72</v>
      </c>
      <c r="AW2634" s="167" t="s">
        <v>5</v>
      </c>
      <c r="AX2634" s="167" t="s">
        <v>66</v>
      </c>
      <c r="AY2634" s="168" t="s">
        <v>123</v>
      </c>
    </row>
    <row r="2635" spans="2:51" s="167" customFormat="1" ht="12">
      <c r="B2635" s="166"/>
      <c r="D2635" s="96" t="s">
        <v>132</v>
      </c>
      <c r="E2635" s="168" t="s">
        <v>1</v>
      </c>
      <c r="F2635" s="169" t="s">
        <v>403</v>
      </c>
      <c r="H2635" s="168" t="s">
        <v>1</v>
      </c>
      <c r="L2635" s="166"/>
      <c r="M2635" s="170"/>
      <c r="N2635" s="171"/>
      <c r="O2635" s="171"/>
      <c r="P2635" s="171"/>
      <c r="Q2635" s="171"/>
      <c r="R2635" s="171"/>
      <c r="S2635" s="171"/>
      <c r="T2635" s="172"/>
      <c r="AT2635" s="168" t="s">
        <v>132</v>
      </c>
      <c r="AU2635" s="168" t="s">
        <v>74</v>
      </c>
      <c r="AV2635" s="167" t="s">
        <v>72</v>
      </c>
      <c r="AW2635" s="167" t="s">
        <v>5</v>
      </c>
      <c r="AX2635" s="167" t="s">
        <v>66</v>
      </c>
      <c r="AY2635" s="168" t="s">
        <v>123</v>
      </c>
    </row>
    <row r="2636" spans="2:51" s="167" customFormat="1" ht="12">
      <c r="B2636" s="166"/>
      <c r="D2636" s="96" t="s">
        <v>132</v>
      </c>
      <c r="E2636" s="168" t="s">
        <v>1</v>
      </c>
      <c r="F2636" s="169" t="s">
        <v>869</v>
      </c>
      <c r="H2636" s="168" t="s">
        <v>1</v>
      </c>
      <c r="L2636" s="166"/>
      <c r="M2636" s="170"/>
      <c r="N2636" s="171"/>
      <c r="O2636" s="171"/>
      <c r="P2636" s="171"/>
      <c r="Q2636" s="171"/>
      <c r="R2636" s="171"/>
      <c r="S2636" s="171"/>
      <c r="T2636" s="172"/>
      <c r="AT2636" s="168" t="s">
        <v>132</v>
      </c>
      <c r="AU2636" s="168" t="s">
        <v>74</v>
      </c>
      <c r="AV2636" s="167" t="s">
        <v>72</v>
      </c>
      <c r="AW2636" s="167" t="s">
        <v>5</v>
      </c>
      <c r="AX2636" s="167" t="s">
        <v>66</v>
      </c>
      <c r="AY2636" s="168" t="s">
        <v>123</v>
      </c>
    </row>
    <row r="2637" spans="2:51" s="167" customFormat="1" ht="12">
      <c r="B2637" s="166"/>
      <c r="D2637" s="96" t="s">
        <v>132</v>
      </c>
      <c r="E2637" s="168" t="s">
        <v>1</v>
      </c>
      <c r="F2637" s="169" t="s">
        <v>622</v>
      </c>
      <c r="H2637" s="168" t="s">
        <v>1</v>
      </c>
      <c r="L2637" s="166"/>
      <c r="M2637" s="170"/>
      <c r="N2637" s="171"/>
      <c r="O2637" s="171"/>
      <c r="P2637" s="171"/>
      <c r="Q2637" s="171"/>
      <c r="R2637" s="171"/>
      <c r="S2637" s="171"/>
      <c r="T2637" s="172"/>
      <c r="AT2637" s="168" t="s">
        <v>132</v>
      </c>
      <c r="AU2637" s="168" t="s">
        <v>74</v>
      </c>
      <c r="AV2637" s="167" t="s">
        <v>72</v>
      </c>
      <c r="AW2637" s="167" t="s">
        <v>5</v>
      </c>
      <c r="AX2637" s="167" t="s">
        <v>66</v>
      </c>
      <c r="AY2637" s="168" t="s">
        <v>123</v>
      </c>
    </row>
    <row r="2638" spans="2:51" s="167" customFormat="1" ht="12">
      <c r="B2638" s="166"/>
      <c r="D2638" s="96" t="s">
        <v>132</v>
      </c>
      <c r="E2638" s="168" t="s">
        <v>1</v>
      </c>
      <c r="F2638" s="169" t="s">
        <v>931</v>
      </c>
      <c r="H2638" s="168" t="s">
        <v>1</v>
      </c>
      <c r="L2638" s="166"/>
      <c r="M2638" s="170"/>
      <c r="N2638" s="171"/>
      <c r="O2638" s="171"/>
      <c r="P2638" s="171"/>
      <c r="Q2638" s="171"/>
      <c r="R2638" s="171"/>
      <c r="S2638" s="171"/>
      <c r="T2638" s="172"/>
      <c r="AT2638" s="168" t="s">
        <v>132</v>
      </c>
      <c r="AU2638" s="168" t="s">
        <v>74</v>
      </c>
      <c r="AV2638" s="167" t="s">
        <v>72</v>
      </c>
      <c r="AW2638" s="167" t="s">
        <v>5</v>
      </c>
      <c r="AX2638" s="167" t="s">
        <v>66</v>
      </c>
      <c r="AY2638" s="168" t="s">
        <v>123</v>
      </c>
    </row>
    <row r="2639" spans="2:51" s="167" customFormat="1" ht="12">
      <c r="B2639" s="166"/>
      <c r="D2639" s="96" t="s">
        <v>132</v>
      </c>
      <c r="E2639" s="168" t="s">
        <v>1</v>
      </c>
      <c r="F2639" s="169" t="s">
        <v>866</v>
      </c>
      <c r="H2639" s="168" t="s">
        <v>1</v>
      </c>
      <c r="L2639" s="166"/>
      <c r="M2639" s="170"/>
      <c r="N2639" s="171"/>
      <c r="O2639" s="171"/>
      <c r="P2639" s="171"/>
      <c r="Q2639" s="171"/>
      <c r="R2639" s="171"/>
      <c r="S2639" s="171"/>
      <c r="T2639" s="172"/>
      <c r="AT2639" s="168" t="s">
        <v>132</v>
      </c>
      <c r="AU2639" s="168" t="s">
        <v>74</v>
      </c>
      <c r="AV2639" s="167" t="s">
        <v>72</v>
      </c>
      <c r="AW2639" s="167" t="s">
        <v>5</v>
      </c>
      <c r="AX2639" s="167" t="s">
        <v>66</v>
      </c>
      <c r="AY2639" s="168" t="s">
        <v>123</v>
      </c>
    </row>
    <row r="2640" spans="2:51" s="95" customFormat="1" ht="12">
      <c r="B2640" s="94"/>
      <c r="D2640" s="96" t="s">
        <v>132</v>
      </c>
      <c r="E2640" s="97" t="s">
        <v>1</v>
      </c>
      <c r="F2640" s="98" t="s">
        <v>72</v>
      </c>
      <c r="H2640" s="99">
        <v>1</v>
      </c>
      <c r="L2640" s="94"/>
      <c r="M2640" s="100"/>
      <c r="N2640" s="101"/>
      <c r="O2640" s="101"/>
      <c r="P2640" s="101"/>
      <c r="Q2640" s="101"/>
      <c r="R2640" s="101"/>
      <c r="S2640" s="101"/>
      <c r="T2640" s="102"/>
      <c r="AT2640" s="97" t="s">
        <v>132</v>
      </c>
      <c r="AU2640" s="97" t="s">
        <v>74</v>
      </c>
      <c r="AV2640" s="95" t="s">
        <v>74</v>
      </c>
      <c r="AW2640" s="95" t="s">
        <v>5</v>
      </c>
      <c r="AX2640" s="95" t="s">
        <v>66</v>
      </c>
      <c r="AY2640" s="97" t="s">
        <v>123</v>
      </c>
    </row>
    <row r="2641" spans="2:51" s="182" customFormat="1" ht="12">
      <c r="B2641" s="181"/>
      <c r="D2641" s="96" t="s">
        <v>132</v>
      </c>
      <c r="E2641" s="183" t="s">
        <v>1</v>
      </c>
      <c r="F2641" s="184" t="s">
        <v>470</v>
      </c>
      <c r="H2641" s="185">
        <v>1</v>
      </c>
      <c r="L2641" s="181"/>
      <c r="M2641" s="186"/>
      <c r="N2641" s="187"/>
      <c r="O2641" s="187"/>
      <c r="P2641" s="187"/>
      <c r="Q2641" s="187"/>
      <c r="R2641" s="187"/>
      <c r="S2641" s="187"/>
      <c r="T2641" s="188"/>
      <c r="AT2641" s="183" t="s">
        <v>132</v>
      </c>
      <c r="AU2641" s="183" t="s">
        <v>74</v>
      </c>
      <c r="AV2641" s="182" t="s">
        <v>130</v>
      </c>
      <c r="AW2641" s="182" t="s">
        <v>5</v>
      </c>
      <c r="AX2641" s="182" t="s">
        <v>72</v>
      </c>
      <c r="AY2641" s="183" t="s">
        <v>123</v>
      </c>
    </row>
    <row r="2642" spans="2:65" s="117" customFormat="1" ht="16.5" customHeight="1">
      <c r="B2642" s="8"/>
      <c r="C2642" s="103" t="s">
        <v>944</v>
      </c>
      <c r="D2642" s="103" t="s">
        <v>189</v>
      </c>
      <c r="E2642" s="104" t="s">
        <v>945</v>
      </c>
      <c r="F2642" s="105" t="s">
        <v>946</v>
      </c>
      <c r="G2642" s="106" t="s">
        <v>175</v>
      </c>
      <c r="H2642" s="107">
        <v>2</v>
      </c>
      <c r="I2642" s="143"/>
      <c r="J2642" s="108">
        <f>ROUND(I2642*H2642,2)</f>
        <v>0</v>
      </c>
      <c r="K2642" s="105" t="s">
        <v>751</v>
      </c>
      <c r="L2642" s="157"/>
      <c r="M2642" s="109" t="s">
        <v>1</v>
      </c>
      <c r="N2642" s="189" t="s">
        <v>35</v>
      </c>
      <c r="O2642" s="92">
        <v>0</v>
      </c>
      <c r="P2642" s="92">
        <f>O2642*H2642</f>
        <v>0</v>
      </c>
      <c r="Q2642" s="92">
        <v>1.16</v>
      </c>
      <c r="R2642" s="92">
        <f>Q2642*H2642</f>
        <v>2.32</v>
      </c>
      <c r="S2642" s="92">
        <v>0</v>
      </c>
      <c r="T2642" s="164">
        <f>S2642*H2642</f>
        <v>0</v>
      </c>
      <c r="AR2642" s="120" t="s">
        <v>159</v>
      </c>
      <c r="AT2642" s="120" t="s">
        <v>189</v>
      </c>
      <c r="AU2642" s="120" t="s">
        <v>74</v>
      </c>
      <c r="AY2642" s="120" t="s">
        <v>123</v>
      </c>
      <c r="BE2642" s="156">
        <f>IF(N2642="základní",J2642,0)</f>
        <v>0</v>
      </c>
      <c r="BF2642" s="156">
        <f>IF(N2642="snížená",J2642,0)</f>
        <v>0</v>
      </c>
      <c r="BG2642" s="156">
        <f>IF(N2642="zákl. přenesená",J2642,0)</f>
        <v>0</v>
      </c>
      <c r="BH2642" s="156">
        <f>IF(N2642="sníž. přenesená",J2642,0)</f>
        <v>0</v>
      </c>
      <c r="BI2642" s="156">
        <f>IF(N2642="nulová",J2642,0)</f>
        <v>0</v>
      </c>
      <c r="BJ2642" s="120" t="s">
        <v>72</v>
      </c>
      <c r="BK2642" s="156">
        <f>ROUND(I2642*H2642,2)</f>
        <v>0</v>
      </c>
      <c r="BL2642" s="120" t="s">
        <v>130</v>
      </c>
      <c r="BM2642" s="120" t="s">
        <v>947</v>
      </c>
    </row>
    <row r="2643" spans="2:47" s="117" customFormat="1" ht="12">
      <c r="B2643" s="8"/>
      <c r="D2643" s="96" t="s">
        <v>399</v>
      </c>
      <c r="F2643" s="165" t="s">
        <v>946</v>
      </c>
      <c r="L2643" s="8"/>
      <c r="M2643" s="114"/>
      <c r="N2643" s="21"/>
      <c r="O2643" s="21"/>
      <c r="P2643" s="21"/>
      <c r="Q2643" s="21"/>
      <c r="R2643" s="21"/>
      <c r="S2643" s="21"/>
      <c r="T2643" s="22"/>
      <c r="AT2643" s="120" t="s">
        <v>399</v>
      </c>
      <c r="AU2643" s="120" t="s">
        <v>74</v>
      </c>
    </row>
    <row r="2644" spans="2:51" s="167" customFormat="1" ht="12">
      <c r="B2644" s="166"/>
      <c r="D2644" s="96" t="s">
        <v>132</v>
      </c>
      <c r="E2644" s="168" t="s">
        <v>1</v>
      </c>
      <c r="F2644" s="169" t="s">
        <v>401</v>
      </c>
      <c r="H2644" s="168" t="s">
        <v>1</v>
      </c>
      <c r="L2644" s="166"/>
      <c r="M2644" s="170"/>
      <c r="N2644" s="171"/>
      <c r="O2644" s="171"/>
      <c r="P2644" s="171"/>
      <c r="Q2644" s="171"/>
      <c r="R2644" s="171"/>
      <c r="S2644" s="171"/>
      <c r="T2644" s="172"/>
      <c r="AT2644" s="168" t="s">
        <v>132</v>
      </c>
      <c r="AU2644" s="168" t="s">
        <v>74</v>
      </c>
      <c r="AV2644" s="167" t="s">
        <v>72</v>
      </c>
      <c r="AW2644" s="167" t="s">
        <v>5</v>
      </c>
      <c r="AX2644" s="167" t="s">
        <v>66</v>
      </c>
      <c r="AY2644" s="168" t="s">
        <v>123</v>
      </c>
    </row>
    <row r="2645" spans="2:51" s="167" customFormat="1" ht="12">
      <c r="B2645" s="166"/>
      <c r="D2645" s="96" t="s">
        <v>132</v>
      </c>
      <c r="E2645" s="168" t="s">
        <v>1</v>
      </c>
      <c r="F2645" s="169" t="s">
        <v>402</v>
      </c>
      <c r="H2645" s="168" t="s">
        <v>1</v>
      </c>
      <c r="L2645" s="166"/>
      <c r="M2645" s="170"/>
      <c r="N2645" s="171"/>
      <c r="O2645" s="171"/>
      <c r="P2645" s="171"/>
      <c r="Q2645" s="171"/>
      <c r="R2645" s="171"/>
      <c r="S2645" s="171"/>
      <c r="T2645" s="172"/>
      <c r="AT2645" s="168" t="s">
        <v>132</v>
      </c>
      <c r="AU2645" s="168" t="s">
        <v>74</v>
      </c>
      <c r="AV2645" s="167" t="s">
        <v>72</v>
      </c>
      <c r="AW2645" s="167" t="s">
        <v>5</v>
      </c>
      <c r="AX2645" s="167" t="s">
        <v>66</v>
      </c>
      <c r="AY2645" s="168" t="s">
        <v>123</v>
      </c>
    </row>
    <row r="2646" spans="2:51" s="167" customFormat="1" ht="12">
      <c r="B2646" s="166"/>
      <c r="D2646" s="96" t="s">
        <v>132</v>
      </c>
      <c r="E2646" s="168" t="s">
        <v>1</v>
      </c>
      <c r="F2646" s="169" t="s">
        <v>403</v>
      </c>
      <c r="H2646" s="168" t="s">
        <v>1</v>
      </c>
      <c r="L2646" s="166"/>
      <c r="M2646" s="170"/>
      <c r="N2646" s="171"/>
      <c r="O2646" s="171"/>
      <c r="P2646" s="171"/>
      <c r="Q2646" s="171"/>
      <c r="R2646" s="171"/>
      <c r="S2646" s="171"/>
      <c r="T2646" s="172"/>
      <c r="AT2646" s="168" t="s">
        <v>132</v>
      </c>
      <c r="AU2646" s="168" t="s">
        <v>74</v>
      </c>
      <c r="AV2646" s="167" t="s">
        <v>72</v>
      </c>
      <c r="AW2646" s="167" t="s">
        <v>5</v>
      </c>
      <c r="AX2646" s="167" t="s">
        <v>66</v>
      </c>
      <c r="AY2646" s="168" t="s">
        <v>123</v>
      </c>
    </row>
    <row r="2647" spans="2:51" s="167" customFormat="1" ht="12">
      <c r="B2647" s="166"/>
      <c r="D2647" s="96" t="s">
        <v>132</v>
      </c>
      <c r="E2647" s="168" t="s">
        <v>1</v>
      </c>
      <c r="F2647" s="169" t="s">
        <v>614</v>
      </c>
      <c r="H2647" s="168" t="s">
        <v>1</v>
      </c>
      <c r="L2647" s="166"/>
      <c r="M2647" s="170"/>
      <c r="N2647" s="171"/>
      <c r="O2647" s="171"/>
      <c r="P2647" s="171"/>
      <c r="Q2647" s="171"/>
      <c r="R2647" s="171"/>
      <c r="S2647" s="171"/>
      <c r="T2647" s="172"/>
      <c r="AT2647" s="168" t="s">
        <v>132</v>
      </c>
      <c r="AU2647" s="168" t="s">
        <v>74</v>
      </c>
      <c r="AV2647" s="167" t="s">
        <v>72</v>
      </c>
      <c r="AW2647" s="167" t="s">
        <v>5</v>
      </c>
      <c r="AX2647" s="167" t="s">
        <v>66</v>
      </c>
      <c r="AY2647" s="168" t="s">
        <v>123</v>
      </c>
    </row>
    <row r="2648" spans="2:51" s="167" customFormat="1" ht="12">
      <c r="B2648" s="166"/>
      <c r="D2648" s="96" t="s">
        <v>132</v>
      </c>
      <c r="E2648" s="168" t="s">
        <v>1</v>
      </c>
      <c r="F2648" s="169" t="s">
        <v>615</v>
      </c>
      <c r="H2648" s="168" t="s">
        <v>1</v>
      </c>
      <c r="L2648" s="166"/>
      <c r="M2648" s="170"/>
      <c r="N2648" s="171"/>
      <c r="O2648" s="171"/>
      <c r="P2648" s="171"/>
      <c r="Q2648" s="171"/>
      <c r="R2648" s="171"/>
      <c r="S2648" s="171"/>
      <c r="T2648" s="172"/>
      <c r="AT2648" s="168" t="s">
        <v>132</v>
      </c>
      <c r="AU2648" s="168" t="s">
        <v>74</v>
      </c>
      <c r="AV2648" s="167" t="s">
        <v>72</v>
      </c>
      <c r="AW2648" s="167" t="s">
        <v>5</v>
      </c>
      <c r="AX2648" s="167" t="s">
        <v>66</v>
      </c>
      <c r="AY2648" s="168" t="s">
        <v>123</v>
      </c>
    </row>
    <row r="2649" spans="2:51" s="167" customFormat="1" ht="12">
      <c r="B2649" s="166"/>
      <c r="D2649" s="96" t="s">
        <v>132</v>
      </c>
      <c r="E2649" s="168" t="s">
        <v>1</v>
      </c>
      <c r="F2649" s="169" t="s">
        <v>932</v>
      </c>
      <c r="H2649" s="168" t="s">
        <v>1</v>
      </c>
      <c r="L2649" s="166"/>
      <c r="M2649" s="170"/>
      <c r="N2649" s="171"/>
      <c r="O2649" s="171"/>
      <c r="P2649" s="171"/>
      <c r="Q2649" s="171"/>
      <c r="R2649" s="171"/>
      <c r="S2649" s="171"/>
      <c r="T2649" s="172"/>
      <c r="AT2649" s="168" t="s">
        <v>132</v>
      </c>
      <c r="AU2649" s="168" t="s">
        <v>74</v>
      </c>
      <c r="AV2649" s="167" t="s">
        <v>72</v>
      </c>
      <c r="AW2649" s="167" t="s">
        <v>5</v>
      </c>
      <c r="AX2649" s="167" t="s">
        <v>66</v>
      </c>
      <c r="AY2649" s="168" t="s">
        <v>123</v>
      </c>
    </row>
    <row r="2650" spans="2:51" s="167" customFormat="1" ht="12">
      <c r="B2650" s="166"/>
      <c r="D2650" s="96" t="s">
        <v>132</v>
      </c>
      <c r="E2650" s="168" t="s">
        <v>1</v>
      </c>
      <c r="F2650" s="169" t="s">
        <v>866</v>
      </c>
      <c r="H2650" s="168" t="s">
        <v>1</v>
      </c>
      <c r="L2650" s="166"/>
      <c r="M2650" s="170"/>
      <c r="N2650" s="171"/>
      <c r="O2650" s="171"/>
      <c r="P2650" s="171"/>
      <c r="Q2650" s="171"/>
      <c r="R2650" s="171"/>
      <c r="S2650" s="171"/>
      <c r="T2650" s="172"/>
      <c r="AT2650" s="168" t="s">
        <v>132</v>
      </c>
      <c r="AU2650" s="168" t="s">
        <v>74</v>
      </c>
      <c r="AV2650" s="167" t="s">
        <v>72</v>
      </c>
      <c r="AW2650" s="167" t="s">
        <v>5</v>
      </c>
      <c r="AX2650" s="167" t="s">
        <v>66</v>
      </c>
      <c r="AY2650" s="168" t="s">
        <v>123</v>
      </c>
    </row>
    <row r="2651" spans="2:51" s="95" customFormat="1" ht="12">
      <c r="B2651" s="94"/>
      <c r="D2651" s="96" t="s">
        <v>132</v>
      </c>
      <c r="E2651" s="97" t="s">
        <v>1</v>
      </c>
      <c r="F2651" s="98" t="s">
        <v>72</v>
      </c>
      <c r="H2651" s="99">
        <v>1</v>
      </c>
      <c r="L2651" s="94"/>
      <c r="M2651" s="100"/>
      <c r="N2651" s="101"/>
      <c r="O2651" s="101"/>
      <c r="P2651" s="101"/>
      <c r="Q2651" s="101"/>
      <c r="R2651" s="101"/>
      <c r="S2651" s="101"/>
      <c r="T2651" s="102"/>
      <c r="AT2651" s="97" t="s">
        <v>132</v>
      </c>
      <c r="AU2651" s="97" t="s">
        <v>74</v>
      </c>
      <c r="AV2651" s="95" t="s">
        <v>74</v>
      </c>
      <c r="AW2651" s="95" t="s">
        <v>5</v>
      </c>
      <c r="AX2651" s="95" t="s">
        <v>66</v>
      </c>
      <c r="AY2651" s="97" t="s">
        <v>123</v>
      </c>
    </row>
    <row r="2652" spans="2:51" s="167" customFormat="1" ht="12">
      <c r="B2652" s="166"/>
      <c r="D2652" s="96" t="s">
        <v>132</v>
      </c>
      <c r="E2652" s="168" t="s">
        <v>1</v>
      </c>
      <c r="F2652" s="169" t="s">
        <v>618</v>
      </c>
      <c r="H2652" s="168" t="s">
        <v>1</v>
      </c>
      <c r="L2652" s="166"/>
      <c r="M2652" s="170"/>
      <c r="N2652" s="171"/>
      <c r="O2652" s="171"/>
      <c r="P2652" s="171"/>
      <c r="Q2652" s="171"/>
      <c r="R2652" s="171"/>
      <c r="S2652" s="171"/>
      <c r="T2652" s="172"/>
      <c r="AT2652" s="168" t="s">
        <v>132</v>
      </c>
      <c r="AU2652" s="168" t="s">
        <v>74</v>
      </c>
      <c r="AV2652" s="167" t="s">
        <v>72</v>
      </c>
      <c r="AW2652" s="167" t="s">
        <v>5</v>
      </c>
      <c r="AX2652" s="167" t="s">
        <v>66</v>
      </c>
      <c r="AY2652" s="168" t="s">
        <v>123</v>
      </c>
    </row>
    <row r="2653" spans="2:51" s="167" customFormat="1" ht="12">
      <c r="B2653" s="166"/>
      <c r="D2653" s="96" t="s">
        <v>132</v>
      </c>
      <c r="E2653" s="168" t="s">
        <v>1</v>
      </c>
      <c r="F2653" s="169" t="s">
        <v>932</v>
      </c>
      <c r="H2653" s="168" t="s">
        <v>1</v>
      </c>
      <c r="L2653" s="166"/>
      <c r="M2653" s="170"/>
      <c r="N2653" s="171"/>
      <c r="O2653" s="171"/>
      <c r="P2653" s="171"/>
      <c r="Q2653" s="171"/>
      <c r="R2653" s="171"/>
      <c r="S2653" s="171"/>
      <c r="T2653" s="172"/>
      <c r="AT2653" s="168" t="s">
        <v>132</v>
      </c>
      <c r="AU2653" s="168" t="s">
        <v>74</v>
      </c>
      <c r="AV2653" s="167" t="s">
        <v>72</v>
      </c>
      <c r="AW2653" s="167" t="s">
        <v>5</v>
      </c>
      <c r="AX2653" s="167" t="s">
        <v>66</v>
      </c>
      <c r="AY2653" s="168" t="s">
        <v>123</v>
      </c>
    </row>
    <row r="2654" spans="2:51" s="167" customFormat="1" ht="12">
      <c r="B2654" s="166"/>
      <c r="D2654" s="96" t="s">
        <v>132</v>
      </c>
      <c r="E2654" s="168" t="s">
        <v>1</v>
      </c>
      <c r="F2654" s="169" t="s">
        <v>866</v>
      </c>
      <c r="H2654" s="168" t="s">
        <v>1</v>
      </c>
      <c r="L2654" s="166"/>
      <c r="M2654" s="170"/>
      <c r="N2654" s="171"/>
      <c r="O2654" s="171"/>
      <c r="P2654" s="171"/>
      <c r="Q2654" s="171"/>
      <c r="R2654" s="171"/>
      <c r="S2654" s="171"/>
      <c r="T2654" s="172"/>
      <c r="AT2654" s="168" t="s">
        <v>132</v>
      </c>
      <c r="AU2654" s="168" t="s">
        <v>74</v>
      </c>
      <c r="AV2654" s="167" t="s">
        <v>72</v>
      </c>
      <c r="AW2654" s="167" t="s">
        <v>5</v>
      </c>
      <c r="AX2654" s="167" t="s">
        <v>66</v>
      </c>
      <c r="AY2654" s="168" t="s">
        <v>123</v>
      </c>
    </row>
    <row r="2655" spans="2:51" s="95" customFormat="1" ht="12">
      <c r="B2655" s="94"/>
      <c r="D2655" s="96" t="s">
        <v>132</v>
      </c>
      <c r="E2655" s="97" t="s">
        <v>1</v>
      </c>
      <c r="F2655" s="98" t="s">
        <v>72</v>
      </c>
      <c r="H2655" s="99">
        <v>1</v>
      </c>
      <c r="L2655" s="94"/>
      <c r="M2655" s="100"/>
      <c r="N2655" s="101"/>
      <c r="O2655" s="101"/>
      <c r="P2655" s="101"/>
      <c r="Q2655" s="101"/>
      <c r="R2655" s="101"/>
      <c r="S2655" s="101"/>
      <c r="T2655" s="102"/>
      <c r="AT2655" s="97" t="s">
        <v>132</v>
      </c>
      <c r="AU2655" s="97" t="s">
        <v>74</v>
      </c>
      <c r="AV2655" s="95" t="s">
        <v>74</v>
      </c>
      <c r="AW2655" s="95" t="s">
        <v>5</v>
      </c>
      <c r="AX2655" s="95" t="s">
        <v>66</v>
      </c>
      <c r="AY2655" s="97" t="s">
        <v>123</v>
      </c>
    </row>
    <row r="2656" spans="2:51" s="182" customFormat="1" ht="12">
      <c r="B2656" s="181"/>
      <c r="D2656" s="96" t="s">
        <v>132</v>
      </c>
      <c r="E2656" s="183" t="s">
        <v>1</v>
      </c>
      <c r="F2656" s="184" t="s">
        <v>470</v>
      </c>
      <c r="H2656" s="185">
        <v>2</v>
      </c>
      <c r="L2656" s="181"/>
      <c r="M2656" s="186"/>
      <c r="N2656" s="187"/>
      <c r="O2656" s="187"/>
      <c r="P2656" s="187"/>
      <c r="Q2656" s="187"/>
      <c r="R2656" s="187"/>
      <c r="S2656" s="187"/>
      <c r="T2656" s="188"/>
      <c r="AT2656" s="183" t="s">
        <v>132</v>
      </c>
      <c r="AU2656" s="183" t="s">
        <v>74</v>
      </c>
      <c r="AV2656" s="182" t="s">
        <v>130</v>
      </c>
      <c r="AW2656" s="182" t="s">
        <v>5</v>
      </c>
      <c r="AX2656" s="182" t="s">
        <v>72</v>
      </c>
      <c r="AY2656" s="183" t="s">
        <v>123</v>
      </c>
    </row>
    <row r="2657" spans="2:65" s="117" customFormat="1" ht="16.5" customHeight="1">
      <c r="B2657" s="8"/>
      <c r="C2657" s="103" t="s">
        <v>948</v>
      </c>
      <c r="D2657" s="103" t="s">
        <v>189</v>
      </c>
      <c r="E2657" s="104" t="s">
        <v>949</v>
      </c>
      <c r="F2657" s="105" t="s">
        <v>950</v>
      </c>
      <c r="G2657" s="106" t="s">
        <v>175</v>
      </c>
      <c r="H2657" s="107">
        <v>2</v>
      </c>
      <c r="I2657" s="143"/>
      <c r="J2657" s="108">
        <f>ROUND(I2657*H2657,2)</f>
        <v>0</v>
      </c>
      <c r="K2657" s="105" t="s">
        <v>751</v>
      </c>
      <c r="L2657" s="157"/>
      <c r="M2657" s="109" t="s">
        <v>1</v>
      </c>
      <c r="N2657" s="189" t="s">
        <v>35</v>
      </c>
      <c r="O2657" s="92">
        <v>0</v>
      </c>
      <c r="P2657" s="92">
        <f>O2657*H2657</f>
        <v>0</v>
      </c>
      <c r="Q2657" s="92">
        <v>1.45</v>
      </c>
      <c r="R2657" s="92">
        <f>Q2657*H2657</f>
        <v>2.9</v>
      </c>
      <c r="S2657" s="92">
        <v>0</v>
      </c>
      <c r="T2657" s="164">
        <f>S2657*H2657</f>
        <v>0</v>
      </c>
      <c r="AR2657" s="120" t="s">
        <v>159</v>
      </c>
      <c r="AT2657" s="120" t="s">
        <v>189</v>
      </c>
      <c r="AU2657" s="120" t="s">
        <v>74</v>
      </c>
      <c r="AY2657" s="120" t="s">
        <v>123</v>
      </c>
      <c r="BE2657" s="156">
        <f>IF(N2657="základní",J2657,0)</f>
        <v>0</v>
      </c>
      <c r="BF2657" s="156">
        <f>IF(N2657="snížená",J2657,0)</f>
        <v>0</v>
      </c>
      <c r="BG2657" s="156">
        <f>IF(N2657="zákl. přenesená",J2657,0)</f>
        <v>0</v>
      </c>
      <c r="BH2657" s="156">
        <f>IF(N2657="sníž. přenesená",J2657,0)</f>
        <v>0</v>
      </c>
      <c r="BI2657" s="156">
        <f>IF(N2657="nulová",J2657,0)</f>
        <v>0</v>
      </c>
      <c r="BJ2657" s="120" t="s">
        <v>72</v>
      </c>
      <c r="BK2657" s="156">
        <f>ROUND(I2657*H2657,2)</f>
        <v>0</v>
      </c>
      <c r="BL2657" s="120" t="s">
        <v>130</v>
      </c>
      <c r="BM2657" s="120" t="s">
        <v>951</v>
      </c>
    </row>
    <row r="2658" spans="2:47" s="117" customFormat="1" ht="12">
      <c r="B2658" s="8"/>
      <c r="D2658" s="96" t="s">
        <v>399</v>
      </c>
      <c r="F2658" s="165" t="s">
        <v>950</v>
      </c>
      <c r="L2658" s="8"/>
      <c r="M2658" s="114"/>
      <c r="N2658" s="21"/>
      <c r="O2658" s="21"/>
      <c r="P2658" s="21"/>
      <c r="Q2658" s="21"/>
      <c r="R2658" s="21"/>
      <c r="S2658" s="21"/>
      <c r="T2658" s="22"/>
      <c r="AT2658" s="120" t="s">
        <v>399</v>
      </c>
      <c r="AU2658" s="120" t="s">
        <v>74</v>
      </c>
    </row>
    <row r="2659" spans="2:51" s="167" customFormat="1" ht="12">
      <c r="B2659" s="166"/>
      <c r="D2659" s="96" t="s">
        <v>132</v>
      </c>
      <c r="E2659" s="168" t="s">
        <v>1</v>
      </c>
      <c r="F2659" s="169" t="s">
        <v>401</v>
      </c>
      <c r="H2659" s="168" t="s">
        <v>1</v>
      </c>
      <c r="L2659" s="166"/>
      <c r="M2659" s="170"/>
      <c r="N2659" s="171"/>
      <c r="O2659" s="171"/>
      <c r="P2659" s="171"/>
      <c r="Q2659" s="171"/>
      <c r="R2659" s="171"/>
      <c r="S2659" s="171"/>
      <c r="T2659" s="172"/>
      <c r="AT2659" s="168" t="s">
        <v>132</v>
      </c>
      <c r="AU2659" s="168" t="s">
        <v>74</v>
      </c>
      <c r="AV2659" s="167" t="s">
        <v>72</v>
      </c>
      <c r="AW2659" s="167" t="s">
        <v>5</v>
      </c>
      <c r="AX2659" s="167" t="s">
        <v>66</v>
      </c>
      <c r="AY2659" s="168" t="s">
        <v>123</v>
      </c>
    </row>
    <row r="2660" spans="2:51" s="167" customFormat="1" ht="12">
      <c r="B2660" s="166"/>
      <c r="D2660" s="96" t="s">
        <v>132</v>
      </c>
      <c r="E2660" s="168" t="s">
        <v>1</v>
      </c>
      <c r="F2660" s="169" t="s">
        <v>402</v>
      </c>
      <c r="H2660" s="168" t="s">
        <v>1</v>
      </c>
      <c r="L2660" s="166"/>
      <c r="M2660" s="170"/>
      <c r="N2660" s="171"/>
      <c r="O2660" s="171"/>
      <c r="P2660" s="171"/>
      <c r="Q2660" s="171"/>
      <c r="R2660" s="171"/>
      <c r="S2660" s="171"/>
      <c r="T2660" s="172"/>
      <c r="AT2660" s="168" t="s">
        <v>132</v>
      </c>
      <c r="AU2660" s="168" t="s">
        <v>74</v>
      </c>
      <c r="AV2660" s="167" t="s">
        <v>72</v>
      </c>
      <c r="AW2660" s="167" t="s">
        <v>5</v>
      </c>
      <c r="AX2660" s="167" t="s">
        <v>66</v>
      </c>
      <c r="AY2660" s="168" t="s">
        <v>123</v>
      </c>
    </row>
    <row r="2661" spans="2:51" s="167" customFormat="1" ht="12">
      <c r="B2661" s="166"/>
      <c r="D2661" s="96" t="s">
        <v>132</v>
      </c>
      <c r="E2661" s="168" t="s">
        <v>1</v>
      </c>
      <c r="F2661" s="169" t="s">
        <v>403</v>
      </c>
      <c r="H2661" s="168" t="s">
        <v>1</v>
      </c>
      <c r="L2661" s="166"/>
      <c r="M2661" s="170"/>
      <c r="N2661" s="171"/>
      <c r="O2661" s="171"/>
      <c r="P2661" s="171"/>
      <c r="Q2661" s="171"/>
      <c r="R2661" s="171"/>
      <c r="S2661" s="171"/>
      <c r="T2661" s="172"/>
      <c r="AT2661" s="168" t="s">
        <v>132</v>
      </c>
      <c r="AU2661" s="168" t="s">
        <v>74</v>
      </c>
      <c r="AV2661" s="167" t="s">
        <v>72</v>
      </c>
      <c r="AW2661" s="167" t="s">
        <v>5</v>
      </c>
      <c r="AX2661" s="167" t="s">
        <v>66</v>
      </c>
      <c r="AY2661" s="168" t="s">
        <v>123</v>
      </c>
    </row>
    <row r="2662" spans="2:51" s="167" customFormat="1" ht="12">
      <c r="B2662" s="166"/>
      <c r="D2662" s="96" t="s">
        <v>132</v>
      </c>
      <c r="E2662" s="168" t="s">
        <v>1</v>
      </c>
      <c r="F2662" s="169" t="s">
        <v>614</v>
      </c>
      <c r="H2662" s="168" t="s">
        <v>1</v>
      </c>
      <c r="L2662" s="166"/>
      <c r="M2662" s="170"/>
      <c r="N2662" s="171"/>
      <c r="O2662" s="171"/>
      <c r="P2662" s="171"/>
      <c r="Q2662" s="171"/>
      <c r="R2662" s="171"/>
      <c r="S2662" s="171"/>
      <c r="T2662" s="172"/>
      <c r="AT2662" s="168" t="s">
        <v>132</v>
      </c>
      <c r="AU2662" s="168" t="s">
        <v>74</v>
      </c>
      <c r="AV2662" s="167" t="s">
        <v>72</v>
      </c>
      <c r="AW2662" s="167" t="s">
        <v>5</v>
      </c>
      <c r="AX2662" s="167" t="s">
        <v>66</v>
      </c>
      <c r="AY2662" s="168" t="s">
        <v>123</v>
      </c>
    </row>
    <row r="2663" spans="2:51" s="167" customFormat="1" ht="12">
      <c r="B2663" s="166"/>
      <c r="D2663" s="96" t="s">
        <v>132</v>
      </c>
      <c r="E2663" s="168" t="s">
        <v>1</v>
      </c>
      <c r="F2663" s="169" t="s">
        <v>619</v>
      </c>
      <c r="H2663" s="168" t="s">
        <v>1</v>
      </c>
      <c r="L2663" s="166"/>
      <c r="M2663" s="170"/>
      <c r="N2663" s="171"/>
      <c r="O2663" s="171"/>
      <c r="P2663" s="171"/>
      <c r="Q2663" s="171"/>
      <c r="R2663" s="171"/>
      <c r="S2663" s="171"/>
      <c r="T2663" s="172"/>
      <c r="AT2663" s="168" t="s">
        <v>132</v>
      </c>
      <c r="AU2663" s="168" t="s">
        <v>74</v>
      </c>
      <c r="AV2663" s="167" t="s">
        <v>72</v>
      </c>
      <c r="AW2663" s="167" t="s">
        <v>5</v>
      </c>
      <c r="AX2663" s="167" t="s">
        <v>66</v>
      </c>
      <c r="AY2663" s="168" t="s">
        <v>123</v>
      </c>
    </row>
    <row r="2664" spans="2:51" s="167" customFormat="1" ht="12">
      <c r="B2664" s="166"/>
      <c r="D2664" s="96" t="s">
        <v>132</v>
      </c>
      <c r="E2664" s="168" t="s">
        <v>1</v>
      </c>
      <c r="F2664" s="169" t="s">
        <v>933</v>
      </c>
      <c r="H2664" s="168" t="s">
        <v>1</v>
      </c>
      <c r="L2664" s="166"/>
      <c r="M2664" s="170"/>
      <c r="N2664" s="171"/>
      <c r="O2664" s="171"/>
      <c r="P2664" s="171"/>
      <c r="Q2664" s="171"/>
      <c r="R2664" s="171"/>
      <c r="S2664" s="171"/>
      <c r="T2664" s="172"/>
      <c r="AT2664" s="168" t="s">
        <v>132</v>
      </c>
      <c r="AU2664" s="168" t="s">
        <v>74</v>
      </c>
      <c r="AV2664" s="167" t="s">
        <v>72</v>
      </c>
      <c r="AW2664" s="167" t="s">
        <v>5</v>
      </c>
      <c r="AX2664" s="167" t="s">
        <v>66</v>
      </c>
      <c r="AY2664" s="168" t="s">
        <v>123</v>
      </c>
    </row>
    <row r="2665" spans="2:51" s="167" customFormat="1" ht="12">
      <c r="B2665" s="166"/>
      <c r="D2665" s="96" t="s">
        <v>132</v>
      </c>
      <c r="E2665" s="168" t="s">
        <v>1</v>
      </c>
      <c r="F2665" s="169" t="s">
        <v>866</v>
      </c>
      <c r="H2665" s="168" t="s">
        <v>1</v>
      </c>
      <c r="L2665" s="166"/>
      <c r="M2665" s="170"/>
      <c r="N2665" s="171"/>
      <c r="O2665" s="171"/>
      <c r="P2665" s="171"/>
      <c r="Q2665" s="171"/>
      <c r="R2665" s="171"/>
      <c r="S2665" s="171"/>
      <c r="T2665" s="172"/>
      <c r="AT2665" s="168" t="s">
        <v>132</v>
      </c>
      <c r="AU2665" s="168" t="s">
        <v>74</v>
      </c>
      <c r="AV2665" s="167" t="s">
        <v>72</v>
      </c>
      <c r="AW2665" s="167" t="s">
        <v>5</v>
      </c>
      <c r="AX2665" s="167" t="s">
        <v>66</v>
      </c>
      <c r="AY2665" s="168" t="s">
        <v>123</v>
      </c>
    </row>
    <row r="2666" spans="2:51" s="95" customFormat="1" ht="12">
      <c r="B2666" s="94"/>
      <c r="D2666" s="96" t="s">
        <v>132</v>
      </c>
      <c r="E2666" s="97" t="s">
        <v>1</v>
      </c>
      <c r="F2666" s="98" t="s">
        <v>72</v>
      </c>
      <c r="H2666" s="99">
        <v>1</v>
      </c>
      <c r="L2666" s="94"/>
      <c r="M2666" s="100"/>
      <c r="N2666" s="101"/>
      <c r="O2666" s="101"/>
      <c r="P2666" s="101"/>
      <c r="Q2666" s="101"/>
      <c r="R2666" s="101"/>
      <c r="S2666" s="101"/>
      <c r="T2666" s="102"/>
      <c r="AT2666" s="97" t="s">
        <v>132</v>
      </c>
      <c r="AU2666" s="97" t="s">
        <v>74</v>
      </c>
      <c r="AV2666" s="95" t="s">
        <v>74</v>
      </c>
      <c r="AW2666" s="95" t="s">
        <v>5</v>
      </c>
      <c r="AX2666" s="95" t="s">
        <v>66</v>
      </c>
      <c r="AY2666" s="97" t="s">
        <v>123</v>
      </c>
    </row>
    <row r="2667" spans="2:51" s="167" customFormat="1" ht="12">
      <c r="B2667" s="166"/>
      <c r="D2667" s="96" t="s">
        <v>132</v>
      </c>
      <c r="E2667" s="168" t="s">
        <v>1</v>
      </c>
      <c r="F2667" s="169" t="s">
        <v>620</v>
      </c>
      <c r="H2667" s="168" t="s">
        <v>1</v>
      </c>
      <c r="L2667" s="166"/>
      <c r="M2667" s="170"/>
      <c r="N2667" s="171"/>
      <c r="O2667" s="171"/>
      <c r="P2667" s="171"/>
      <c r="Q2667" s="171"/>
      <c r="R2667" s="171"/>
      <c r="S2667" s="171"/>
      <c r="T2667" s="172"/>
      <c r="AT2667" s="168" t="s">
        <v>132</v>
      </c>
      <c r="AU2667" s="168" t="s">
        <v>74</v>
      </c>
      <c r="AV2667" s="167" t="s">
        <v>72</v>
      </c>
      <c r="AW2667" s="167" t="s">
        <v>5</v>
      </c>
      <c r="AX2667" s="167" t="s">
        <v>66</v>
      </c>
      <c r="AY2667" s="168" t="s">
        <v>123</v>
      </c>
    </row>
    <row r="2668" spans="2:51" s="167" customFormat="1" ht="12">
      <c r="B2668" s="166"/>
      <c r="D2668" s="96" t="s">
        <v>132</v>
      </c>
      <c r="E2668" s="168" t="s">
        <v>1</v>
      </c>
      <c r="F2668" s="169" t="s">
        <v>933</v>
      </c>
      <c r="H2668" s="168" t="s">
        <v>1</v>
      </c>
      <c r="L2668" s="166"/>
      <c r="M2668" s="170"/>
      <c r="N2668" s="171"/>
      <c r="O2668" s="171"/>
      <c r="P2668" s="171"/>
      <c r="Q2668" s="171"/>
      <c r="R2668" s="171"/>
      <c r="S2668" s="171"/>
      <c r="T2668" s="172"/>
      <c r="AT2668" s="168" t="s">
        <v>132</v>
      </c>
      <c r="AU2668" s="168" t="s">
        <v>74</v>
      </c>
      <c r="AV2668" s="167" t="s">
        <v>72</v>
      </c>
      <c r="AW2668" s="167" t="s">
        <v>5</v>
      </c>
      <c r="AX2668" s="167" t="s">
        <v>66</v>
      </c>
      <c r="AY2668" s="168" t="s">
        <v>123</v>
      </c>
    </row>
    <row r="2669" spans="2:51" s="167" customFormat="1" ht="12">
      <c r="B2669" s="166"/>
      <c r="D2669" s="96" t="s">
        <v>132</v>
      </c>
      <c r="E2669" s="168" t="s">
        <v>1</v>
      </c>
      <c r="F2669" s="169" t="s">
        <v>866</v>
      </c>
      <c r="H2669" s="168" t="s">
        <v>1</v>
      </c>
      <c r="L2669" s="166"/>
      <c r="M2669" s="170"/>
      <c r="N2669" s="171"/>
      <c r="O2669" s="171"/>
      <c r="P2669" s="171"/>
      <c r="Q2669" s="171"/>
      <c r="R2669" s="171"/>
      <c r="S2669" s="171"/>
      <c r="T2669" s="172"/>
      <c r="AT2669" s="168" t="s">
        <v>132</v>
      </c>
      <c r="AU2669" s="168" t="s">
        <v>74</v>
      </c>
      <c r="AV2669" s="167" t="s">
        <v>72</v>
      </c>
      <c r="AW2669" s="167" t="s">
        <v>5</v>
      </c>
      <c r="AX2669" s="167" t="s">
        <v>66</v>
      </c>
      <c r="AY2669" s="168" t="s">
        <v>123</v>
      </c>
    </row>
    <row r="2670" spans="2:51" s="95" customFormat="1" ht="12">
      <c r="B2670" s="94"/>
      <c r="D2670" s="96" t="s">
        <v>132</v>
      </c>
      <c r="E2670" s="97" t="s">
        <v>1</v>
      </c>
      <c r="F2670" s="98" t="s">
        <v>72</v>
      </c>
      <c r="H2670" s="99">
        <v>1</v>
      </c>
      <c r="L2670" s="94"/>
      <c r="M2670" s="100"/>
      <c r="N2670" s="101"/>
      <c r="O2670" s="101"/>
      <c r="P2670" s="101"/>
      <c r="Q2670" s="101"/>
      <c r="R2670" s="101"/>
      <c r="S2670" s="101"/>
      <c r="T2670" s="102"/>
      <c r="AT2670" s="97" t="s">
        <v>132</v>
      </c>
      <c r="AU2670" s="97" t="s">
        <v>74</v>
      </c>
      <c r="AV2670" s="95" t="s">
        <v>74</v>
      </c>
      <c r="AW2670" s="95" t="s">
        <v>5</v>
      </c>
      <c r="AX2670" s="95" t="s">
        <v>66</v>
      </c>
      <c r="AY2670" s="97" t="s">
        <v>123</v>
      </c>
    </row>
    <row r="2671" spans="2:51" s="182" customFormat="1" ht="12">
      <c r="B2671" s="181"/>
      <c r="D2671" s="96" t="s">
        <v>132</v>
      </c>
      <c r="E2671" s="183" t="s">
        <v>1</v>
      </c>
      <c r="F2671" s="184" t="s">
        <v>470</v>
      </c>
      <c r="H2671" s="185">
        <v>2</v>
      </c>
      <c r="L2671" s="181"/>
      <c r="M2671" s="186"/>
      <c r="N2671" s="187"/>
      <c r="O2671" s="187"/>
      <c r="P2671" s="187"/>
      <c r="Q2671" s="187"/>
      <c r="R2671" s="187"/>
      <c r="S2671" s="187"/>
      <c r="T2671" s="188"/>
      <c r="AT2671" s="183" t="s">
        <v>132</v>
      </c>
      <c r="AU2671" s="183" t="s">
        <v>74</v>
      </c>
      <c r="AV2671" s="182" t="s">
        <v>130</v>
      </c>
      <c r="AW2671" s="182" t="s">
        <v>5</v>
      </c>
      <c r="AX2671" s="182" t="s">
        <v>72</v>
      </c>
      <c r="AY2671" s="183" t="s">
        <v>123</v>
      </c>
    </row>
    <row r="2672" spans="2:65" s="117" customFormat="1" ht="16.5" customHeight="1">
      <c r="B2672" s="8"/>
      <c r="C2672" s="103" t="s">
        <v>952</v>
      </c>
      <c r="D2672" s="103" t="s">
        <v>189</v>
      </c>
      <c r="E2672" s="104" t="s">
        <v>953</v>
      </c>
      <c r="F2672" s="105" t="s">
        <v>954</v>
      </c>
      <c r="G2672" s="106" t="s">
        <v>175</v>
      </c>
      <c r="H2672" s="107">
        <v>2</v>
      </c>
      <c r="I2672" s="143"/>
      <c r="J2672" s="108">
        <f>ROUND(I2672*H2672,2)</f>
        <v>0</v>
      </c>
      <c r="K2672" s="105" t="s">
        <v>751</v>
      </c>
      <c r="L2672" s="157"/>
      <c r="M2672" s="109" t="s">
        <v>1</v>
      </c>
      <c r="N2672" s="189" t="s">
        <v>35</v>
      </c>
      <c r="O2672" s="92">
        <v>0</v>
      </c>
      <c r="P2672" s="92">
        <f>O2672*H2672</f>
        <v>0</v>
      </c>
      <c r="Q2672" s="92">
        <v>3.68</v>
      </c>
      <c r="R2672" s="92">
        <f>Q2672*H2672</f>
        <v>7.36</v>
      </c>
      <c r="S2672" s="92">
        <v>0</v>
      </c>
      <c r="T2672" s="164">
        <f>S2672*H2672</f>
        <v>0</v>
      </c>
      <c r="AR2672" s="120" t="s">
        <v>159</v>
      </c>
      <c r="AT2672" s="120" t="s">
        <v>189</v>
      </c>
      <c r="AU2672" s="120" t="s">
        <v>74</v>
      </c>
      <c r="AY2672" s="120" t="s">
        <v>123</v>
      </c>
      <c r="BE2672" s="156">
        <f>IF(N2672="základní",J2672,0)</f>
        <v>0</v>
      </c>
      <c r="BF2672" s="156">
        <f>IF(N2672="snížená",J2672,0)</f>
        <v>0</v>
      </c>
      <c r="BG2672" s="156">
        <f>IF(N2672="zákl. přenesená",J2672,0)</f>
        <v>0</v>
      </c>
      <c r="BH2672" s="156">
        <f>IF(N2672="sníž. přenesená",J2672,0)</f>
        <v>0</v>
      </c>
      <c r="BI2672" s="156">
        <f>IF(N2672="nulová",J2672,0)</f>
        <v>0</v>
      </c>
      <c r="BJ2672" s="120" t="s">
        <v>72</v>
      </c>
      <c r="BK2672" s="156">
        <f>ROUND(I2672*H2672,2)</f>
        <v>0</v>
      </c>
      <c r="BL2672" s="120" t="s">
        <v>130</v>
      </c>
      <c r="BM2672" s="120" t="s">
        <v>955</v>
      </c>
    </row>
    <row r="2673" spans="2:47" s="117" customFormat="1" ht="12">
      <c r="B2673" s="8"/>
      <c r="D2673" s="96" t="s">
        <v>399</v>
      </c>
      <c r="F2673" s="165" t="s">
        <v>954</v>
      </c>
      <c r="L2673" s="8"/>
      <c r="M2673" s="114"/>
      <c r="N2673" s="21"/>
      <c r="O2673" s="21"/>
      <c r="P2673" s="21"/>
      <c r="Q2673" s="21"/>
      <c r="R2673" s="21"/>
      <c r="S2673" s="21"/>
      <c r="T2673" s="22"/>
      <c r="AT2673" s="120" t="s">
        <v>399</v>
      </c>
      <c r="AU2673" s="120" t="s">
        <v>74</v>
      </c>
    </row>
    <row r="2674" spans="2:51" s="167" customFormat="1" ht="12">
      <c r="B2674" s="166"/>
      <c r="D2674" s="96" t="s">
        <v>132</v>
      </c>
      <c r="E2674" s="168" t="s">
        <v>1</v>
      </c>
      <c r="F2674" s="169" t="s">
        <v>401</v>
      </c>
      <c r="H2674" s="168" t="s">
        <v>1</v>
      </c>
      <c r="L2674" s="166"/>
      <c r="M2674" s="170"/>
      <c r="N2674" s="171"/>
      <c r="O2674" s="171"/>
      <c r="P2674" s="171"/>
      <c r="Q2674" s="171"/>
      <c r="R2674" s="171"/>
      <c r="S2674" s="171"/>
      <c r="T2674" s="172"/>
      <c r="AT2674" s="168" t="s">
        <v>132</v>
      </c>
      <c r="AU2674" s="168" t="s">
        <v>74</v>
      </c>
      <c r="AV2674" s="167" t="s">
        <v>72</v>
      </c>
      <c r="AW2674" s="167" t="s">
        <v>5</v>
      </c>
      <c r="AX2674" s="167" t="s">
        <v>66</v>
      </c>
      <c r="AY2674" s="168" t="s">
        <v>123</v>
      </c>
    </row>
    <row r="2675" spans="2:51" s="167" customFormat="1" ht="12">
      <c r="B2675" s="166"/>
      <c r="D2675" s="96" t="s">
        <v>132</v>
      </c>
      <c r="E2675" s="168" t="s">
        <v>1</v>
      </c>
      <c r="F2675" s="169" t="s">
        <v>402</v>
      </c>
      <c r="H2675" s="168" t="s">
        <v>1</v>
      </c>
      <c r="L2675" s="166"/>
      <c r="M2675" s="170"/>
      <c r="N2675" s="171"/>
      <c r="O2675" s="171"/>
      <c r="P2675" s="171"/>
      <c r="Q2675" s="171"/>
      <c r="R2675" s="171"/>
      <c r="S2675" s="171"/>
      <c r="T2675" s="172"/>
      <c r="AT2675" s="168" t="s">
        <v>132</v>
      </c>
      <c r="AU2675" s="168" t="s">
        <v>74</v>
      </c>
      <c r="AV2675" s="167" t="s">
        <v>72</v>
      </c>
      <c r="AW2675" s="167" t="s">
        <v>5</v>
      </c>
      <c r="AX2675" s="167" t="s">
        <v>66</v>
      </c>
      <c r="AY2675" s="168" t="s">
        <v>123</v>
      </c>
    </row>
    <row r="2676" spans="2:51" s="167" customFormat="1" ht="12">
      <c r="B2676" s="166"/>
      <c r="D2676" s="96" t="s">
        <v>132</v>
      </c>
      <c r="E2676" s="168" t="s">
        <v>1</v>
      </c>
      <c r="F2676" s="169" t="s">
        <v>403</v>
      </c>
      <c r="H2676" s="168" t="s">
        <v>1</v>
      </c>
      <c r="L2676" s="166"/>
      <c r="M2676" s="170"/>
      <c r="N2676" s="171"/>
      <c r="O2676" s="171"/>
      <c r="P2676" s="171"/>
      <c r="Q2676" s="171"/>
      <c r="R2676" s="171"/>
      <c r="S2676" s="171"/>
      <c r="T2676" s="172"/>
      <c r="AT2676" s="168" t="s">
        <v>132</v>
      </c>
      <c r="AU2676" s="168" t="s">
        <v>74</v>
      </c>
      <c r="AV2676" s="167" t="s">
        <v>72</v>
      </c>
      <c r="AW2676" s="167" t="s">
        <v>5</v>
      </c>
      <c r="AX2676" s="167" t="s">
        <v>66</v>
      </c>
      <c r="AY2676" s="168" t="s">
        <v>123</v>
      </c>
    </row>
    <row r="2677" spans="2:51" s="167" customFormat="1" ht="12">
      <c r="B2677" s="166"/>
      <c r="D2677" s="96" t="s">
        <v>132</v>
      </c>
      <c r="E2677" s="168" t="s">
        <v>1</v>
      </c>
      <c r="F2677" s="169" t="s">
        <v>864</v>
      </c>
      <c r="H2677" s="168" t="s">
        <v>1</v>
      </c>
      <c r="L2677" s="166"/>
      <c r="M2677" s="170"/>
      <c r="N2677" s="171"/>
      <c r="O2677" s="171"/>
      <c r="P2677" s="171"/>
      <c r="Q2677" s="171"/>
      <c r="R2677" s="171"/>
      <c r="S2677" s="171"/>
      <c r="T2677" s="172"/>
      <c r="AT2677" s="168" t="s">
        <v>132</v>
      </c>
      <c r="AU2677" s="168" t="s">
        <v>74</v>
      </c>
      <c r="AV2677" s="167" t="s">
        <v>72</v>
      </c>
      <c r="AW2677" s="167" t="s">
        <v>5</v>
      </c>
      <c r="AX2677" s="167" t="s">
        <v>66</v>
      </c>
      <c r="AY2677" s="168" t="s">
        <v>123</v>
      </c>
    </row>
    <row r="2678" spans="2:51" s="167" customFormat="1" ht="12">
      <c r="B2678" s="166"/>
      <c r="D2678" s="96" t="s">
        <v>132</v>
      </c>
      <c r="E2678" s="168" t="s">
        <v>1</v>
      </c>
      <c r="F2678" s="169" t="s">
        <v>623</v>
      </c>
      <c r="H2678" s="168" t="s">
        <v>1</v>
      </c>
      <c r="L2678" s="166"/>
      <c r="M2678" s="170"/>
      <c r="N2678" s="171"/>
      <c r="O2678" s="171"/>
      <c r="P2678" s="171"/>
      <c r="Q2678" s="171"/>
      <c r="R2678" s="171"/>
      <c r="S2678" s="171"/>
      <c r="T2678" s="172"/>
      <c r="AT2678" s="168" t="s">
        <v>132</v>
      </c>
      <c r="AU2678" s="168" t="s">
        <v>74</v>
      </c>
      <c r="AV2678" s="167" t="s">
        <v>72</v>
      </c>
      <c r="AW2678" s="167" t="s">
        <v>5</v>
      </c>
      <c r="AX2678" s="167" t="s">
        <v>66</v>
      </c>
      <c r="AY2678" s="168" t="s">
        <v>123</v>
      </c>
    </row>
    <row r="2679" spans="2:51" s="167" customFormat="1" ht="12">
      <c r="B2679" s="166"/>
      <c r="D2679" s="96" t="s">
        <v>132</v>
      </c>
      <c r="E2679" s="168" t="s">
        <v>1</v>
      </c>
      <c r="F2679" s="169" t="s">
        <v>934</v>
      </c>
      <c r="H2679" s="168" t="s">
        <v>1</v>
      </c>
      <c r="L2679" s="166"/>
      <c r="M2679" s="170"/>
      <c r="N2679" s="171"/>
      <c r="O2679" s="171"/>
      <c r="P2679" s="171"/>
      <c r="Q2679" s="171"/>
      <c r="R2679" s="171"/>
      <c r="S2679" s="171"/>
      <c r="T2679" s="172"/>
      <c r="AT2679" s="168" t="s">
        <v>132</v>
      </c>
      <c r="AU2679" s="168" t="s">
        <v>74</v>
      </c>
      <c r="AV2679" s="167" t="s">
        <v>72</v>
      </c>
      <c r="AW2679" s="167" t="s">
        <v>5</v>
      </c>
      <c r="AX2679" s="167" t="s">
        <v>66</v>
      </c>
      <c r="AY2679" s="168" t="s">
        <v>123</v>
      </c>
    </row>
    <row r="2680" spans="2:51" s="167" customFormat="1" ht="12">
      <c r="B2680" s="166"/>
      <c r="D2680" s="96" t="s">
        <v>132</v>
      </c>
      <c r="E2680" s="168" t="s">
        <v>1</v>
      </c>
      <c r="F2680" s="169" t="s">
        <v>866</v>
      </c>
      <c r="H2680" s="168" t="s">
        <v>1</v>
      </c>
      <c r="L2680" s="166"/>
      <c r="M2680" s="170"/>
      <c r="N2680" s="171"/>
      <c r="O2680" s="171"/>
      <c r="P2680" s="171"/>
      <c r="Q2680" s="171"/>
      <c r="R2680" s="171"/>
      <c r="S2680" s="171"/>
      <c r="T2680" s="172"/>
      <c r="AT2680" s="168" t="s">
        <v>132</v>
      </c>
      <c r="AU2680" s="168" t="s">
        <v>74</v>
      </c>
      <c r="AV2680" s="167" t="s">
        <v>72</v>
      </c>
      <c r="AW2680" s="167" t="s">
        <v>5</v>
      </c>
      <c r="AX2680" s="167" t="s">
        <v>66</v>
      </c>
      <c r="AY2680" s="168" t="s">
        <v>123</v>
      </c>
    </row>
    <row r="2681" spans="2:51" s="95" customFormat="1" ht="12">
      <c r="B2681" s="94"/>
      <c r="D2681" s="96" t="s">
        <v>132</v>
      </c>
      <c r="E2681" s="97" t="s">
        <v>1</v>
      </c>
      <c r="F2681" s="98" t="s">
        <v>72</v>
      </c>
      <c r="H2681" s="99">
        <v>1</v>
      </c>
      <c r="L2681" s="94"/>
      <c r="M2681" s="100"/>
      <c r="N2681" s="101"/>
      <c r="O2681" s="101"/>
      <c r="P2681" s="101"/>
      <c r="Q2681" s="101"/>
      <c r="R2681" s="101"/>
      <c r="S2681" s="101"/>
      <c r="T2681" s="102"/>
      <c r="AT2681" s="97" t="s">
        <v>132</v>
      </c>
      <c r="AU2681" s="97" t="s">
        <v>74</v>
      </c>
      <c r="AV2681" s="95" t="s">
        <v>74</v>
      </c>
      <c r="AW2681" s="95" t="s">
        <v>5</v>
      </c>
      <c r="AX2681" s="95" t="s">
        <v>66</v>
      </c>
      <c r="AY2681" s="97" t="s">
        <v>123</v>
      </c>
    </row>
    <row r="2682" spans="2:51" s="167" customFormat="1" ht="12">
      <c r="B2682" s="166"/>
      <c r="D2682" s="96" t="s">
        <v>132</v>
      </c>
      <c r="E2682" s="168" t="s">
        <v>1</v>
      </c>
      <c r="F2682" s="169" t="s">
        <v>624</v>
      </c>
      <c r="H2682" s="168" t="s">
        <v>1</v>
      </c>
      <c r="L2682" s="166"/>
      <c r="M2682" s="170"/>
      <c r="N2682" s="171"/>
      <c r="O2682" s="171"/>
      <c r="P2682" s="171"/>
      <c r="Q2682" s="171"/>
      <c r="R2682" s="171"/>
      <c r="S2682" s="171"/>
      <c r="T2682" s="172"/>
      <c r="AT2682" s="168" t="s">
        <v>132</v>
      </c>
      <c r="AU2682" s="168" t="s">
        <v>74</v>
      </c>
      <c r="AV2682" s="167" t="s">
        <v>72</v>
      </c>
      <c r="AW2682" s="167" t="s">
        <v>5</v>
      </c>
      <c r="AX2682" s="167" t="s">
        <v>66</v>
      </c>
      <c r="AY2682" s="168" t="s">
        <v>123</v>
      </c>
    </row>
    <row r="2683" spans="2:51" s="167" customFormat="1" ht="12">
      <c r="B2683" s="166"/>
      <c r="D2683" s="96" t="s">
        <v>132</v>
      </c>
      <c r="E2683" s="168" t="s">
        <v>1</v>
      </c>
      <c r="F2683" s="169" t="s">
        <v>934</v>
      </c>
      <c r="H2683" s="168" t="s">
        <v>1</v>
      </c>
      <c r="L2683" s="166"/>
      <c r="M2683" s="170"/>
      <c r="N2683" s="171"/>
      <c r="O2683" s="171"/>
      <c r="P2683" s="171"/>
      <c r="Q2683" s="171"/>
      <c r="R2683" s="171"/>
      <c r="S2683" s="171"/>
      <c r="T2683" s="172"/>
      <c r="AT2683" s="168" t="s">
        <v>132</v>
      </c>
      <c r="AU2683" s="168" t="s">
        <v>74</v>
      </c>
      <c r="AV2683" s="167" t="s">
        <v>72</v>
      </c>
      <c r="AW2683" s="167" t="s">
        <v>5</v>
      </c>
      <c r="AX2683" s="167" t="s">
        <v>66</v>
      </c>
      <c r="AY2683" s="168" t="s">
        <v>123</v>
      </c>
    </row>
    <row r="2684" spans="2:51" s="167" customFormat="1" ht="12">
      <c r="B2684" s="166"/>
      <c r="D2684" s="96" t="s">
        <v>132</v>
      </c>
      <c r="E2684" s="168" t="s">
        <v>1</v>
      </c>
      <c r="F2684" s="169" t="s">
        <v>866</v>
      </c>
      <c r="H2684" s="168" t="s">
        <v>1</v>
      </c>
      <c r="L2684" s="166"/>
      <c r="M2684" s="170"/>
      <c r="N2684" s="171"/>
      <c r="O2684" s="171"/>
      <c r="P2684" s="171"/>
      <c r="Q2684" s="171"/>
      <c r="R2684" s="171"/>
      <c r="S2684" s="171"/>
      <c r="T2684" s="172"/>
      <c r="AT2684" s="168" t="s">
        <v>132</v>
      </c>
      <c r="AU2684" s="168" t="s">
        <v>74</v>
      </c>
      <c r="AV2684" s="167" t="s">
        <v>72</v>
      </c>
      <c r="AW2684" s="167" t="s">
        <v>5</v>
      </c>
      <c r="AX2684" s="167" t="s">
        <v>66</v>
      </c>
      <c r="AY2684" s="168" t="s">
        <v>123</v>
      </c>
    </row>
    <row r="2685" spans="2:51" s="95" customFormat="1" ht="12">
      <c r="B2685" s="94"/>
      <c r="D2685" s="96" t="s">
        <v>132</v>
      </c>
      <c r="E2685" s="97" t="s">
        <v>1</v>
      </c>
      <c r="F2685" s="98" t="s">
        <v>72</v>
      </c>
      <c r="H2685" s="99">
        <v>1</v>
      </c>
      <c r="L2685" s="94"/>
      <c r="M2685" s="100"/>
      <c r="N2685" s="101"/>
      <c r="O2685" s="101"/>
      <c r="P2685" s="101"/>
      <c r="Q2685" s="101"/>
      <c r="R2685" s="101"/>
      <c r="S2685" s="101"/>
      <c r="T2685" s="102"/>
      <c r="AT2685" s="97" t="s">
        <v>132</v>
      </c>
      <c r="AU2685" s="97" t="s">
        <v>74</v>
      </c>
      <c r="AV2685" s="95" t="s">
        <v>74</v>
      </c>
      <c r="AW2685" s="95" t="s">
        <v>5</v>
      </c>
      <c r="AX2685" s="95" t="s">
        <v>66</v>
      </c>
      <c r="AY2685" s="97" t="s">
        <v>123</v>
      </c>
    </row>
    <row r="2686" spans="2:51" s="182" customFormat="1" ht="12">
      <c r="B2686" s="181"/>
      <c r="D2686" s="96" t="s">
        <v>132</v>
      </c>
      <c r="E2686" s="183" t="s">
        <v>1</v>
      </c>
      <c r="F2686" s="184" t="s">
        <v>470</v>
      </c>
      <c r="H2686" s="185">
        <v>2</v>
      </c>
      <c r="L2686" s="181"/>
      <c r="M2686" s="186"/>
      <c r="N2686" s="187"/>
      <c r="O2686" s="187"/>
      <c r="P2686" s="187"/>
      <c r="Q2686" s="187"/>
      <c r="R2686" s="187"/>
      <c r="S2686" s="187"/>
      <c r="T2686" s="188"/>
      <c r="AT2686" s="183" t="s">
        <v>132</v>
      </c>
      <c r="AU2686" s="183" t="s">
        <v>74</v>
      </c>
      <c r="AV2686" s="182" t="s">
        <v>130</v>
      </c>
      <c r="AW2686" s="182" t="s">
        <v>5</v>
      </c>
      <c r="AX2686" s="182" t="s">
        <v>72</v>
      </c>
      <c r="AY2686" s="183" t="s">
        <v>123</v>
      </c>
    </row>
    <row r="2687" spans="2:65" s="117" customFormat="1" ht="16.5" customHeight="1">
      <c r="B2687" s="8"/>
      <c r="C2687" s="84" t="s">
        <v>956</v>
      </c>
      <c r="D2687" s="84" t="s">
        <v>125</v>
      </c>
      <c r="E2687" s="85" t="s">
        <v>957</v>
      </c>
      <c r="F2687" s="86" t="s">
        <v>958</v>
      </c>
      <c r="G2687" s="87" t="s">
        <v>175</v>
      </c>
      <c r="H2687" s="88">
        <v>18</v>
      </c>
      <c r="I2687" s="142"/>
      <c r="J2687" s="89">
        <f>ROUND(I2687*H2687,2)</f>
        <v>0</v>
      </c>
      <c r="K2687" s="86" t="s">
        <v>397</v>
      </c>
      <c r="L2687" s="8"/>
      <c r="M2687" s="115" t="s">
        <v>1</v>
      </c>
      <c r="N2687" s="90" t="s">
        <v>35</v>
      </c>
      <c r="O2687" s="92">
        <v>0.817</v>
      </c>
      <c r="P2687" s="92">
        <f>O2687*H2687</f>
        <v>14.706</v>
      </c>
      <c r="Q2687" s="92">
        <v>0.03826</v>
      </c>
      <c r="R2687" s="92">
        <f>Q2687*H2687</f>
        <v>0.6886800000000001</v>
      </c>
      <c r="S2687" s="92">
        <v>0</v>
      </c>
      <c r="T2687" s="164">
        <f>S2687*H2687</f>
        <v>0</v>
      </c>
      <c r="AR2687" s="120" t="s">
        <v>130</v>
      </c>
      <c r="AT2687" s="120" t="s">
        <v>125</v>
      </c>
      <c r="AU2687" s="120" t="s">
        <v>74</v>
      </c>
      <c r="AY2687" s="120" t="s">
        <v>123</v>
      </c>
      <c r="BE2687" s="156">
        <f>IF(N2687="základní",J2687,0)</f>
        <v>0</v>
      </c>
      <c r="BF2687" s="156">
        <f>IF(N2687="snížená",J2687,0)</f>
        <v>0</v>
      </c>
      <c r="BG2687" s="156">
        <f>IF(N2687="zákl. přenesená",J2687,0)</f>
        <v>0</v>
      </c>
      <c r="BH2687" s="156">
        <f>IF(N2687="sníž. přenesená",J2687,0)</f>
        <v>0</v>
      </c>
      <c r="BI2687" s="156">
        <f>IF(N2687="nulová",J2687,0)</f>
        <v>0</v>
      </c>
      <c r="BJ2687" s="120" t="s">
        <v>72</v>
      </c>
      <c r="BK2687" s="156">
        <f>ROUND(I2687*H2687,2)</f>
        <v>0</v>
      </c>
      <c r="BL2687" s="120" t="s">
        <v>130</v>
      </c>
      <c r="BM2687" s="120" t="s">
        <v>959</v>
      </c>
    </row>
    <row r="2688" spans="2:47" s="117" customFormat="1" ht="12">
      <c r="B2688" s="8"/>
      <c r="D2688" s="96" t="s">
        <v>399</v>
      </c>
      <c r="F2688" s="165" t="s">
        <v>960</v>
      </c>
      <c r="L2688" s="8"/>
      <c r="M2688" s="114"/>
      <c r="N2688" s="21"/>
      <c r="O2688" s="21"/>
      <c r="P2688" s="21"/>
      <c r="Q2688" s="21"/>
      <c r="R2688" s="21"/>
      <c r="S2688" s="21"/>
      <c r="T2688" s="22"/>
      <c r="AT2688" s="120" t="s">
        <v>399</v>
      </c>
      <c r="AU2688" s="120" t="s">
        <v>74</v>
      </c>
    </row>
    <row r="2689" spans="2:51" s="167" customFormat="1" ht="12">
      <c r="B2689" s="166"/>
      <c r="D2689" s="96" t="s">
        <v>132</v>
      </c>
      <c r="E2689" s="168" t="s">
        <v>1</v>
      </c>
      <c r="F2689" s="169" t="s">
        <v>401</v>
      </c>
      <c r="H2689" s="168" t="s">
        <v>1</v>
      </c>
      <c r="L2689" s="166"/>
      <c r="M2689" s="170"/>
      <c r="N2689" s="171"/>
      <c r="O2689" s="171"/>
      <c r="P2689" s="171"/>
      <c r="Q2689" s="171"/>
      <c r="R2689" s="171"/>
      <c r="S2689" s="171"/>
      <c r="T2689" s="172"/>
      <c r="AT2689" s="168" t="s">
        <v>132</v>
      </c>
      <c r="AU2689" s="168" t="s">
        <v>74</v>
      </c>
      <c r="AV2689" s="167" t="s">
        <v>72</v>
      </c>
      <c r="AW2689" s="167" t="s">
        <v>5</v>
      </c>
      <c r="AX2689" s="167" t="s">
        <v>66</v>
      </c>
      <c r="AY2689" s="168" t="s">
        <v>123</v>
      </c>
    </row>
    <row r="2690" spans="2:51" s="167" customFormat="1" ht="12">
      <c r="B2690" s="166"/>
      <c r="D2690" s="96" t="s">
        <v>132</v>
      </c>
      <c r="E2690" s="168" t="s">
        <v>1</v>
      </c>
      <c r="F2690" s="169" t="s">
        <v>402</v>
      </c>
      <c r="H2690" s="168" t="s">
        <v>1</v>
      </c>
      <c r="L2690" s="166"/>
      <c r="M2690" s="170"/>
      <c r="N2690" s="171"/>
      <c r="O2690" s="171"/>
      <c r="P2690" s="171"/>
      <c r="Q2690" s="171"/>
      <c r="R2690" s="171"/>
      <c r="S2690" s="171"/>
      <c r="T2690" s="172"/>
      <c r="AT2690" s="168" t="s">
        <v>132</v>
      </c>
      <c r="AU2690" s="168" t="s">
        <v>74</v>
      </c>
      <c r="AV2690" s="167" t="s">
        <v>72</v>
      </c>
      <c r="AW2690" s="167" t="s">
        <v>5</v>
      </c>
      <c r="AX2690" s="167" t="s">
        <v>66</v>
      </c>
      <c r="AY2690" s="168" t="s">
        <v>123</v>
      </c>
    </row>
    <row r="2691" spans="2:51" s="167" customFormat="1" ht="12">
      <c r="B2691" s="166"/>
      <c r="D2691" s="96" t="s">
        <v>132</v>
      </c>
      <c r="E2691" s="168" t="s">
        <v>1</v>
      </c>
      <c r="F2691" s="169" t="s">
        <v>403</v>
      </c>
      <c r="H2691" s="168" t="s">
        <v>1</v>
      </c>
      <c r="L2691" s="166"/>
      <c r="M2691" s="170"/>
      <c r="N2691" s="171"/>
      <c r="O2691" s="171"/>
      <c r="P2691" s="171"/>
      <c r="Q2691" s="171"/>
      <c r="R2691" s="171"/>
      <c r="S2691" s="171"/>
      <c r="T2691" s="172"/>
      <c r="AT2691" s="168" t="s">
        <v>132</v>
      </c>
      <c r="AU2691" s="168" t="s">
        <v>74</v>
      </c>
      <c r="AV2691" s="167" t="s">
        <v>72</v>
      </c>
      <c r="AW2691" s="167" t="s">
        <v>5</v>
      </c>
      <c r="AX2691" s="167" t="s">
        <v>66</v>
      </c>
      <c r="AY2691" s="168" t="s">
        <v>123</v>
      </c>
    </row>
    <row r="2692" spans="2:51" s="167" customFormat="1" ht="12">
      <c r="B2692" s="166"/>
      <c r="D2692" s="96" t="s">
        <v>132</v>
      </c>
      <c r="E2692" s="168" t="s">
        <v>1</v>
      </c>
      <c r="F2692" s="169" t="s">
        <v>614</v>
      </c>
      <c r="H2692" s="168" t="s">
        <v>1</v>
      </c>
      <c r="L2692" s="166"/>
      <c r="M2692" s="170"/>
      <c r="N2692" s="171"/>
      <c r="O2692" s="171"/>
      <c r="P2692" s="171"/>
      <c r="Q2692" s="171"/>
      <c r="R2692" s="171"/>
      <c r="S2692" s="171"/>
      <c r="T2692" s="172"/>
      <c r="AT2692" s="168" t="s">
        <v>132</v>
      </c>
      <c r="AU2692" s="168" t="s">
        <v>74</v>
      </c>
      <c r="AV2692" s="167" t="s">
        <v>72</v>
      </c>
      <c r="AW2692" s="167" t="s">
        <v>5</v>
      </c>
      <c r="AX2692" s="167" t="s">
        <v>66</v>
      </c>
      <c r="AY2692" s="168" t="s">
        <v>123</v>
      </c>
    </row>
    <row r="2693" spans="2:51" s="167" customFormat="1" ht="12">
      <c r="B2693" s="166"/>
      <c r="D2693" s="96" t="s">
        <v>132</v>
      </c>
      <c r="E2693" s="168" t="s">
        <v>1</v>
      </c>
      <c r="F2693" s="169" t="s">
        <v>615</v>
      </c>
      <c r="H2693" s="168" t="s">
        <v>1</v>
      </c>
      <c r="L2693" s="166"/>
      <c r="M2693" s="170"/>
      <c r="N2693" s="171"/>
      <c r="O2693" s="171"/>
      <c r="P2693" s="171"/>
      <c r="Q2693" s="171"/>
      <c r="R2693" s="171"/>
      <c r="S2693" s="171"/>
      <c r="T2693" s="172"/>
      <c r="AT2693" s="168" t="s">
        <v>132</v>
      </c>
      <c r="AU2693" s="168" t="s">
        <v>74</v>
      </c>
      <c r="AV2693" s="167" t="s">
        <v>72</v>
      </c>
      <c r="AW2693" s="167" t="s">
        <v>5</v>
      </c>
      <c r="AX2693" s="167" t="s">
        <v>66</v>
      </c>
      <c r="AY2693" s="168" t="s">
        <v>123</v>
      </c>
    </row>
    <row r="2694" spans="2:51" s="167" customFormat="1" ht="12">
      <c r="B2694" s="166"/>
      <c r="D2694" s="96" t="s">
        <v>132</v>
      </c>
      <c r="E2694" s="168" t="s">
        <v>1</v>
      </c>
      <c r="F2694" s="169" t="s">
        <v>961</v>
      </c>
      <c r="H2694" s="168" t="s">
        <v>1</v>
      </c>
      <c r="L2694" s="166"/>
      <c r="M2694" s="170"/>
      <c r="N2694" s="171"/>
      <c r="O2694" s="171"/>
      <c r="P2694" s="171"/>
      <c r="Q2694" s="171"/>
      <c r="R2694" s="171"/>
      <c r="S2694" s="171"/>
      <c r="T2694" s="172"/>
      <c r="AT2694" s="168" t="s">
        <v>132</v>
      </c>
      <c r="AU2694" s="168" t="s">
        <v>74</v>
      </c>
      <c r="AV2694" s="167" t="s">
        <v>72</v>
      </c>
      <c r="AW2694" s="167" t="s">
        <v>5</v>
      </c>
      <c r="AX2694" s="167" t="s">
        <v>66</v>
      </c>
      <c r="AY2694" s="168" t="s">
        <v>123</v>
      </c>
    </row>
    <row r="2695" spans="2:51" s="95" customFormat="1" ht="12">
      <c r="B2695" s="94"/>
      <c r="D2695" s="96" t="s">
        <v>132</v>
      </c>
      <c r="E2695" s="97" t="s">
        <v>1</v>
      </c>
      <c r="F2695" s="98" t="s">
        <v>137</v>
      </c>
      <c r="H2695" s="99">
        <v>3</v>
      </c>
      <c r="L2695" s="94"/>
      <c r="M2695" s="100"/>
      <c r="N2695" s="101"/>
      <c r="O2695" s="101"/>
      <c r="P2695" s="101"/>
      <c r="Q2695" s="101"/>
      <c r="R2695" s="101"/>
      <c r="S2695" s="101"/>
      <c r="T2695" s="102"/>
      <c r="AT2695" s="97" t="s">
        <v>132</v>
      </c>
      <c r="AU2695" s="97" t="s">
        <v>74</v>
      </c>
      <c r="AV2695" s="95" t="s">
        <v>74</v>
      </c>
      <c r="AW2695" s="95" t="s">
        <v>5</v>
      </c>
      <c r="AX2695" s="95" t="s">
        <v>66</v>
      </c>
      <c r="AY2695" s="97" t="s">
        <v>123</v>
      </c>
    </row>
    <row r="2696" spans="2:51" s="167" customFormat="1" ht="12">
      <c r="B2696" s="166"/>
      <c r="D2696" s="96" t="s">
        <v>132</v>
      </c>
      <c r="E2696" s="168" t="s">
        <v>1</v>
      </c>
      <c r="F2696" s="169" t="s">
        <v>618</v>
      </c>
      <c r="H2696" s="168" t="s">
        <v>1</v>
      </c>
      <c r="L2696" s="166"/>
      <c r="M2696" s="170"/>
      <c r="N2696" s="171"/>
      <c r="O2696" s="171"/>
      <c r="P2696" s="171"/>
      <c r="Q2696" s="171"/>
      <c r="R2696" s="171"/>
      <c r="S2696" s="171"/>
      <c r="T2696" s="172"/>
      <c r="AT2696" s="168" t="s">
        <v>132</v>
      </c>
      <c r="AU2696" s="168" t="s">
        <v>74</v>
      </c>
      <c r="AV2696" s="167" t="s">
        <v>72</v>
      </c>
      <c r="AW2696" s="167" t="s">
        <v>5</v>
      </c>
      <c r="AX2696" s="167" t="s">
        <v>66</v>
      </c>
      <c r="AY2696" s="168" t="s">
        <v>123</v>
      </c>
    </row>
    <row r="2697" spans="2:51" s="167" customFormat="1" ht="12">
      <c r="B2697" s="166"/>
      <c r="D2697" s="96" t="s">
        <v>132</v>
      </c>
      <c r="E2697" s="168" t="s">
        <v>1</v>
      </c>
      <c r="F2697" s="169" t="s">
        <v>962</v>
      </c>
      <c r="H2697" s="168" t="s">
        <v>1</v>
      </c>
      <c r="L2697" s="166"/>
      <c r="M2697" s="170"/>
      <c r="N2697" s="171"/>
      <c r="O2697" s="171"/>
      <c r="P2697" s="171"/>
      <c r="Q2697" s="171"/>
      <c r="R2697" s="171"/>
      <c r="S2697" s="171"/>
      <c r="T2697" s="172"/>
      <c r="AT2697" s="168" t="s">
        <v>132</v>
      </c>
      <c r="AU2697" s="168" t="s">
        <v>74</v>
      </c>
      <c r="AV2697" s="167" t="s">
        <v>72</v>
      </c>
      <c r="AW2697" s="167" t="s">
        <v>5</v>
      </c>
      <c r="AX2697" s="167" t="s">
        <v>66</v>
      </c>
      <c r="AY2697" s="168" t="s">
        <v>123</v>
      </c>
    </row>
    <row r="2698" spans="2:51" s="95" customFormat="1" ht="12">
      <c r="B2698" s="94"/>
      <c r="D2698" s="96" t="s">
        <v>132</v>
      </c>
      <c r="E2698" s="97" t="s">
        <v>1</v>
      </c>
      <c r="F2698" s="98" t="s">
        <v>74</v>
      </c>
      <c r="H2698" s="99">
        <v>2</v>
      </c>
      <c r="L2698" s="94"/>
      <c r="M2698" s="100"/>
      <c r="N2698" s="101"/>
      <c r="O2698" s="101"/>
      <c r="P2698" s="101"/>
      <c r="Q2698" s="101"/>
      <c r="R2698" s="101"/>
      <c r="S2698" s="101"/>
      <c r="T2698" s="102"/>
      <c r="AT2698" s="97" t="s">
        <v>132</v>
      </c>
      <c r="AU2698" s="97" t="s">
        <v>74</v>
      </c>
      <c r="AV2698" s="95" t="s">
        <v>74</v>
      </c>
      <c r="AW2698" s="95" t="s">
        <v>5</v>
      </c>
      <c r="AX2698" s="95" t="s">
        <v>66</v>
      </c>
      <c r="AY2698" s="97" t="s">
        <v>123</v>
      </c>
    </row>
    <row r="2699" spans="2:51" s="167" customFormat="1" ht="12">
      <c r="B2699" s="166"/>
      <c r="D2699" s="96" t="s">
        <v>132</v>
      </c>
      <c r="E2699" s="168" t="s">
        <v>1</v>
      </c>
      <c r="F2699" s="169" t="s">
        <v>619</v>
      </c>
      <c r="H2699" s="168" t="s">
        <v>1</v>
      </c>
      <c r="L2699" s="166"/>
      <c r="M2699" s="170"/>
      <c r="N2699" s="171"/>
      <c r="O2699" s="171"/>
      <c r="P2699" s="171"/>
      <c r="Q2699" s="171"/>
      <c r="R2699" s="171"/>
      <c r="S2699" s="171"/>
      <c r="T2699" s="172"/>
      <c r="AT2699" s="168" t="s">
        <v>132</v>
      </c>
      <c r="AU2699" s="168" t="s">
        <v>74</v>
      </c>
      <c r="AV2699" s="167" t="s">
        <v>72</v>
      </c>
      <c r="AW2699" s="167" t="s">
        <v>5</v>
      </c>
      <c r="AX2699" s="167" t="s">
        <v>66</v>
      </c>
      <c r="AY2699" s="168" t="s">
        <v>123</v>
      </c>
    </row>
    <row r="2700" spans="2:51" s="167" customFormat="1" ht="12">
      <c r="B2700" s="166"/>
      <c r="D2700" s="96" t="s">
        <v>132</v>
      </c>
      <c r="E2700" s="168" t="s">
        <v>1</v>
      </c>
      <c r="F2700" s="169" t="s">
        <v>962</v>
      </c>
      <c r="H2700" s="168" t="s">
        <v>1</v>
      </c>
      <c r="L2700" s="166"/>
      <c r="M2700" s="170"/>
      <c r="N2700" s="171"/>
      <c r="O2700" s="171"/>
      <c r="P2700" s="171"/>
      <c r="Q2700" s="171"/>
      <c r="R2700" s="171"/>
      <c r="S2700" s="171"/>
      <c r="T2700" s="172"/>
      <c r="AT2700" s="168" t="s">
        <v>132</v>
      </c>
      <c r="AU2700" s="168" t="s">
        <v>74</v>
      </c>
      <c r="AV2700" s="167" t="s">
        <v>72</v>
      </c>
      <c r="AW2700" s="167" t="s">
        <v>5</v>
      </c>
      <c r="AX2700" s="167" t="s">
        <v>66</v>
      </c>
      <c r="AY2700" s="168" t="s">
        <v>123</v>
      </c>
    </row>
    <row r="2701" spans="2:51" s="95" customFormat="1" ht="12">
      <c r="B2701" s="94"/>
      <c r="D2701" s="96" t="s">
        <v>132</v>
      </c>
      <c r="E2701" s="97" t="s">
        <v>1</v>
      </c>
      <c r="F2701" s="98" t="s">
        <v>74</v>
      </c>
      <c r="H2701" s="99">
        <v>2</v>
      </c>
      <c r="L2701" s="94"/>
      <c r="M2701" s="100"/>
      <c r="N2701" s="101"/>
      <c r="O2701" s="101"/>
      <c r="P2701" s="101"/>
      <c r="Q2701" s="101"/>
      <c r="R2701" s="101"/>
      <c r="S2701" s="101"/>
      <c r="T2701" s="102"/>
      <c r="AT2701" s="97" t="s">
        <v>132</v>
      </c>
      <c r="AU2701" s="97" t="s">
        <v>74</v>
      </c>
      <c r="AV2701" s="95" t="s">
        <v>74</v>
      </c>
      <c r="AW2701" s="95" t="s">
        <v>5</v>
      </c>
      <c r="AX2701" s="95" t="s">
        <v>66</v>
      </c>
      <c r="AY2701" s="97" t="s">
        <v>123</v>
      </c>
    </row>
    <row r="2702" spans="2:51" s="167" customFormat="1" ht="12">
      <c r="B2702" s="166"/>
      <c r="D2702" s="96" t="s">
        <v>132</v>
      </c>
      <c r="E2702" s="168" t="s">
        <v>1</v>
      </c>
      <c r="F2702" s="169" t="s">
        <v>620</v>
      </c>
      <c r="H2702" s="168" t="s">
        <v>1</v>
      </c>
      <c r="L2702" s="166"/>
      <c r="M2702" s="170"/>
      <c r="N2702" s="171"/>
      <c r="O2702" s="171"/>
      <c r="P2702" s="171"/>
      <c r="Q2702" s="171"/>
      <c r="R2702" s="171"/>
      <c r="S2702" s="171"/>
      <c r="T2702" s="172"/>
      <c r="AT2702" s="168" t="s">
        <v>132</v>
      </c>
      <c r="AU2702" s="168" t="s">
        <v>74</v>
      </c>
      <c r="AV2702" s="167" t="s">
        <v>72</v>
      </c>
      <c r="AW2702" s="167" t="s">
        <v>5</v>
      </c>
      <c r="AX2702" s="167" t="s">
        <v>66</v>
      </c>
      <c r="AY2702" s="168" t="s">
        <v>123</v>
      </c>
    </row>
    <row r="2703" spans="2:51" s="167" customFormat="1" ht="12">
      <c r="B2703" s="166"/>
      <c r="D2703" s="96" t="s">
        <v>132</v>
      </c>
      <c r="E2703" s="168" t="s">
        <v>1</v>
      </c>
      <c r="F2703" s="169" t="s">
        <v>962</v>
      </c>
      <c r="H2703" s="168" t="s">
        <v>1</v>
      </c>
      <c r="L2703" s="166"/>
      <c r="M2703" s="170"/>
      <c r="N2703" s="171"/>
      <c r="O2703" s="171"/>
      <c r="P2703" s="171"/>
      <c r="Q2703" s="171"/>
      <c r="R2703" s="171"/>
      <c r="S2703" s="171"/>
      <c r="T2703" s="172"/>
      <c r="AT2703" s="168" t="s">
        <v>132</v>
      </c>
      <c r="AU2703" s="168" t="s">
        <v>74</v>
      </c>
      <c r="AV2703" s="167" t="s">
        <v>72</v>
      </c>
      <c r="AW2703" s="167" t="s">
        <v>5</v>
      </c>
      <c r="AX2703" s="167" t="s">
        <v>66</v>
      </c>
      <c r="AY2703" s="168" t="s">
        <v>123</v>
      </c>
    </row>
    <row r="2704" spans="2:51" s="95" customFormat="1" ht="12">
      <c r="B2704" s="94"/>
      <c r="D2704" s="96" t="s">
        <v>132</v>
      </c>
      <c r="E2704" s="97" t="s">
        <v>1</v>
      </c>
      <c r="F2704" s="98" t="s">
        <v>74</v>
      </c>
      <c r="H2704" s="99">
        <v>2</v>
      </c>
      <c r="L2704" s="94"/>
      <c r="M2704" s="100"/>
      <c r="N2704" s="101"/>
      <c r="O2704" s="101"/>
      <c r="P2704" s="101"/>
      <c r="Q2704" s="101"/>
      <c r="R2704" s="101"/>
      <c r="S2704" s="101"/>
      <c r="T2704" s="102"/>
      <c r="AT2704" s="97" t="s">
        <v>132</v>
      </c>
      <c r="AU2704" s="97" t="s">
        <v>74</v>
      </c>
      <c r="AV2704" s="95" t="s">
        <v>74</v>
      </c>
      <c r="AW2704" s="95" t="s">
        <v>5</v>
      </c>
      <c r="AX2704" s="95" t="s">
        <v>66</v>
      </c>
      <c r="AY2704" s="97" t="s">
        <v>123</v>
      </c>
    </row>
    <row r="2705" spans="2:51" s="167" customFormat="1" ht="12">
      <c r="B2705" s="166"/>
      <c r="D2705" s="96" t="s">
        <v>132</v>
      </c>
      <c r="E2705" s="168" t="s">
        <v>1</v>
      </c>
      <c r="F2705" s="169" t="s">
        <v>621</v>
      </c>
      <c r="H2705" s="168" t="s">
        <v>1</v>
      </c>
      <c r="L2705" s="166"/>
      <c r="M2705" s="170"/>
      <c r="N2705" s="171"/>
      <c r="O2705" s="171"/>
      <c r="P2705" s="171"/>
      <c r="Q2705" s="171"/>
      <c r="R2705" s="171"/>
      <c r="S2705" s="171"/>
      <c r="T2705" s="172"/>
      <c r="AT2705" s="168" t="s">
        <v>132</v>
      </c>
      <c r="AU2705" s="168" t="s">
        <v>74</v>
      </c>
      <c r="AV2705" s="167" t="s">
        <v>72</v>
      </c>
      <c r="AW2705" s="167" t="s">
        <v>5</v>
      </c>
      <c r="AX2705" s="167" t="s">
        <v>66</v>
      </c>
      <c r="AY2705" s="168" t="s">
        <v>123</v>
      </c>
    </row>
    <row r="2706" spans="2:51" s="167" customFormat="1" ht="12">
      <c r="B2706" s="166"/>
      <c r="D2706" s="96" t="s">
        <v>132</v>
      </c>
      <c r="E2706" s="168" t="s">
        <v>1</v>
      </c>
      <c r="F2706" s="169" t="s">
        <v>963</v>
      </c>
      <c r="H2706" s="168" t="s">
        <v>1</v>
      </c>
      <c r="L2706" s="166"/>
      <c r="M2706" s="170"/>
      <c r="N2706" s="171"/>
      <c r="O2706" s="171"/>
      <c r="P2706" s="171"/>
      <c r="Q2706" s="171"/>
      <c r="R2706" s="171"/>
      <c r="S2706" s="171"/>
      <c r="T2706" s="172"/>
      <c r="AT2706" s="168" t="s">
        <v>132</v>
      </c>
      <c r="AU2706" s="168" t="s">
        <v>74</v>
      </c>
      <c r="AV2706" s="167" t="s">
        <v>72</v>
      </c>
      <c r="AW2706" s="167" t="s">
        <v>5</v>
      </c>
      <c r="AX2706" s="167" t="s">
        <v>66</v>
      </c>
      <c r="AY2706" s="168" t="s">
        <v>123</v>
      </c>
    </row>
    <row r="2707" spans="2:51" s="95" customFormat="1" ht="12">
      <c r="B2707" s="94"/>
      <c r="D2707" s="96" t="s">
        <v>132</v>
      </c>
      <c r="E2707" s="97" t="s">
        <v>1</v>
      </c>
      <c r="F2707" s="98" t="s">
        <v>137</v>
      </c>
      <c r="H2707" s="99">
        <v>3</v>
      </c>
      <c r="L2707" s="94"/>
      <c r="M2707" s="100"/>
      <c r="N2707" s="101"/>
      <c r="O2707" s="101"/>
      <c r="P2707" s="101"/>
      <c r="Q2707" s="101"/>
      <c r="R2707" s="101"/>
      <c r="S2707" s="101"/>
      <c r="T2707" s="102"/>
      <c r="AT2707" s="97" t="s">
        <v>132</v>
      </c>
      <c r="AU2707" s="97" t="s">
        <v>74</v>
      </c>
      <c r="AV2707" s="95" t="s">
        <v>74</v>
      </c>
      <c r="AW2707" s="95" t="s">
        <v>5</v>
      </c>
      <c r="AX2707" s="95" t="s">
        <v>66</v>
      </c>
      <c r="AY2707" s="97" t="s">
        <v>123</v>
      </c>
    </row>
    <row r="2708" spans="2:51" s="167" customFormat="1" ht="12">
      <c r="B2708" s="166"/>
      <c r="D2708" s="96" t="s">
        <v>132</v>
      </c>
      <c r="E2708" s="168" t="s">
        <v>1</v>
      </c>
      <c r="F2708" s="169" t="s">
        <v>622</v>
      </c>
      <c r="H2708" s="168" t="s">
        <v>1</v>
      </c>
      <c r="L2708" s="166"/>
      <c r="M2708" s="170"/>
      <c r="N2708" s="171"/>
      <c r="O2708" s="171"/>
      <c r="P2708" s="171"/>
      <c r="Q2708" s="171"/>
      <c r="R2708" s="171"/>
      <c r="S2708" s="171"/>
      <c r="T2708" s="172"/>
      <c r="AT2708" s="168" t="s">
        <v>132</v>
      </c>
      <c r="AU2708" s="168" t="s">
        <v>74</v>
      </c>
      <c r="AV2708" s="167" t="s">
        <v>72</v>
      </c>
      <c r="AW2708" s="167" t="s">
        <v>5</v>
      </c>
      <c r="AX2708" s="167" t="s">
        <v>66</v>
      </c>
      <c r="AY2708" s="168" t="s">
        <v>123</v>
      </c>
    </row>
    <row r="2709" spans="2:51" s="167" customFormat="1" ht="12">
      <c r="B2709" s="166"/>
      <c r="D2709" s="96" t="s">
        <v>132</v>
      </c>
      <c r="E2709" s="168" t="s">
        <v>1</v>
      </c>
      <c r="F2709" s="169" t="s">
        <v>964</v>
      </c>
      <c r="H2709" s="168" t="s">
        <v>1</v>
      </c>
      <c r="L2709" s="166"/>
      <c r="M2709" s="170"/>
      <c r="N2709" s="171"/>
      <c r="O2709" s="171"/>
      <c r="P2709" s="171"/>
      <c r="Q2709" s="171"/>
      <c r="R2709" s="171"/>
      <c r="S2709" s="171"/>
      <c r="T2709" s="172"/>
      <c r="AT2709" s="168" t="s">
        <v>132</v>
      </c>
      <c r="AU2709" s="168" t="s">
        <v>74</v>
      </c>
      <c r="AV2709" s="167" t="s">
        <v>72</v>
      </c>
      <c r="AW2709" s="167" t="s">
        <v>5</v>
      </c>
      <c r="AX2709" s="167" t="s">
        <v>66</v>
      </c>
      <c r="AY2709" s="168" t="s">
        <v>123</v>
      </c>
    </row>
    <row r="2710" spans="2:51" s="95" customFormat="1" ht="12">
      <c r="B2710" s="94"/>
      <c r="D2710" s="96" t="s">
        <v>132</v>
      </c>
      <c r="E2710" s="97" t="s">
        <v>1</v>
      </c>
      <c r="F2710" s="98" t="s">
        <v>74</v>
      </c>
      <c r="H2710" s="99">
        <v>2</v>
      </c>
      <c r="L2710" s="94"/>
      <c r="M2710" s="100"/>
      <c r="N2710" s="101"/>
      <c r="O2710" s="101"/>
      <c r="P2710" s="101"/>
      <c r="Q2710" s="101"/>
      <c r="R2710" s="101"/>
      <c r="S2710" s="101"/>
      <c r="T2710" s="102"/>
      <c r="AT2710" s="97" t="s">
        <v>132</v>
      </c>
      <c r="AU2710" s="97" t="s">
        <v>74</v>
      </c>
      <c r="AV2710" s="95" t="s">
        <v>74</v>
      </c>
      <c r="AW2710" s="95" t="s">
        <v>5</v>
      </c>
      <c r="AX2710" s="95" t="s">
        <v>66</v>
      </c>
      <c r="AY2710" s="97" t="s">
        <v>123</v>
      </c>
    </row>
    <row r="2711" spans="2:51" s="167" customFormat="1" ht="12">
      <c r="B2711" s="166"/>
      <c r="D2711" s="96" t="s">
        <v>132</v>
      </c>
      <c r="E2711" s="168" t="s">
        <v>1</v>
      </c>
      <c r="F2711" s="169" t="s">
        <v>623</v>
      </c>
      <c r="H2711" s="168" t="s">
        <v>1</v>
      </c>
      <c r="L2711" s="166"/>
      <c r="M2711" s="170"/>
      <c r="N2711" s="171"/>
      <c r="O2711" s="171"/>
      <c r="P2711" s="171"/>
      <c r="Q2711" s="171"/>
      <c r="R2711" s="171"/>
      <c r="S2711" s="171"/>
      <c r="T2711" s="172"/>
      <c r="AT2711" s="168" t="s">
        <v>132</v>
      </c>
      <c r="AU2711" s="168" t="s">
        <v>74</v>
      </c>
      <c r="AV2711" s="167" t="s">
        <v>72</v>
      </c>
      <c r="AW2711" s="167" t="s">
        <v>5</v>
      </c>
      <c r="AX2711" s="167" t="s">
        <v>66</v>
      </c>
      <c r="AY2711" s="168" t="s">
        <v>123</v>
      </c>
    </row>
    <row r="2712" spans="2:51" s="167" customFormat="1" ht="12">
      <c r="B2712" s="166"/>
      <c r="D2712" s="96" t="s">
        <v>132</v>
      </c>
      <c r="E2712" s="168" t="s">
        <v>1</v>
      </c>
      <c r="F2712" s="169" t="s">
        <v>965</v>
      </c>
      <c r="H2712" s="168" t="s">
        <v>1</v>
      </c>
      <c r="L2712" s="166"/>
      <c r="M2712" s="170"/>
      <c r="N2712" s="171"/>
      <c r="O2712" s="171"/>
      <c r="P2712" s="171"/>
      <c r="Q2712" s="171"/>
      <c r="R2712" s="171"/>
      <c r="S2712" s="171"/>
      <c r="T2712" s="172"/>
      <c r="AT2712" s="168" t="s">
        <v>132</v>
      </c>
      <c r="AU2712" s="168" t="s">
        <v>74</v>
      </c>
      <c r="AV2712" s="167" t="s">
        <v>72</v>
      </c>
      <c r="AW2712" s="167" t="s">
        <v>5</v>
      </c>
      <c r="AX2712" s="167" t="s">
        <v>66</v>
      </c>
      <c r="AY2712" s="168" t="s">
        <v>123</v>
      </c>
    </row>
    <row r="2713" spans="2:51" s="95" customFormat="1" ht="12">
      <c r="B2713" s="94"/>
      <c r="D2713" s="96" t="s">
        <v>132</v>
      </c>
      <c r="E2713" s="97" t="s">
        <v>1</v>
      </c>
      <c r="F2713" s="98" t="s">
        <v>74</v>
      </c>
      <c r="H2713" s="99">
        <v>2</v>
      </c>
      <c r="L2713" s="94"/>
      <c r="M2713" s="100"/>
      <c r="N2713" s="101"/>
      <c r="O2713" s="101"/>
      <c r="P2713" s="101"/>
      <c r="Q2713" s="101"/>
      <c r="R2713" s="101"/>
      <c r="S2713" s="101"/>
      <c r="T2713" s="102"/>
      <c r="AT2713" s="97" t="s">
        <v>132</v>
      </c>
      <c r="AU2713" s="97" t="s">
        <v>74</v>
      </c>
      <c r="AV2713" s="95" t="s">
        <v>74</v>
      </c>
      <c r="AW2713" s="95" t="s">
        <v>5</v>
      </c>
      <c r="AX2713" s="95" t="s">
        <v>66</v>
      </c>
      <c r="AY2713" s="97" t="s">
        <v>123</v>
      </c>
    </row>
    <row r="2714" spans="2:51" s="167" customFormat="1" ht="12">
      <c r="B2714" s="166"/>
      <c r="D2714" s="96" t="s">
        <v>132</v>
      </c>
      <c r="E2714" s="168" t="s">
        <v>1</v>
      </c>
      <c r="F2714" s="169" t="s">
        <v>624</v>
      </c>
      <c r="H2714" s="168" t="s">
        <v>1</v>
      </c>
      <c r="L2714" s="166"/>
      <c r="M2714" s="170"/>
      <c r="N2714" s="171"/>
      <c r="O2714" s="171"/>
      <c r="P2714" s="171"/>
      <c r="Q2714" s="171"/>
      <c r="R2714" s="171"/>
      <c r="S2714" s="171"/>
      <c r="T2714" s="172"/>
      <c r="AT2714" s="168" t="s">
        <v>132</v>
      </c>
      <c r="AU2714" s="168" t="s">
        <v>74</v>
      </c>
      <c r="AV2714" s="167" t="s">
        <v>72</v>
      </c>
      <c r="AW2714" s="167" t="s">
        <v>5</v>
      </c>
      <c r="AX2714" s="167" t="s">
        <v>66</v>
      </c>
      <c r="AY2714" s="168" t="s">
        <v>123</v>
      </c>
    </row>
    <row r="2715" spans="2:51" s="167" customFormat="1" ht="12">
      <c r="B2715" s="166"/>
      <c r="D2715" s="96" t="s">
        <v>132</v>
      </c>
      <c r="E2715" s="168" t="s">
        <v>1</v>
      </c>
      <c r="F2715" s="169" t="s">
        <v>965</v>
      </c>
      <c r="H2715" s="168" t="s">
        <v>1</v>
      </c>
      <c r="L2715" s="166"/>
      <c r="M2715" s="170"/>
      <c r="N2715" s="171"/>
      <c r="O2715" s="171"/>
      <c r="P2715" s="171"/>
      <c r="Q2715" s="171"/>
      <c r="R2715" s="171"/>
      <c r="S2715" s="171"/>
      <c r="T2715" s="172"/>
      <c r="AT2715" s="168" t="s">
        <v>132</v>
      </c>
      <c r="AU2715" s="168" t="s">
        <v>74</v>
      </c>
      <c r="AV2715" s="167" t="s">
        <v>72</v>
      </c>
      <c r="AW2715" s="167" t="s">
        <v>5</v>
      </c>
      <c r="AX2715" s="167" t="s">
        <v>66</v>
      </c>
      <c r="AY2715" s="168" t="s">
        <v>123</v>
      </c>
    </row>
    <row r="2716" spans="2:51" s="95" customFormat="1" ht="12">
      <c r="B2716" s="94"/>
      <c r="D2716" s="96" t="s">
        <v>132</v>
      </c>
      <c r="E2716" s="97" t="s">
        <v>1</v>
      </c>
      <c r="F2716" s="98" t="s">
        <v>74</v>
      </c>
      <c r="H2716" s="99">
        <v>2</v>
      </c>
      <c r="L2716" s="94"/>
      <c r="M2716" s="100"/>
      <c r="N2716" s="101"/>
      <c r="O2716" s="101"/>
      <c r="P2716" s="101"/>
      <c r="Q2716" s="101"/>
      <c r="R2716" s="101"/>
      <c r="S2716" s="101"/>
      <c r="T2716" s="102"/>
      <c r="AT2716" s="97" t="s">
        <v>132</v>
      </c>
      <c r="AU2716" s="97" t="s">
        <v>74</v>
      </c>
      <c r="AV2716" s="95" t="s">
        <v>74</v>
      </c>
      <c r="AW2716" s="95" t="s">
        <v>5</v>
      </c>
      <c r="AX2716" s="95" t="s">
        <v>66</v>
      </c>
      <c r="AY2716" s="97" t="s">
        <v>123</v>
      </c>
    </row>
    <row r="2717" spans="2:51" s="182" customFormat="1" ht="12">
      <c r="B2717" s="181"/>
      <c r="D2717" s="96" t="s">
        <v>132</v>
      </c>
      <c r="E2717" s="183" t="s">
        <v>1</v>
      </c>
      <c r="F2717" s="184" t="s">
        <v>470</v>
      </c>
      <c r="H2717" s="185">
        <v>18</v>
      </c>
      <c r="L2717" s="181"/>
      <c r="M2717" s="186"/>
      <c r="N2717" s="187"/>
      <c r="O2717" s="187"/>
      <c r="P2717" s="187"/>
      <c r="Q2717" s="187"/>
      <c r="R2717" s="187"/>
      <c r="S2717" s="187"/>
      <c r="T2717" s="188"/>
      <c r="AT2717" s="183" t="s">
        <v>132</v>
      </c>
      <c r="AU2717" s="183" t="s">
        <v>74</v>
      </c>
      <c r="AV2717" s="182" t="s">
        <v>130</v>
      </c>
      <c r="AW2717" s="182" t="s">
        <v>5</v>
      </c>
      <c r="AX2717" s="182" t="s">
        <v>72</v>
      </c>
      <c r="AY2717" s="183" t="s">
        <v>123</v>
      </c>
    </row>
    <row r="2718" spans="2:65" s="117" customFormat="1" ht="16.5" customHeight="1">
      <c r="B2718" s="8"/>
      <c r="C2718" s="103" t="s">
        <v>966</v>
      </c>
      <c r="D2718" s="103" t="s">
        <v>189</v>
      </c>
      <c r="E2718" s="104" t="s">
        <v>967</v>
      </c>
      <c r="F2718" s="105" t="s">
        <v>968</v>
      </c>
      <c r="G2718" s="106" t="s">
        <v>175</v>
      </c>
      <c r="H2718" s="107">
        <v>12</v>
      </c>
      <c r="I2718" s="143"/>
      <c r="J2718" s="108">
        <f>ROUND(I2718*H2718,2)</f>
        <v>0</v>
      </c>
      <c r="K2718" s="105" t="s">
        <v>397</v>
      </c>
      <c r="L2718" s="157"/>
      <c r="M2718" s="109" t="s">
        <v>1</v>
      </c>
      <c r="N2718" s="189" t="s">
        <v>35</v>
      </c>
      <c r="O2718" s="92">
        <v>0</v>
      </c>
      <c r="P2718" s="92">
        <f>O2718*H2718</f>
        <v>0</v>
      </c>
      <c r="Q2718" s="92">
        <v>0.002</v>
      </c>
      <c r="R2718" s="92">
        <f>Q2718*H2718</f>
        <v>0.024</v>
      </c>
      <c r="S2718" s="92">
        <v>0</v>
      </c>
      <c r="T2718" s="164">
        <f>S2718*H2718</f>
        <v>0</v>
      </c>
      <c r="AR2718" s="120" t="s">
        <v>159</v>
      </c>
      <c r="AT2718" s="120" t="s">
        <v>189</v>
      </c>
      <c r="AU2718" s="120" t="s">
        <v>74</v>
      </c>
      <c r="AY2718" s="120" t="s">
        <v>123</v>
      </c>
      <c r="BE2718" s="156">
        <f>IF(N2718="základní",J2718,0)</f>
        <v>0</v>
      </c>
      <c r="BF2718" s="156">
        <f>IF(N2718="snížená",J2718,0)</f>
        <v>0</v>
      </c>
      <c r="BG2718" s="156">
        <f>IF(N2718="zákl. přenesená",J2718,0)</f>
        <v>0</v>
      </c>
      <c r="BH2718" s="156">
        <f>IF(N2718="sníž. přenesená",J2718,0)</f>
        <v>0</v>
      </c>
      <c r="BI2718" s="156">
        <f>IF(N2718="nulová",J2718,0)</f>
        <v>0</v>
      </c>
      <c r="BJ2718" s="120" t="s">
        <v>72</v>
      </c>
      <c r="BK2718" s="156">
        <f>ROUND(I2718*H2718,2)</f>
        <v>0</v>
      </c>
      <c r="BL2718" s="120" t="s">
        <v>130</v>
      </c>
      <c r="BM2718" s="120" t="s">
        <v>969</v>
      </c>
    </row>
    <row r="2719" spans="2:47" s="117" customFormat="1" ht="12">
      <c r="B2719" s="8"/>
      <c r="D2719" s="96" t="s">
        <v>399</v>
      </c>
      <c r="F2719" s="165" t="s">
        <v>968</v>
      </c>
      <c r="L2719" s="8"/>
      <c r="M2719" s="114"/>
      <c r="N2719" s="21"/>
      <c r="O2719" s="21"/>
      <c r="P2719" s="21"/>
      <c r="Q2719" s="21"/>
      <c r="R2719" s="21"/>
      <c r="S2719" s="21"/>
      <c r="T2719" s="22"/>
      <c r="AT2719" s="120" t="s">
        <v>399</v>
      </c>
      <c r="AU2719" s="120" t="s">
        <v>74</v>
      </c>
    </row>
    <row r="2720" spans="2:51" s="167" customFormat="1" ht="12">
      <c r="B2720" s="166"/>
      <c r="D2720" s="96" t="s">
        <v>132</v>
      </c>
      <c r="E2720" s="168" t="s">
        <v>1</v>
      </c>
      <c r="F2720" s="169" t="s">
        <v>401</v>
      </c>
      <c r="H2720" s="168" t="s">
        <v>1</v>
      </c>
      <c r="L2720" s="166"/>
      <c r="M2720" s="170"/>
      <c r="N2720" s="171"/>
      <c r="O2720" s="171"/>
      <c r="P2720" s="171"/>
      <c r="Q2720" s="171"/>
      <c r="R2720" s="171"/>
      <c r="S2720" s="171"/>
      <c r="T2720" s="172"/>
      <c r="AT2720" s="168" t="s">
        <v>132</v>
      </c>
      <c r="AU2720" s="168" t="s">
        <v>74</v>
      </c>
      <c r="AV2720" s="167" t="s">
        <v>72</v>
      </c>
      <c r="AW2720" s="167" t="s">
        <v>5</v>
      </c>
      <c r="AX2720" s="167" t="s">
        <v>66</v>
      </c>
      <c r="AY2720" s="168" t="s">
        <v>123</v>
      </c>
    </row>
    <row r="2721" spans="2:51" s="167" customFormat="1" ht="12">
      <c r="B2721" s="166"/>
      <c r="D2721" s="96" t="s">
        <v>132</v>
      </c>
      <c r="E2721" s="168" t="s">
        <v>1</v>
      </c>
      <c r="F2721" s="169" t="s">
        <v>402</v>
      </c>
      <c r="H2721" s="168" t="s">
        <v>1</v>
      </c>
      <c r="L2721" s="166"/>
      <c r="M2721" s="170"/>
      <c r="N2721" s="171"/>
      <c r="O2721" s="171"/>
      <c r="P2721" s="171"/>
      <c r="Q2721" s="171"/>
      <c r="R2721" s="171"/>
      <c r="S2721" s="171"/>
      <c r="T2721" s="172"/>
      <c r="AT2721" s="168" t="s">
        <v>132</v>
      </c>
      <c r="AU2721" s="168" t="s">
        <v>74</v>
      </c>
      <c r="AV2721" s="167" t="s">
        <v>72</v>
      </c>
      <c r="AW2721" s="167" t="s">
        <v>5</v>
      </c>
      <c r="AX2721" s="167" t="s">
        <v>66</v>
      </c>
      <c r="AY2721" s="168" t="s">
        <v>123</v>
      </c>
    </row>
    <row r="2722" spans="2:51" s="167" customFormat="1" ht="12">
      <c r="B2722" s="166"/>
      <c r="D2722" s="96" t="s">
        <v>132</v>
      </c>
      <c r="E2722" s="168" t="s">
        <v>1</v>
      </c>
      <c r="F2722" s="169" t="s">
        <v>403</v>
      </c>
      <c r="H2722" s="168" t="s">
        <v>1</v>
      </c>
      <c r="L2722" s="166"/>
      <c r="M2722" s="170"/>
      <c r="N2722" s="171"/>
      <c r="O2722" s="171"/>
      <c r="P2722" s="171"/>
      <c r="Q2722" s="171"/>
      <c r="R2722" s="171"/>
      <c r="S2722" s="171"/>
      <c r="T2722" s="172"/>
      <c r="AT2722" s="168" t="s">
        <v>132</v>
      </c>
      <c r="AU2722" s="168" t="s">
        <v>74</v>
      </c>
      <c r="AV2722" s="167" t="s">
        <v>72</v>
      </c>
      <c r="AW2722" s="167" t="s">
        <v>5</v>
      </c>
      <c r="AX2722" s="167" t="s">
        <v>66</v>
      </c>
      <c r="AY2722" s="168" t="s">
        <v>123</v>
      </c>
    </row>
    <row r="2723" spans="2:51" s="167" customFormat="1" ht="12">
      <c r="B2723" s="166"/>
      <c r="D2723" s="96" t="s">
        <v>132</v>
      </c>
      <c r="E2723" s="168" t="s">
        <v>1</v>
      </c>
      <c r="F2723" s="169" t="s">
        <v>614</v>
      </c>
      <c r="H2723" s="168" t="s">
        <v>1</v>
      </c>
      <c r="L2723" s="166"/>
      <c r="M2723" s="170"/>
      <c r="N2723" s="171"/>
      <c r="O2723" s="171"/>
      <c r="P2723" s="171"/>
      <c r="Q2723" s="171"/>
      <c r="R2723" s="171"/>
      <c r="S2723" s="171"/>
      <c r="T2723" s="172"/>
      <c r="AT2723" s="168" t="s">
        <v>132</v>
      </c>
      <c r="AU2723" s="168" t="s">
        <v>74</v>
      </c>
      <c r="AV2723" s="167" t="s">
        <v>72</v>
      </c>
      <c r="AW2723" s="167" t="s">
        <v>5</v>
      </c>
      <c r="AX2723" s="167" t="s">
        <v>66</v>
      </c>
      <c r="AY2723" s="168" t="s">
        <v>123</v>
      </c>
    </row>
    <row r="2724" spans="2:51" s="167" customFormat="1" ht="12">
      <c r="B2724" s="166"/>
      <c r="D2724" s="96" t="s">
        <v>132</v>
      </c>
      <c r="E2724" s="168" t="s">
        <v>1</v>
      </c>
      <c r="F2724" s="169" t="s">
        <v>615</v>
      </c>
      <c r="H2724" s="168" t="s">
        <v>1</v>
      </c>
      <c r="L2724" s="166"/>
      <c r="M2724" s="170"/>
      <c r="N2724" s="171"/>
      <c r="O2724" s="171"/>
      <c r="P2724" s="171"/>
      <c r="Q2724" s="171"/>
      <c r="R2724" s="171"/>
      <c r="S2724" s="171"/>
      <c r="T2724" s="172"/>
      <c r="AT2724" s="168" t="s">
        <v>132</v>
      </c>
      <c r="AU2724" s="168" t="s">
        <v>74</v>
      </c>
      <c r="AV2724" s="167" t="s">
        <v>72</v>
      </c>
      <c r="AW2724" s="167" t="s">
        <v>5</v>
      </c>
      <c r="AX2724" s="167" t="s">
        <v>66</v>
      </c>
      <c r="AY2724" s="168" t="s">
        <v>123</v>
      </c>
    </row>
    <row r="2725" spans="2:51" s="167" customFormat="1" ht="12">
      <c r="B2725" s="166"/>
      <c r="D2725" s="96" t="s">
        <v>132</v>
      </c>
      <c r="E2725" s="168" t="s">
        <v>1</v>
      </c>
      <c r="F2725" s="169" t="s">
        <v>961</v>
      </c>
      <c r="H2725" s="168" t="s">
        <v>1</v>
      </c>
      <c r="L2725" s="166"/>
      <c r="M2725" s="170"/>
      <c r="N2725" s="171"/>
      <c r="O2725" s="171"/>
      <c r="P2725" s="171"/>
      <c r="Q2725" s="171"/>
      <c r="R2725" s="171"/>
      <c r="S2725" s="171"/>
      <c r="T2725" s="172"/>
      <c r="AT2725" s="168" t="s">
        <v>132</v>
      </c>
      <c r="AU2725" s="168" t="s">
        <v>74</v>
      </c>
      <c r="AV2725" s="167" t="s">
        <v>72</v>
      </c>
      <c r="AW2725" s="167" t="s">
        <v>5</v>
      </c>
      <c r="AX2725" s="167" t="s">
        <v>66</v>
      </c>
      <c r="AY2725" s="168" t="s">
        <v>123</v>
      </c>
    </row>
    <row r="2726" spans="2:51" s="95" customFormat="1" ht="12">
      <c r="B2726" s="94"/>
      <c r="D2726" s="96" t="s">
        <v>132</v>
      </c>
      <c r="E2726" s="97" t="s">
        <v>1</v>
      </c>
      <c r="F2726" s="98" t="s">
        <v>137</v>
      </c>
      <c r="H2726" s="99">
        <v>3</v>
      </c>
      <c r="L2726" s="94"/>
      <c r="M2726" s="100"/>
      <c r="N2726" s="101"/>
      <c r="O2726" s="101"/>
      <c r="P2726" s="101"/>
      <c r="Q2726" s="101"/>
      <c r="R2726" s="101"/>
      <c r="S2726" s="101"/>
      <c r="T2726" s="102"/>
      <c r="AT2726" s="97" t="s">
        <v>132</v>
      </c>
      <c r="AU2726" s="97" t="s">
        <v>74</v>
      </c>
      <c r="AV2726" s="95" t="s">
        <v>74</v>
      </c>
      <c r="AW2726" s="95" t="s">
        <v>5</v>
      </c>
      <c r="AX2726" s="95" t="s">
        <v>66</v>
      </c>
      <c r="AY2726" s="97" t="s">
        <v>123</v>
      </c>
    </row>
    <row r="2727" spans="2:51" s="167" customFormat="1" ht="12">
      <c r="B2727" s="166"/>
      <c r="D2727" s="96" t="s">
        <v>132</v>
      </c>
      <c r="E2727" s="168" t="s">
        <v>1</v>
      </c>
      <c r="F2727" s="169" t="s">
        <v>618</v>
      </c>
      <c r="H2727" s="168" t="s">
        <v>1</v>
      </c>
      <c r="L2727" s="166"/>
      <c r="M2727" s="170"/>
      <c r="N2727" s="171"/>
      <c r="O2727" s="171"/>
      <c r="P2727" s="171"/>
      <c r="Q2727" s="171"/>
      <c r="R2727" s="171"/>
      <c r="S2727" s="171"/>
      <c r="T2727" s="172"/>
      <c r="AT2727" s="168" t="s">
        <v>132</v>
      </c>
      <c r="AU2727" s="168" t="s">
        <v>74</v>
      </c>
      <c r="AV2727" s="167" t="s">
        <v>72</v>
      </c>
      <c r="AW2727" s="167" t="s">
        <v>5</v>
      </c>
      <c r="AX2727" s="167" t="s">
        <v>66</v>
      </c>
      <c r="AY2727" s="168" t="s">
        <v>123</v>
      </c>
    </row>
    <row r="2728" spans="2:51" s="167" customFormat="1" ht="12">
      <c r="B2728" s="166"/>
      <c r="D2728" s="96" t="s">
        <v>132</v>
      </c>
      <c r="E2728" s="168" t="s">
        <v>1</v>
      </c>
      <c r="F2728" s="169" t="s">
        <v>962</v>
      </c>
      <c r="H2728" s="168" t="s">
        <v>1</v>
      </c>
      <c r="L2728" s="166"/>
      <c r="M2728" s="170"/>
      <c r="N2728" s="171"/>
      <c r="O2728" s="171"/>
      <c r="P2728" s="171"/>
      <c r="Q2728" s="171"/>
      <c r="R2728" s="171"/>
      <c r="S2728" s="171"/>
      <c r="T2728" s="172"/>
      <c r="AT2728" s="168" t="s">
        <v>132</v>
      </c>
      <c r="AU2728" s="168" t="s">
        <v>74</v>
      </c>
      <c r="AV2728" s="167" t="s">
        <v>72</v>
      </c>
      <c r="AW2728" s="167" t="s">
        <v>5</v>
      </c>
      <c r="AX2728" s="167" t="s">
        <v>66</v>
      </c>
      <c r="AY2728" s="168" t="s">
        <v>123</v>
      </c>
    </row>
    <row r="2729" spans="2:51" s="95" customFormat="1" ht="12">
      <c r="B2729" s="94"/>
      <c r="D2729" s="96" t="s">
        <v>132</v>
      </c>
      <c r="E2729" s="97" t="s">
        <v>1</v>
      </c>
      <c r="F2729" s="98" t="s">
        <v>74</v>
      </c>
      <c r="H2729" s="99">
        <v>2</v>
      </c>
      <c r="L2729" s="94"/>
      <c r="M2729" s="100"/>
      <c r="N2729" s="101"/>
      <c r="O2729" s="101"/>
      <c r="P2729" s="101"/>
      <c r="Q2729" s="101"/>
      <c r="R2729" s="101"/>
      <c r="S2729" s="101"/>
      <c r="T2729" s="102"/>
      <c r="AT2729" s="97" t="s">
        <v>132</v>
      </c>
      <c r="AU2729" s="97" t="s">
        <v>74</v>
      </c>
      <c r="AV2729" s="95" t="s">
        <v>74</v>
      </c>
      <c r="AW2729" s="95" t="s">
        <v>5</v>
      </c>
      <c r="AX2729" s="95" t="s">
        <v>66</v>
      </c>
      <c r="AY2729" s="97" t="s">
        <v>123</v>
      </c>
    </row>
    <row r="2730" spans="2:51" s="167" customFormat="1" ht="12">
      <c r="B2730" s="166"/>
      <c r="D2730" s="96" t="s">
        <v>132</v>
      </c>
      <c r="E2730" s="168" t="s">
        <v>1</v>
      </c>
      <c r="F2730" s="169" t="s">
        <v>619</v>
      </c>
      <c r="H2730" s="168" t="s">
        <v>1</v>
      </c>
      <c r="L2730" s="166"/>
      <c r="M2730" s="170"/>
      <c r="N2730" s="171"/>
      <c r="O2730" s="171"/>
      <c r="P2730" s="171"/>
      <c r="Q2730" s="171"/>
      <c r="R2730" s="171"/>
      <c r="S2730" s="171"/>
      <c r="T2730" s="172"/>
      <c r="AT2730" s="168" t="s">
        <v>132</v>
      </c>
      <c r="AU2730" s="168" t="s">
        <v>74</v>
      </c>
      <c r="AV2730" s="167" t="s">
        <v>72</v>
      </c>
      <c r="AW2730" s="167" t="s">
        <v>5</v>
      </c>
      <c r="AX2730" s="167" t="s">
        <v>66</v>
      </c>
      <c r="AY2730" s="168" t="s">
        <v>123</v>
      </c>
    </row>
    <row r="2731" spans="2:51" s="167" customFormat="1" ht="12">
      <c r="B2731" s="166"/>
      <c r="D2731" s="96" t="s">
        <v>132</v>
      </c>
      <c r="E2731" s="168" t="s">
        <v>1</v>
      </c>
      <c r="F2731" s="169" t="s">
        <v>962</v>
      </c>
      <c r="H2731" s="168" t="s">
        <v>1</v>
      </c>
      <c r="L2731" s="166"/>
      <c r="M2731" s="170"/>
      <c r="N2731" s="171"/>
      <c r="O2731" s="171"/>
      <c r="P2731" s="171"/>
      <c r="Q2731" s="171"/>
      <c r="R2731" s="171"/>
      <c r="S2731" s="171"/>
      <c r="T2731" s="172"/>
      <c r="AT2731" s="168" t="s">
        <v>132</v>
      </c>
      <c r="AU2731" s="168" t="s">
        <v>74</v>
      </c>
      <c r="AV2731" s="167" t="s">
        <v>72</v>
      </c>
      <c r="AW2731" s="167" t="s">
        <v>5</v>
      </c>
      <c r="AX2731" s="167" t="s">
        <v>66</v>
      </c>
      <c r="AY2731" s="168" t="s">
        <v>123</v>
      </c>
    </row>
    <row r="2732" spans="2:51" s="95" customFormat="1" ht="12">
      <c r="B2732" s="94"/>
      <c r="D2732" s="96" t="s">
        <v>132</v>
      </c>
      <c r="E2732" s="97" t="s">
        <v>1</v>
      </c>
      <c r="F2732" s="98" t="s">
        <v>74</v>
      </c>
      <c r="H2732" s="99">
        <v>2</v>
      </c>
      <c r="L2732" s="94"/>
      <c r="M2732" s="100"/>
      <c r="N2732" s="101"/>
      <c r="O2732" s="101"/>
      <c r="P2732" s="101"/>
      <c r="Q2732" s="101"/>
      <c r="R2732" s="101"/>
      <c r="S2732" s="101"/>
      <c r="T2732" s="102"/>
      <c r="AT2732" s="97" t="s">
        <v>132</v>
      </c>
      <c r="AU2732" s="97" t="s">
        <v>74</v>
      </c>
      <c r="AV2732" s="95" t="s">
        <v>74</v>
      </c>
      <c r="AW2732" s="95" t="s">
        <v>5</v>
      </c>
      <c r="AX2732" s="95" t="s">
        <v>66</v>
      </c>
      <c r="AY2732" s="97" t="s">
        <v>123</v>
      </c>
    </row>
    <row r="2733" spans="2:51" s="167" customFormat="1" ht="12">
      <c r="B2733" s="166"/>
      <c r="D2733" s="96" t="s">
        <v>132</v>
      </c>
      <c r="E2733" s="168" t="s">
        <v>1</v>
      </c>
      <c r="F2733" s="169" t="s">
        <v>620</v>
      </c>
      <c r="H2733" s="168" t="s">
        <v>1</v>
      </c>
      <c r="L2733" s="166"/>
      <c r="M2733" s="170"/>
      <c r="N2733" s="171"/>
      <c r="O2733" s="171"/>
      <c r="P2733" s="171"/>
      <c r="Q2733" s="171"/>
      <c r="R2733" s="171"/>
      <c r="S2733" s="171"/>
      <c r="T2733" s="172"/>
      <c r="AT2733" s="168" t="s">
        <v>132</v>
      </c>
      <c r="AU2733" s="168" t="s">
        <v>74</v>
      </c>
      <c r="AV2733" s="167" t="s">
        <v>72</v>
      </c>
      <c r="AW2733" s="167" t="s">
        <v>5</v>
      </c>
      <c r="AX2733" s="167" t="s">
        <v>66</v>
      </c>
      <c r="AY2733" s="168" t="s">
        <v>123</v>
      </c>
    </row>
    <row r="2734" spans="2:51" s="167" customFormat="1" ht="12">
      <c r="B2734" s="166"/>
      <c r="D2734" s="96" t="s">
        <v>132</v>
      </c>
      <c r="E2734" s="168" t="s">
        <v>1</v>
      </c>
      <c r="F2734" s="169" t="s">
        <v>962</v>
      </c>
      <c r="H2734" s="168" t="s">
        <v>1</v>
      </c>
      <c r="L2734" s="166"/>
      <c r="M2734" s="170"/>
      <c r="N2734" s="171"/>
      <c r="O2734" s="171"/>
      <c r="P2734" s="171"/>
      <c r="Q2734" s="171"/>
      <c r="R2734" s="171"/>
      <c r="S2734" s="171"/>
      <c r="T2734" s="172"/>
      <c r="AT2734" s="168" t="s">
        <v>132</v>
      </c>
      <c r="AU2734" s="168" t="s">
        <v>74</v>
      </c>
      <c r="AV2734" s="167" t="s">
        <v>72</v>
      </c>
      <c r="AW2734" s="167" t="s">
        <v>5</v>
      </c>
      <c r="AX2734" s="167" t="s">
        <v>66</v>
      </c>
      <c r="AY2734" s="168" t="s">
        <v>123</v>
      </c>
    </row>
    <row r="2735" spans="2:51" s="95" customFormat="1" ht="12">
      <c r="B2735" s="94"/>
      <c r="D2735" s="96" t="s">
        <v>132</v>
      </c>
      <c r="E2735" s="97" t="s">
        <v>1</v>
      </c>
      <c r="F2735" s="98" t="s">
        <v>74</v>
      </c>
      <c r="H2735" s="99">
        <v>2</v>
      </c>
      <c r="L2735" s="94"/>
      <c r="M2735" s="100"/>
      <c r="N2735" s="101"/>
      <c r="O2735" s="101"/>
      <c r="P2735" s="101"/>
      <c r="Q2735" s="101"/>
      <c r="R2735" s="101"/>
      <c r="S2735" s="101"/>
      <c r="T2735" s="102"/>
      <c r="AT2735" s="97" t="s">
        <v>132</v>
      </c>
      <c r="AU2735" s="97" t="s">
        <v>74</v>
      </c>
      <c r="AV2735" s="95" t="s">
        <v>74</v>
      </c>
      <c r="AW2735" s="95" t="s">
        <v>5</v>
      </c>
      <c r="AX2735" s="95" t="s">
        <v>66</v>
      </c>
      <c r="AY2735" s="97" t="s">
        <v>123</v>
      </c>
    </row>
    <row r="2736" spans="2:51" s="167" customFormat="1" ht="12">
      <c r="B2736" s="166"/>
      <c r="D2736" s="96" t="s">
        <v>132</v>
      </c>
      <c r="E2736" s="168" t="s">
        <v>1</v>
      </c>
      <c r="F2736" s="169" t="s">
        <v>621</v>
      </c>
      <c r="H2736" s="168" t="s">
        <v>1</v>
      </c>
      <c r="L2736" s="166"/>
      <c r="M2736" s="170"/>
      <c r="N2736" s="171"/>
      <c r="O2736" s="171"/>
      <c r="P2736" s="171"/>
      <c r="Q2736" s="171"/>
      <c r="R2736" s="171"/>
      <c r="S2736" s="171"/>
      <c r="T2736" s="172"/>
      <c r="AT2736" s="168" t="s">
        <v>132</v>
      </c>
      <c r="AU2736" s="168" t="s">
        <v>74</v>
      </c>
      <c r="AV2736" s="167" t="s">
        <v>72</v>
      </c>
      <c r="AW2736" s="167" t="s">
        <v>5</v>
      </c>
      <c r="AX2736" s="167" t="s">
        <v>66</v>
      </c>
      <c r="AY2736" s="168" t="s">
        <v>123</v>
      </c>
    </row>
    <row r="2737" spans="2:51" s="167" customFormat="1" ht="12">
      <c r="B2737" s="166"/>
      <c r="D2737" s="96" t="s">
        <v>132</v>
      </c>
      <c r="E2737" s="168" t="s">
        <v>1</v>
      </c>
      <c r="F2737" s="169" t="s">
        <v>963</v>
      </c>
      <c r="H2737" s="168" t="s">
        <v>1</v>
      </c>
      <c r="L2737" s="166"/>
      <c r="M2737" s="170"/>
      <c r="N2737" s="171"/>
      <c r="O2737" s="171"/>
      <c r="P2737" s="171"/>
      <c r="Q2737" s="171"/>
      <c r="R2737" s="171"/>
      <c r="S2737" s="171"/>
      <c r="T2737" s="172"/>
      <c r="AT2737" s="168" t="s">
        <v>132</v>
      </c>
      <c r="AU2737" s="168" t="s">
        <v>74</v>
      </c>
      <c r="AV2737" s="167" t="s">
        <v>72</v>
      </c>
      <c r="AW2737" s="167" t="s">
        <v>5</v>
      </c>
      <c r="AX2737" s="167" t="s">
        <v>66</v>
      </c>
      <c r="AY2737" s="168" t="s">
        <v>123</v>
      </c>
    </row>
    <row r="2738" spans="2:51" s="95" customFormat="1" ht="12">
      <c r="B2738" s="94"/>
      <c r="D2738" s="96" t="s">
        <v>132</v>
      </c>
      <c r="E2738" s="97" t="s">
        <v>1</v>
      </c>
      <c r="F2738" s="98" t="s">
        <v>137</v>
      </c>
      <c r="H2738" s="99">
        <v>3</v>
      </c>
      <c r="L2738" s="94"/>
      <c r="M2738" s="100"/>
      <c r="N2738" s="101"/>
      <c r="O2738" s="101"/>
      <c r="P2738" s="101"/>
      <c r="Q2738" s="101"/>
      <c r="R2738" s="101"/>
      <c r="S2738" s="101"/>
      <c r="T2738" s="102"/>
      <c r="AT2738" s="97" t="s">
        <v>132</v>
      </c>
      <c r="AU2738" s="97" t="s">
        <v>74</v>
      </c>
      <c r="AV2738" s="95" t="s">
        <v>74</v>
      </c>
      <c r="AW2738" s="95" t="s">
        <v>5</v>
      </c>
      <c r="AX2738" s="95" t="s">
        <v>66</v>
      </c>
      <c r="AY2738" s="97" t="s">
        <v>123</v>
      </c>
    </row>
    <row r="2739" spans="2:51" s="182" customFormat="1" ht="12">
      <c r="B2739" s="181"/>
      <c r="D2739" s="96" t="s">
        <v>132</v>
      </c>
      <c r="E2739" s="183" t="s">
        <v>1</v>
      </c>
      <c r="F2739" s="184" t="s">
        <v>470</v>
      </c>
      <c r="H2739" s="185">
        <v>12</v>
      </c>
      <c r="L2739" s="181"/>
      <c r="M2739" s="186"/>
      <c r="N2739" s="187"/>
      <c r="O2739" s="187"/>
      <c r="P2739" s="187"/>
      <c r="Q2739" s="187"/>
      <c r="R2739" s="187"/>
      <c r="S2739" s="187"/>
      <c r="T2739" s="188"/>
      <c r="AT2739" s="183" t="s">
        <v>132</v>
      </c>
      <c r="AU2739" s="183" t="s">
        <v>74</v>
      </c>
      <c r="AV2739" s="182" t="s">
        <v>130</v>
      </c>
      <c r="AW2739" s="182" t="s">
        <v>5</v>
      </c>
      <c r="AX2739" s="182" t="s">
        <v>72</v>
      </c>
      <c r="AY2739" s="183" t="s">
        <v>123</v>
      </c>
    </row>
    <row r="2740" spans="2:65" s="117" customFormat="1" ht="16.5" customHeight="1">
      <c r="B2740" s="8"/>
      <c r="C2740" s="103" t="s">
        <v>970</v>
      </c>
      <c r="D2740" s="103" t="s">
        <v>189</v>
      </c>
      <c r="E2740" s="104" t="s">
        <v>971</v>
      </c>
      <c r="F2740" s="105" t="s">
        <v>972</v>
      </c>
      <c r="G2740" s="106" t="s">
        <v>175</v>
      </c>
      <c r="H2740" s="107">
        <v>2</v>
      </c>
      <c r="I2740" s="143"/>
      <c r="J2740" s="108">
        <f>ROUND(I2740*H2740,2)</f>
        <v>0</v>
      </c>
      <c r="K2740" s="105" t="s">
        <v>751</v>
      </c>
      <c r="L2740" s="157"/>
      <c r="M2740" s="109" t="s">
        <v>1</v>
      </c>
      <c r="N2740" s="189" t="s">
        <v>35</v>
      </c>
      <c r="O2740" s="92">
        <v>0</v>
      </c>
      <c r="P2740" s="92">
        <f>O2740*H2740</f>
        <v>0</v>
      </c>
      <c r="Q2740" s="92">
        <v>0.002</v>
      </c>
      <c r="R2740" s="92">
        <f>Q2740*H2740</f>
        <v>0.004</v>
      </c>
      <c r="S2740" s="92">
        <v>0</v>
      </c>
      <c r="T2740" s="164">
        <f>S2740*H2740</f>
        <v>0</v>
      </c>
      <c r="AR2740" s="120" t="s">
        <v>159</v>
      </c>
      <c r="AT2740" s="120" t="s">
        <v>189</v>
      </c>
      <c r="AU2740" s="120" t="s">
        <v>74</v>
      </c>
      <c r="AY2740" s="120" t="s">
        <v>123</v>
      </c>
      <c r="BE2740" s="156">
        <f>IF(N2740="základní",J2740,0)</f>
        <v>0</v>
      </c>
      <c r="BF2740" s="156">
        <f>IF(N2740="snížená",J2740,0)</f>
        <v>0</v>
      </c>
      <c r="BG2740" s="156">
        <f>IF(N2740="zákl. přenesená",J2740,0)</f>
        <v>0</v>
      </c>
      <c r="BH2740" s="156">
        <f>IF(N2740="sníž. přenesená",J2740,0)</f>
        <v>0</v>
      </c>
      <c r="BI2740" s="156">
        <f>IF(N2740="nulová",J2740,0)</f>
        <v>0</v>
      </c>
      <c r="BJ2740" s="120" t="s">
        <v>72</v>
      </c>
      <c r="BK2740" s="156">
        <f>ROUND(I2740*H2740,2)</f>
        <v>0</v>
      </c>
      <c r="BL2740" s="120" t="s">
        <v>130</v>
      </c>
      <c r="BM2740" s="120" t="s">
        <v>973</v>
      </c>
    </row>
    <row r="2741" spans="2:47" s="117" customFormat="1" ht="12">
      <c r="B2741" s="8"/>
      <c r="D2741" s="96" t="s">
        <v>399</v>
      </c>
      <c r="F2741" s="165" t="s">
        <v>972</v>
      </c>
      <c r="L2741" s="8"/>
      <c r="M2741" s="114"/>
      <c r="N2741" s="21"/>
      <c r="O2741" s="21"/>
      <c r="P2741" s="21"/>
      <c r="Q2741" s="21"/>
      <c r="R2741" s="21"/>
      <c r="S2741" s="21"/>
      <c r="T2741" s="22"/>
      <c r="AT2741" s="120" t="s">
        <v>399</v>
      </c>
      <c r="AU2741" s="120" t="s">
        <v>74</v>
      </c>
    </row>
    <row r="2742" spans="2:51" s="167" customFormat="1" ht="12">
      <c r="B2742" s="166"/>
      <c r="D2742" s="96" t="s">
        <v>132</v>
      </c>
      <c r="E2742" s="168" t="s">
        <v>1</v>
      </c>
      <c r="F2742" s="169" t="s">
        <v>401</v>
      </c>
      <c r="H2742" s="168" t="s">
        <v>1</v>
      </c>
      <c r="L2742" s="166"/>
      <c r="M2742" s="170"/>
      <c r="N2742" s="171"/>
      <c r="O2742" s="171"/>
      <c r="P2742" s="171"/>
      <c r="Q2742" s="171"/>
      <c r="R2742" s="171"/>
      <c r="S2742" s="171"/>
      <c r="T2742" s="172"/>
      <c r="AT2742" s="168" t="s">
        <v>132</v>
      </c>
      <c r="AU2742" s="168" t="s">
        <v>74</v>
      </c>
      <c r="AV2742" s="167" t="s">
        <v>72</v>
      </c>
      <c r="AW2742" s="167" t="s">
        <v>5</v>
      </c>
      <c r="AX2742" s="167" t="s">
        <v>66</v>
      </c>
      <c r="AY2742" s="168" t="s">
        <v>123</v>
      </c>
    </row>
    <row r="2743" spans="2:51" s="167" customFormat="1" ht="12">
      <c r="B2743" s="166"/>
      <c r="D2743" s="96" t="s">
        <v>132</v>
      </c>
      <c r="E2743" s="168" t="s">
        <v>1</v>
      </c>
      <c r="F2743" s="169" t="s">
        <v>402</v>
      </c>
      <c r="H2743" s="168" t="s">
        <v>1</v>
      </c>
      <c r="L2743" s="166"/>
      <c r="M2743" s="170"/>
      <c r="N2743" s="171"/>
      <c r="O2743" s="171"/>
      <c r="P2743" s="171"/>
      <c r="Q2743" s="171"/>
      <c r="R2743" s="171"/>
      <c r="S2743" s="171"/>
      <c r="T2743" s="172"/>
      <c r="AT2743" s="168" t="s">
        <v>132</v>
      </c>
      <c r="AU2743" s="168" t="s">
        <v>74</v>
      </c>
      <c r="AV2743" s="167" t="s">
        <v>72</v>
      </c>
      <c r="AW2743" s="167" t="s">
        <v>5</v>
      </c>
      <c r="AX2743" s="167" t="s">
        <v>66</v>
      </c>
      <c r="AY2743" s="168" t="s">
        <v>123</v>
      </c>
    </row>
    <row r="2744" spans="2:51" s="167" customFormat="1" ht="12">
      <c r="B2744" s="166"/>
      <c r="D2744" s="96" t="s">
        <v>132</v>
      </c>
      <c r="E2744" s="168" t="s">
        <v>1</v>
      </c>
      <c r="F2744" s="169" t="s">
        <v>403</v>
      </c>
      <c r="H2744" s="168" t="s">
        <v>1</v>
      </c>
      <c r="L2744" s="166"/>
      <c r="M2744" s="170"/>
      <c r="N2744" s="171"/>
      <c r="O2744" s="171"/>
      <c r="P2744" s="171"/>
      <c r="Q2744" s="171"/>
      <c r="R2744" s="171"/>
      <c r="S2744" s="171"/>
      <c r="T2744" s="172"/>
      <c r="AT2744" s="168" t="s">
        <v>132</v>
      </c>
      <c r="AU2744" s="168" t="s">
        <v>74</v>
      </c>
      <c r="AV2744" s="167" t="s">
        <v>72</v>
      </c>
      <c r="AW2744" s="167" t="s">
        <v>5</v>
      </c>
      <c r="AX2744" s="167" t="s">
        <v>66</v>
      </c>
      <c r="AY2744" s="168" t="s">
        <v>123</v>
      </c>
    </row>
    <row r="2745" spans="2:51" s="167" customFormat="1" ht="12">
      <c r="B2745" s="166"/>
      <c r="D2745" s="96" t="s">
        <v>132</v>
      </c>
      <c r="E2745" s="168" t="s">
        <v>1</v>
      </c>
      <c r="F2745" s="169" t="s">
        <v>869</v>
      </c>
      <c r="H2745" s="168" t="s">
        <v>1</v>
      </c>
      <c r="L2745" s="166"/>
      <c r="M2745" s="170"/>
      <c r="N2745" s="171"/>
      <c r="O2745" s="171"/>
      <c r="P2745" s="171"/>
      <c r="Q2745" s="171"/>
      <c r="R2745" s="171"/>
      <c r="S2745" s="171"/>
      <c r="T2745" s="172"/>
      <c r="AT2745" s="168" t="s">
        <v>132</v>
      </c>
      <c r="AU2745" s="168" t="s">
        <v>74</v>
      </c>
      <c r="AV2745" s="167" t="s">
        <v>72</v>
      </c>
      <c r="AW2745" s="167" t="s">
        <v>5</v>
      </c>
      <c r="AX2745" s="167" t="s">
        <v>66</v>
      </c>
      <c r="AY2745" s="168" t="s">
        <v>123</v>
      </c>
    </row>
    <row r="2746" spans="2:51" s="167" customFormat="1" ht="12">
      <c r="B2746" s="166"/>
      <c r="D2746" s="96" t="s">
        <v>132</v>
      </c>
      <c r="E2746" s="168" t="s">
        <v>1</v>
      </c>
      <c r="F2746" s="169" t="s">
        <v>622</v>
      </c>
      <c r="H2746" s="168" t="s">
        <v>1</v>
      </c>
      <c r="L2746" s="166"/>
      <c r="M2746" s="170"/>
      <c r="N2746" s="171"/>
      <c r="O2746" s="171"/>
      <c r="P2746" s="171"/>
      <c r="Q2746" s="171"/>
      <c r="R2746" s="171"/>
      <c r="S2746" s="171"/>
      <c r="T2746" s="172"/>
      <c r="AT2746" s="168" t="s">
        <v>132</v>
      </c>
      <c r="AU2746" s="168" t="s">
        <v>74</v>
      </c>
      <c r="AV2746" s="167" t="s">
        <v>72</v>
      </c>
      <c r="AW2746" s="167" t="s">
        <v>5</v>
      </c>
      <c r="AX2746" s="167" t="s">
        <v>66</v>
      </c>
      <c r="AY2746" s="168" t="s">
        <v>123</v>
      </c>
    </row>
    <row r="2747" spans="2:51" s="167" customFormat="1" ht="12">
      <c r="B2747" s="166"/>
      <c r="D2747" s="96" t="s">
        <v>132</v>
      </c>
      <c r="E2747" s="168" t="s">
        <v>1</v>
      </c>
      <c r="F2747" s="169" t="s">
        <v>964</v>
      </c>
      <c r="H2747" s="168" t="s">
        <v>1</v>
      </c>
      <c r="L2747" s="166"/>
      <c r="M2747" s="170"/>
      <c r="N2747" s="171"/>
      <c r="O2747" s="171"/>
      <c r="P2747" s="171"/>
      <c r="Q2747" s="171"/>
      <c r="R2747" s="171"/>
      <c r="S2747" s="171"/>
      <c r="T2747" s="172"/>
      <c r="AT2747" s="168" t="s">
        <v>132</v>
      </c>
      <c r="AU2747" s="168" t="s">
        <v>74</v>
      </c>
      <c r="AV2747" s="167" t="s">
        <v>72</v>
      </c>
      <c r="AW2747" s="167" t="s">
        <v>5</v>
      </c>
      <c r="AX2747" s="167" t="s">
        <v>66</v>
      </c>
      <c r="AY2747" s="168" t="s">
        <v>123</v>
      </c>
    </row>
    <row r="2748" spans="2:51" s="95" customFormat="1" ht="12">
      <c r="B2748" s="94"/>
      <c r="D2748" s="96" t="s">
        <v>132</v>
      </c>
      <c r="E2748" s="97" t="s">
        <v>1</v>
      </c>
      <c r="F2748" s="98" t="s">
        <v>74</v>
      </c>
      <c r="H2748" s="99">
        <v>2</v>
      </c>
      <c r="L2748" s="94"/>
      <c r="M2748" s="100"/>
      <c r="N2748" s="101"/>
      <c r="O2748" s="101"/>
      <c r="P2748" s="101"/>
      <c r="Q2748" s="101"/>
      <c r="R2748" s="101"/>
      <c r="S2748" s="101"/>
      <c r="T2748" s="102"/>
      <c r="AT2748" s="97" t="s">
        <v>132</v>
      </c>
      <c r="AU2748" s="97" t="s">
        <v>74</v>
      </c>
      <c r="AV2748" s="95" t="s">
        <v>74</v>
      </c>
      <c r="AW2748" s="95" t="s">
        <v>5</v>
      </c>
      <c r="AX2748" s="95" t="s">
        <v>66</v>
      </c>
      <c r="AY2748" s="97" t="s">
        <v>123</v>
      </c>
    </row>
    <row r="2749" spans="2:51" s="182" customFormat="1" ht="12">
      <c r="B2749" s="181"/>
      <c r="D2749" s="96" t="s">
        <v>132</v>
      </c>
      <c r="E2749" s="183" t="s">
        <v>1</v>
      </c>
      <c r="F2749" s="184" t="s">
        <v>470</v>
      </c>
      <c r="H2749" s="185">
        <v>2</v>
      </c>
      <c r="L2749" s="181"/>
      <c r="M2749" s="186"/>
      <c r="N2749" s="187"/>
      <c r="O2749" s="187"/>
      <c r="P2749" s="187"/>
      <c r="Q2749" s="187"/>
      <c r="R2749" s="187"/>
      <c r="S2749" s="187"/>
      <c r="T2749" s="188"/>
      <c r="AT2749" s="183" t="s">
        <v>132</v>
      </c>
      <c r="AU2749" s="183" t="s">
        <v>74</v>
      </c>
      <c r="AV2749" s="182" t="s">
        <v>130</v>
      </c>
      <c r="AW2749" s="182" t="s">
        <v>5</v>
      </c>
      <c r="AX2749" s="182" t="s">
        <v>72</v>
      </c>
      <c r="AY2749" s="183" t="s">
        <v>123</v>
      </c>
    </row>
    <row r="2750" spans="2:65" s="117" customFormat="1" ht="16.5" customHeight="1">
      <c r="B2750" s="8"/>
      <c r="C2750" s="103" t="s">
        <v>974</v>
      </c>
      <c r="D2750" s="103" t="s">
        <v>189</v>
      </c>
      <c r="E2750" s="104" t="s">
        <v>975</v>
      </c>
      <c r="F2750" s="105" t="s">
        <v>976</v>
      </c>
      <c r="G2750" s="106" t="s">
        <v>175</v>
      </c>
      <c r="H2750" s="107">
        <v>4</v>
      </c>
      <c r="I2750" s="143"/>
      <c r="J2750" s="108">
        <f>ROUND(I2750*H2750,2)</f>
        <v>0</v>
      </c>
      <c r="K2750" s="105" t="s">
        <v>751</v>
      </c>
      <c r="L2750" s="157"/>
      <c r="M2750" s="109" t="s">
        <v>1</v>
      </c>
      <c r="N2750" s="189" t="s">
        <v>35</v>
      </c>
      <c r="O2750" s="92">
        <v>0</v>
      </c>
      <c r="P2750" s="92">
        <f>O2750*H2750</f>
        <v>0</v>
      </c>
      <c r="Q2750" s="92">
        <v>0.002</v>
      </c>
      <c r="R2750" s="92">
        <f>Q2750*H2750</f>
        <v>0.008</v>
      </c>
      <c r="S2750" s="92">
        <v>0</v>
      </c>
      <c r="T2750" s="164">
        <f>S2750*H2750</f>
        <v>0</v>
      </c>
      <c r="AR2750" s="120" t="s">
        <v>159</v>
      </c>
      <c r="AT2750" s="120" t="s">
        <v>189</v>
      </c>
      <c r="AU2750" s="120" t="s">
        <v>74</v>
      </c>
      <c r="AY2750" s="120" t="s">
        <v>123</v>
      </c>
      <c r="BE2750" s="156">
        <f>IF(N2750="základní",J2750,0)</f>
        <v>0</v>
      </c>
      <c r="BF2750" s="156">
        <f>IF(N2750="snížená",J2750,0)</f>
        <v>0</v>
      </c>
      <c r="BG2750" s="156">
        <f>IF(N2750="zákl. přenesená",J2750,0)</f>
        <v>0</v>
      </c>
      <c r="BH2750" s="156">
        <f>IF(N2750="sníž. přenesená",J2750,0)</f>
        <v>0</v>
      </c>
      <c r="BI2750" s="156">
        <f>IF(N2750="nulová",J2750,0)</f>
        <v>0</v>
      </c>
      <c r="BJ2750" s="120" t="s">
        <v>72</v>
      </c>
      <c r="BK2750" s="156">
        <f>ROUND(I2750*H2750,2)</f>
        <v>0</v>
      </c>
      <c r="BL2750" s="120" t="s">
        <v>130</v>
      </c>
      <c r="BM2750" s="120" t="s">
        <v>977</v>
      </c>
    </row>
    <row r="2751" spans="2:47" s="117" customFormat="1" ht="12">
      <c r="B2751" s="8"/>
      <c r="D2751" s="96" t="s">
        <v>399</v>
      </c>
      <c r="F2751" s="165" t="s">
        <v>976</v>
      </c>
      <c r="L2751" s="8"/>
      <c r="M2751" s="114"/>
      <c r="N2751" s="21"/>
      <c r="O2751" s="21"/>
      <c r="P2751" s="21"/>
      <c r="Q2751" s="21"/>
      <c r="R2751" s="21"/>
      <c r="S2751" s="21"/>
      <c r="T2751" s="22"/>
      <c r="AT2751" s="120" t="s">
        <v>399</v>
      </c>
      <c r="AU2751" s="120" t="s">
        <v>74</v>
      </c>
    </row>
    <row r="2752" spans="2:51" s="167" customFormat="1" ht="12">
      <c r="B2752" s="166"/>
      <c r="D2752" s="96" t="s">
        <v>132</v>
      </c>
      <c r="E2752" s="168" t="s">
        <v>1</v>
      </c>
      <c r="F2752" s="169" t="s">
        <v>401</v>
      </c>
      <c r="H2752" s="168" t="s">
        <v>1</v>
      </c>
      <c r="L2752" s="166"/>
      <c r="M2752" s="170"/>
      <c r="N2752" s="171"/>
      <c r="O2752" s="171"/>
      <c r="P2752" s="171"/>
      <c r="Q2752" s="171"/>
      <c r="R2752" s="171"/>
      <c r="S2752" s="171"/>
      <c r="T2752" s="172"/>
      <c r="AT2752" s="168" t="s">
        <v>132</v>
      </c>
      <c r="AU2752" s="168" t="s">
        <v>74</v>
      </c>
      <c r="AV2752" s="167" t="s">
        <v>72</v>
      </c>
      <c r="AW2752" s="167" t="s">
        <v>5</v>
      </c>
      <c r="AX2752" s="167" t="s">
        <v>66</v>
      </c>
      <c r="AY2752" s="168" t="s">
        <v>123</v>
      </c>
    </row>
    <row r="2753" spans="2:51" s="167" customFormat="1" ht="12">
      <c r="B2753" s="166"/>
      <c r="D2753" s="96" t="s">
        <v>132</v>
      </c>
      <c r="E2753" s="168" t="s">
        <v>1</v>
      </c>
      <c r="F2753" s="169" t="s">
        <v>402</v>
      </c>
      <c r="H2753" s="168" t="s">
        <v>1</v>
      </c>
      <c r="L2753" s="166"/>
      <c r="M2753" s="170"/>
      <c r="N2753" s="171"/>
      <c r="O2753" s="171"/>
      <c r="P2753" s="171"/>
      <c r="Q2753" s="171"/>
      <c r="R2753" s="171"/>
      <c r="S2753" s="171"/>
      <c r="T2753" s="172"/>
      <c r="AT2753" s="168" t="s">
        <v>132</v>
      </c>
      <c r="AU2753" s="168" t="s">
        <v>74</v>
      </c>
      <c r="AV2753" s="167" t="s">
        <v>72</v>
      </c>
      <c r="AW2753" s="167" t="s">
        <v>5</v>
      </c>
      <c r="AX2753" s="167" t="s">
        <v>66</v>
      </c>
      <c r="AY2753" s="168" t="s">
        <v>123</v>
      </c>
    </row>
    <row r="2754" spans="2:51" s="167" customFormat="1" ht="12">
      <c r="B2754" s="166"/>
      <c r="D2754" s="96" t="s">
        <v>132</v>
      </c>
      <c r="E2754" s="168" t="s">
        <v>1</v>
      </c>
      <c r="F2754" s="169" t="s">
        <v>403</v>
      </c>
      <c r="H2754" s="168" t="s">
        <v>1</v>
      </c>
      <c r="L2754" s="166"/>
      <c r="M2754" s="170"/>
      <c r="N2754" s="171"/>
      <c r="O2754" s="171"/>
      <c r="P2754" s="171"/>
      <c r="Q2754" s="171"/>
      <c r="R2754" s="171"/>
      <c r="S2754" s="171"/>
      <c r="T2754" s="172"/>
      <c r="AT2754" s="168" t="s">
        <v>132</v>
      </c>
      <c r="AU2754" s="168" t="s">
        <v>74</v>
      </c>
      <c r="AV2754" s="167" t="s">
        <v>72</v>
      </c>
      <c r="AW2754" s="167" t="s">
        <v>5</v>
      </c>
      <c r="AX2754" s="167" t="s">
        <v>66</v>
      </c>
      <c r="AY2754" s="168" t="s">
        <v>123</v>
      </c>
    </row>
    <row r="2755" spans="2:51" s="167" customFormat="1" ht="12">
      <c r="B2755" s="166"/>
      <c r="D2755" s="96" t="s">
        <v>132</v>
      </c>
      <c r="E2755" s="168" t="s">
        <v>1</v>
      </c>
      <c r="F2755" s="169" t="s">
        <v>864</v>
      </c>
      <c r="H2755" s="168" t="s">
        <v>1</v>
      </c>
      <c r="L2755" s="166"/>
      <c r="M2755" s="170"/>
      <c r="N2755" s="171"/>
      <c r="O2755" s="171"/>
      <c r="P2755" s="171"/>
      <c r="Q2755" s="171"/>
      <c r="R2755" s="171"/>
      <c r="S2755" s="171"/>
      <c r="T2755" s="172"/>
      <c r="AT2755" s="168" t="s">
        <v>132</v>
      </c>
      <c r="AU2755" s="168" t="s">
        <v>74</v>
      </c>
      <c r="AV2755" s="167" t="s">
        <v>72</v>
      </c>
      <c r="AW2755" s="167" t="s">
        <v>5</v>
      </c>
      <c r="AX2755" s="167" t="s">
        <v>66</v>
      </c>
      <c r="AY2755" s="168" t="s">
        <v>123</v>
      </c>
    </row>
    <row r="2756" spans="2:51" s="167" customFormat="1" ht="12">
      <c r="B2756" s="166"/>
      <c r="D2756" s="96" t="s">
        <v>132</v>
      </c>
      <c r="E2756" s="168" t="s">
        <v>1</v>
      </c>
      <c r="F2756" s="169" t="s">
        <v>623</v>
      </c>
      <c r="H2756" s="168" t="s">
        <v>1</v>
      </c>
      <c r="L2756" s="166"/>
      <c r="M2756" s="170"/>
      <c r="N2756" s="171"/>
      <c r="O2756" s="171"/>
      <c r="P2756" s="171"/>
      <c r="Q2756" s="171"/>
      <c r="R2756" s="171"/>
      <c r="S2756" s="171"/>
      <c r="T2756" s="172"/>
      <c r="AT2756" s="168" t="s">
        <v>132</v>
      </c>
      <c r="AU2756" s="168" t="s">
        <v>74</v>
      </c>
      <c r="AV2756" s="167" t="s">
        <v>72</v>
      </c>
      <c r="AW2756" s="167" t="s">
        <v>5</v>
      </c>
      <c r="AX2756" s="167" t="s">
        <v>66</v>
      </c>
      <c r="AY2756" s="168" t="s">
        <v>123</v>
      </c>
    </row>
    <row r="2757" spans="2:51" s="167" customFormat="1" ht="12">
      <c r="B2757" s="166"/>
      <c r="D2757" s="96" t="s">
        <v>132</v>
      </c>
      <c r="E2757" s="168" t="s">
        <v>1</v>
      </c>
      <c r="F2757" s="169" t="s">
        <v>965</v>
      </c>
      <c r="H2757" s="168" t="s">
        <v>1</v>
      </c>
      <c r="L2757" s="166"/>
      <c r="M2757" s="170"/>
      <c r="N2757" s="171"/>
      <c r="O2757" s="171"/>
      <c r="P2757" s="171"/>
      <c r="Q2757" s="171"/>
      <c r="R2757" s="171"/>
      <c r="S2757" s="171"/>
      <c r="T2757" s="172"/>
      <c r="AT2757" s="168" t="s">
        <v>132</v>
      </c>
      <c r="AU2757" s="168" t="s">
        <v>74</v>
      </c>
      <c r="AV2757" s="167" t="s">
        <v>72</v>
      </c>
      <c r="AW2757" s="167" t="s">
        <v>5</v>
      </c>
      <c r="AX2757" s="167" t="s">
        <v>66</v>
      </c>
      <c r="AY2757" s="168" t="s">
        <v>123</v>
      </c>
    </row>
    <row r="2758" spans="2:51" s="95" customFormat="1" ht="12">
      <c r="B2758" s="94"/>
      <c r="D2758" s="96" t="s">
        <v>132</v>
      </c>
      <c r="E2758" s="97" t="s">
        <v>1</v>
      </c>
      <c r="F2758" s="98" t="s">
        <v>74</v>
      </c>
      <c r="H2758" s="99">
        <v>2</v>
      </c>
      <c r="L2758" s="94"/>
      <c r="M2758" s="100"/>
      <c r="N2758" s="101"/>
      <c r="O2758" s="101"/>
      <c r="P2758" s="101"/>
      <c r="Q2758" s="101"/>
      <c r="R2758" s="101"/>
      <c r="S2758" s="101"/>
      <c r="T2758" s="102"/>
      <c r="AT2758" s="97" t="s">
        <v>132</v>
      </c>
      <c r="AU2758" s="97" t="s">
        <v>74</v>
      </c>
      <c r="AV2758" s="95" t="s">
        <v>74</v>
      </c>
      <c r="AW2758" s="95" t="s">
        <v>5</v>
      </c>
      <c r="AX2758" s="95" t="s">
        <v>66</v>
      </c>
      <c r="AY2758" s="97" t="s">
        <v>123</v>
      </c>
    </row>
    <row r="2759" spans="2:51" s="167" customFormat="1" ht="12">
      <c r="B2759" s="166"/>
      <c r="D2759" s="96" t="s">
        <v>132</v>
      </c>
      <c r="E2759" s="168" t="s">
        <v>1</v>
      </c>
      <c r="F2759" s="169" t="s">
        <v>624</v>
      </c>
      <c r="H2759" s="168" t="s">
        <v>1</v>
      </c>
      <c r="L2759" s="166"/>
      <c r="M2759" s="170"/>
      <c r="N2759" s="171"/>
      <c r="O2759" s="171"/>
      <c r="P2759" s="171"/>
      <c r="Q2759" s="171"/>
      <c r="R2759" s="171"/>
      <c r="S2759" s="171"/>
      <c r="T2759" s="172"/>
      <c r="AT2759" s="168" t="s">
        <v>132</v>
      </c>
      <c r="AU2759" s="168" t="s">
        <v>74</v>
      </c>
      <c r="AV2759" s="167" t="s">
        <v>72</v>
      </c>
      <c r="AW2759" s="167" t="s">
        <v>5</v>
      </c>
      <c r="AX2759" s="167" t="s">
        <v>66</v>
      </c>
      <c r="AY2759" s="168" t="s">
        <v>123</v>
      </c>
    </row>
    <row r="2760" spans="2:51" s="167" customFormat="1" ht="12">
      <c r="B2760" s="166"/>
      <c r="D2760" s="96" t="s">
        <v>132</v>
      </c>
      <c r="E2760" s="168" t="s">
        <v>1</v>
      </c>
      <c r="F2760" s="169" t="s">
        <v>965</v>
      </c>
      <c r="H2760" s="168" t="s">
        <v>1</v>
      </c>
      <c r="L2760" s="166"/>
      <c r="M2760" s="170"/>
      <c r="N2760" s="171"/>
      <c r="O2760" s="171"/>
      <c r="P2760" s="171"/>
      <c r="Q2760" s="171"/>
      <c r="R2760" s="171"/>
      <c r="S2760" s="171"/>
      <c r="T2760" s="172"/>
      <c r="AT2760" s="168" t="s">
        <v>132</v>
      </c>
      <c r="AU2760" s="168" t="s">
        <v>74</v>
      </c>
      <c r="AV2760" s="167" t="s">
        <v>72</v>
      </c>
      <c r="AW2760" s="167" t="s">
        <v>5</v>
      </c>
      <c r="AX2760" s="167" t="s">
        <v>66</v>
      </c>
      <c r="AY2760" s="168" t="s">
        <v>123</v>
      </c>
    </row>
    <row r="2761" spans="2:51" s="95" customFormat="1" ht="12">
      <c r="B2761" s="94"/>
      <c r="D2761" s="96" t="s">
        <v>132</v>
      </c>
      <c r="E2761" s="97" t="s">
        <v>1</v>
      </c>
      <c r="F2761" s="98" t="s">
        <v>74</v>
      </c>
      <c r="H2761" s="99">
        <v>2</v>
      </c>
      <c r="L2761" s="94"/>
      <c r="M2761" s="100"/>
      <c r="N2761" s="101"/>
      <c r="O2761" s="101"/>
      <c r="P2761" s="101"/>
      <c r="Q2761" s="101"/>
      <c r="R2761" s="101"/>
      <c r="S2761" s="101"/>
      <c r="T2761" s="102"/>
      <c r="AT2761" s="97" t="s">
        <v>132</v>
      </c>
      <c r="AU2761" s="97" t="s">
        <v>74</v>
      </c>
      <c r="AV2761" s="95" t="s">
        <v>74</v>
      </c>
      <c r="AW2761" s="95" t="s">
        <v>5</v>
      </c>
      <c r="AX2761" s="95" t="s">
        <v>66</v>
      </c>
      <c r="AY2761" s="97" t="s">
        <v>123</v>
      </c>
    </row>
    <row r="2762" spans="2:51" s="182" customFormat="1" ht="12">
      <c r="B2762" s="181"/>
      <c r="D2762" s="96" t="s">
        <v>132</v>
      </c>
      <c r="E2762" s="183" t="s">
        <v>1</v>
      </c>
      <c r="F2762" s="184" t="s">
        <v>470</v>
      </c>
      <c r="H2762" s="185">
        <v>4</v>
      </c>
      <c r="L2762" s="181"/>
      <c r="M2762" s="186"/>
      <c r="N2762" s="187"/>
      <c r="O2762" s="187"/>
      <c r="P2762" s="187"/>
      <c r="Q2762" s="187"/>
      <c r="R2762" s="187"/>
      <c r="S2762" s="187"/>
      <c r="T2762" s="188"/>
      <c r="AT2762" s="183" t="s">
        <v>132</v>
      </c>
      <c r="AU2762" s="183" t="s">
        <v>74</v>
      </c>
      <c r="AV2762" s="182" t="s">
        <v>130</v>
      </c>
      <c r="AW2762" s="182" t="s">
        <v>5</v>
      </c>
      <c r="AX2762" s="182" t="s">
        <v>72</v>
      </c>
      <c r="AY2762" s="183" t="s">
        <v>123</v>
      </c>
    </row>
    <row r="2763" spans="2:65" s="117" customFormat="1" ht="16.5" customHeight="1">
      <c r="B2763" s="8"/>
      <c r="C2763" s="84" t="s">
        <v>978</v>
      </c>
      <c r="D2763" s="84" t="s">
        <v>125</v>
      </c>
      <c r="E2763" s="85" t="s">
        <v>979</v>
      </c>
      <c r="F2763" s="86" t="s">
        <v>980</v>
      </c>
      <c r="G2763" s="87" t="s">
        <v>175</v>
      </c>
      <c r="H2763" s="88">
        <v>12</v>
      </c>
      <c r="I2763" s="142"/>
      <c r="J2763" s="89">
        <f>ROUND(I2763*H2763,2)</f>
        <v>0</v>
      </c>
      <c r="K2763" s="86" t="s">
        <v>397</v>
      </c>
      <c r="L2763" s="8"/>
      <c r="M2763" s="115" t="s">
        <v>1</v>
      </c>
      <c r="N2763" s="90" t="s">
        <v>35</v>
      </c>
      <c r="O2763" s="92">
        <v>4.198</v>
      </c>
      <c r="P2763" s="92">
        <f>O2763*H2763</f>
        <v>50.376000000000005</v>
      </c>
      <c r="Q2763" s="92">
        <v>0.3409</v>
      </c>
      <c r="R2763" s="92">
        <f>Q2763*H2763</f>
        <v>4.0908</v>
      </c>
      <c r="S2763" s="92">
        <v>0</v>
      </c>
      <c r="T2763" s="164">
        <f>S2763*H2763</f>
        <v>0</v>
      </c>
      <c r="AR2763" s="120" t="s">
        <v>130</v>
      </c>
      <c r="AT2763" s="120" t="s">
        <v>125</v>
      </c>
      <c r="AU2763" s="120" t="s">
        <v>74</v>
      </c>
      <c r="AY2763" s="120" t="s">
        <v>123</v>
      </c>
      <c r="BE2763" s="156">
        <f>IF(N2763="základní",J2763,0)</f>
        <v>0</v>
      </c>
      <c r="BF2763" s="156">
        <f>IF(N2763="snížená",J2763,0)</f>
        <v>0</v>
      </c>
      <c r="BG2763" s="156">
        <f>IF(N2763="zákl. přenesená",J2763,0)</f>
        <v>0</v>
      </c>
      <c r="BH2763" s="156">
        <f>IF(N2763="sníž. přenesená",J2763,0)</f>
        <v>0</v>
      </c>
      <c r="BI2763" s="156">
        <f>IF(N2763="nulová",J2763,0)</f>
        <v>0</v>
      </c>
      <c r="BJ2763" s="120" t="s">
        <v>72</v>
      </c>
      <c r="BK2763" s="156">
        <f>ROUND(I2763*H2763,2)</f>
        <v>0</v>
      </c>
      <c r="BL2763" s="120" t="s">
        <v>130</v>
      </c>
      <c r="BM2763" s="120" t="s">
        <v>981</v>
      </c>
    </row>
    <row r="2764" spans="2:47" s="117" customFormat="1" ht="12">
      <c r="B2764" s="8"/>
      <c r="D2764" s="96" t="s">
        <v>399</v>
      </c>
      <c r="F2764" s="165" t="s">
        <v>982</v>
      </c>
      <c r="L2764" s="8"/>
      <c r="M2764" s="114"/>
      <c r="N2764" s="21"/>
      <c r="O2764" s="21"/>
      <c r="P2764" s="21"/>
      <c r="Q2764" s="21"/>
      <c r="R2764" s="21"/>
      <c r="S2764" s="21"/>
      <c r="T2764" s="22"/>
      <c r="AT2764" s="120" t="s">
        <v>399</v>
      </c>
      <c r="AU2764" s="120" t="s">
        <v>74</v>
      </c>
    </row>
    <row r="2765" spans="2:47" s="117" customFormat="1" ht="58.5">
      <c r="B2765" s="8"/>
      <c r="D2765" s="96" t="s">
        <v>298</v>
      </c>
      <c r="F2765" s="113" t="s">
        <v>983</v>
      </c>
      <c r="L2765" s="8"/>
      <c r="M2765" s="114"/>
      <c r="N2765" s="21"/>
      <c r="O2765" s="21"/>
      <c r="P2765" s="21"/>
      <c r="Q2765" s="21"/>
      <c r="R2765" s="21"/>
      <c r="S2765" s="21"/>
      <c r="T2765" s="22"/>
      <c r="AT2765" s="120" t="s">
        <v>298</v>
      </c>
      <c r="AU2765" s="120" t="s">
        <v>74</v>
      </c>
    </row>
    <row r="2766" spans="2:51" s="167" customFormat="1" ht="12">
      <c r="B2766" s="166"/>
      <c r="D2766" s="96" t="s">
        <v>132</v>
      </c>
      <c r="E2766" s="168" t="s">
        <v>1</v>
      </c>
      <c r="F2766" s="169" t="s">
        <v>401</v>
      </c>
      <c r="H2766" s="168" t="s">
        <v>1</v>
      </c>
      <c r="L2766" s="166"/>
      <c r="M2766" s="170"/>
      <c r="N2766" s="171"/>
      <c r="O2766" s="171"/>
      <c r="P2766" s="171"/>
      <c r="Q2766" s="171"/>
      <c r="R2766" s="171"/>
      <c r="S2766" s="171"/>
      <c r="T2766" s="172"/>
      <c r="AT2766" s="168" t="s">
        <v>132</v>
      </c>
      <c r="AU2766" s="168" t="s">
        <v>74</v>
      </c>
      <c r="AV2766" s="167" t="s">
        <v>72</v>
      </c>
      <c r="AW2766" s="167" t="s">
        <v>5</v>
      </c>
      <c r="AX2766" s="167" t="s">
        <v>66</v>
      </c>
      <c r="AY2766" s="168" t="s">
        <v>123</v>
      </c>
    </row>
    <row r="2767" spans="2:51" s="167" customFormat="1" ht="12">
      <c r="B2767" s="166"/>
      <c r="D2767" s="96" t="s">
        <v>132</v>
      </c>
      <c r="E2767" s="168" t="s">
        <v>1</v>
      </c>
      <c r="F2767" s="169" t="s">
        <v>402</v>
      </c>
      <c r="H2767" s="168" t="s">
        <v>1</v>
      </c>
      <c r="L2767" s="166"/>
      <c r="M2767" s="170"/>
      <c r="N2767" s="171"/>
      <c r="O2767" s="171"/>
      <c r="P2767" s="171"/>
      <c r="Q2767" s="171"/>
      <c r="R2767" s="171"/>
      <c r="S2767" s="171"/>
      <c r="T2767" s="172"/>
      <c r="AT2767" s="168" t="s">
        <v>132</v>
      </c>
      <c r="AU2767" s="168" t="s">
        <v>74</v>
      </c>
      <c r="AV2767" s="167" t="s">
        <v>72</v>
      </c>
      <c r="AW2767" s="167" t="s">
        <v>5</v>
      </c>
      <c r="AX2767" s="167" t="s">
        <v>66</v>
      </c>
      <c r="AY2767" s="168" t="s">
        <v>123</v>
      </c>
    </row>
    <row r="2768" spans="2:51" s="167" customFormat="1" ht="12">
      <c r="B2768" s="166"/>
      <c r="D2768" s="96" t="s">
        <v>132</v>
      </c>
      <c r="E2768" s="168" t="s">
        <v>1</v>
      </c>
      <c r="F2768" s="169" t="s">
        <v>403</v>
      </c>
      <c r="H2768" s="168" t="s">
        <v>1</v>
      </c>
      <c r="L2768" s="166"/>
      <c r="M2768" s="170"/>
      <c r="N2768" s="171"/>
      <c r="O2768" s="171"/>
      <c r="P2768" s="171"/>
      <c r="Q2768" s="171"/>
      <c r="R2768" s="171"/>
      <c r="S2768" s="171"/>
      <c r="T2768" s="172"/>
      <c r="AT2768" s="168" t="s">
        <v>132</v>
      </c>
      <c r="AU2768" s="168" t="s">
        <v>74</v>
      </c>
      <c r="AV2768" s="167" t="s">
        <v>72</v>
      </c>
      <c r="AW2768" s="167" t="s">
        <v>5</v>
      </c>
      <c r="AX2768" s="167" t="s">
        <v>66</v>
      </c>
      <c r="AY2768" s="168" t="s">
        <v>123</v>
      </c>
    </row>
    <row r="2769" spans="2:51" s="167" customFormat="1" ht="12">
      <c r="B2769" s="166"/>
      <c r="D2769" s="96" t="s">
        <v>132</v>
      </c>
      <c r="E2769" s="168" t="s">
        <v>1</v>
      </c>
      <c r="F2769" s="169" t="s">
        <v>674</v>
      </c>
      <c r="H2769" s="168" t="s">
        <v>1</v>
      </c>
      <c r="L2769" s="166"/>
      <c r="M2769" s="170"/>
      <c r="N2769" s="171"/>
      <c r="O2769" s="171"/>
      <c r="P2769" s="171"/>
      <c r="Q2769" s="171"/>
      <c r="R2769" s="171"/>
      <c r="S2769" s="171"/>
      <c r="T2769" s="172"/>
      <c r="AT2769" s="168" t="s">
        <v>132</v>
      </c>
      <c r="AU2769" s="168" t="s">
        <v>74</v>
      </c>
      <c r="AV2769" s="167" t="s">
        <v>72</v>
      </c>
      <c r="AW2769" s="167" t="s">
        <v>5</v>
      </c>
      <c r="AX2769" s="167" t="s">
        <v>66</v>
      </c>
      <c r="AY2769" s="168" t="s">
        <v>123</v>
      </c>
    </row>
    <row r="2770" spans="2:51" s="167" customFormat="1" ht="12">
      <c r="B2770" s="166"/>
      <c r="D2770" s="96" t="s">
        <v>132</v>
      </c>
      <c r="E2770" s="168" t="s">
        <v>1</v>
      </c>
      <c r="F2770" s="169" t="s">
        <v>438</v>
      </c>
      <c r="H2770" s="168" t="s">
        <v>1</v>
      </c>
      <c r="L2770" s="166"/>
      <c r="M2770" s="170"/>
      <c r="N2770" s="171"/>
      <c r="O2770" s="171"/>
      <c r="P2770" s="171"/>
      <c r="Q2770" s="171"/>
      <c r="R2770" s="171"/>
      <c r="S2770" s="171"/>
      <c r="T2770" s="172"/>
      <c r="AT2770" s="168" t="s">
        <v>132</v>
      </c>
      <c r="AU2770" s="168" t="s">
        <v>74</v>
      </c>
      <c r="AV2770" s="167" t="s">
        <v>72</v>
      </c>
      <c r="AW2770" s="167" t="s">
        <v>5</v>
      </c>
      <c r="AX2770" s="167" t="s">
        <v>66</v>
      </c>
      <c r="AY2770" s="168" t="s">
        <v>123</v>
      </c>
    </row>
    <row r="2771" spans="2:51" s="167" customFormat="1" ht="12">
      <c r="B2771" s="166"/>
      <c r="D2771" s="96" t="s">
        <v>132</v>
      </c>
      <c r="E2771" s="168" t="s">
        <v>1</v>
      </c>
      <c r="F2771" s="169" t="s">
        <v>984</v>
      </c>
      <c r="H2771" s="168" t="s">
        <v>1</v>
      </c>
      <c r="L2771" s="166"/>
      <c r="M2771" s="170"/>
      <c r="N2771" s="171"/>
      <c r="O2771" s="171"/>
      <c r="P2771" s="171"/>
      <c r="Q2771" s="171"/>
      <c r="R2771" s="171"/>
      <c r="S2771" s="171"/>
      <c r="T2771" s="172"/>
      <c r="AT2771" s="168" t="s">
        <v>132</v>
      </c>
      <c r="AU2771" s="168" t="s">
        <v>74</v>
      </c>
      <c r="AV2771" s="167" t="s">
        <v>72</v>
      </c>
      <c r="AW2771" s="167" t="s">
        <v>5</v>
      </c>
      <c r="AX2771" s="167" t="s">
        <v>66</v>
      </c>
      <c r="AY2771" s="168" t="s">
        <v>123</v>
      </c>
    </row>
    <row r="2772" spans="2:51" s="95" customFormat="1" ht="12">
      <c r="B2772" s="94"/>
      <c r="D2772" s="96" t="s">
        <v>132</v>
      </c>
      <c r="E2772" s="97" t="s">
        <v>1</v>
      </c>
      <c r="F2772" s="98" t="s">
        <v>137</v>
      </c>
      <c r="H2772" s="99">
        <v>3</v>
      </c>
      <c r="L2772" s="94"/>
      <c r="M2772" s="100"/>
      <c r="N2772" s="101"/>
      <c r="O2772" s="101"/>
      <c r="P2772" s="101"/>
      <c r="Q2772" s="101"/>
      <c r="R2772" s="101"/>
      <c r="S2772" s="101"/>
      <c r="T2772" s="102"/>
      <c r="AT2772" s="97" t="s">
        <v>132</v>
      </c>
      <c r="AU2772" s="97" t="s">
        <v>74</v>
      </c>
      <c r="AV2772" s="95" t="s">
        <v>74</v>
      </c>
      <c r="AW2772" s="95" t="s">
        <v>5</v>
      </c>
      <c r="AX2772" s="95" t="s">
        <v>66</v>
      </c>
      <c r="AY2772" s="97" t="s">
        <v>123</v>
      </c>
    </row>
    <row r="2773" spans="2:51" s="167" customFormat="1" ht="12">
      <c r="B2773" s="166"/>
      <c r="D2773" s="96" t="s">
        <v>132</v>
      </c>
      <c r="E2773" s="168" t="s">
        <v>1</v>
      </c>
      <c r="F2773" s="169" t="s">
        <v>985</v>
      </c>
      <c r="H2773" s="168" t="s">
        <v>1</v>
      </c>
      <c r="L2773" s="166"/>
      <c r="M2773" s="170"/>
      <c r="N2773" s="171"/>
      <c r="O2773" s="171"/>
      <c r="P2773" s="171"/>
      <c r="Q2773" s="171"/>
      <c r="R2773" s="171"/>
      <c r="S2773" s="171"/>
      <c r="T2773" s="172"/>
      <c r="AT2773" s="168" t="s">
        <v>132</v>
      </c>
      <c r="AU2773" s="168" t="s">
        <v>74</v>
      </c>
      <c r="AV2773" s="167" t="s">
        <v>72</v>
      </c>
      <c r="AW2773" s="167" t="s">
        <v>5</v>
      </c>
      <c r="AX2773" s="167" t="s">
        <v>66</v>
      </c>
      <c r="AY2773" s="168" t="s">
        <v>123</v>
      </c>
    </row>
    <row r="2774" spans="2:51" s="167" customFormat="1" ht="12">
      <c r="B2774" s="166"/>
      <c r="D2774" s="96" t="s">
        <v>132</v>
      </c>
      <c r="E2774" s="168" t="s">
        <v>1</v>
      </c>
      <c r="F2774" s="169" t="s">
        <v>986</v>
      </c>
      <c r="H2774" s="168" t="s">
        <v>1</v>
      </c>
      <c r="L2774" s="166"/>
      <c r="M2774" s="170"/>
      <c r="N2774" s="171"/>
      <c r="O2774" s="171"/>
      <c r="P2774" s="171"/>
      <c r="Q2774" s="171"/>
      <c r="R2774" s="171"/>
      <c r="S2774" s="171"/>
      <c r="T2774" s="172"/>
      <c r="AT2774" s="168" t="s">
        <v>132</v>
      </c>
      <c r="AU2774" s="168" t="s">
        <v>74</v>
      </c>
      <c r="AV2774" s="167" t="s">
        <v>72</v>
      </c>
      <c r="AW2774" s="167" t="s">
        <v>5</v>
      </c>
      <c r="AX2774" s="167" t="s">
        <v>66</v>
      </c>
      <c r="AY2774" s="168" t="s">
        <v>123</v>
      </c>
    </row>
    <row r="2775" spans="2:51" s="95" customFormat="1" ht="12">
      <c r="B2775" s="94"/>
      <c r="D2775" s="96" t="s">
        <v>132</v>
      </c>
      <c r="E2775" s="97" t="s">
        <v>1</v>
      </c>
      <c r="F2775" s="98" t="s">
        <v>74</v>
      </c>
      <c r="H2775" s="99">
        <v>2</v>
      </c>
      <c r="L2775" s="94"/>
      <c r="M2775" s="100"/>
      <c r="N2775" s="101"/>
      <c r="O2775" s="101"/>
      <c r="P2775" s="101"/>
      <c r="Q2775" s="101"/>
      <c r="R2775" s="101"/>
      <c r="S2775" s="101"/>
      <c r="T2775" s="102"/>
      <c r="AT2775" s="97" t="s">
        <v>132</v>
      </c>
      <c r="AU2775" s="97" t="s">
        <v>74</v>
      </c>
      <c r="AV2775" s="95" t="s">
        <v>74</v>
      </c>
      <c r="AW2775" s="95" t="s">
        <v>5</v>
      </c>
      <c r="AX2775" s="95" t="s">
        <v>66</v>
      </c>
      <c r="AY2775" s="97" t="s">
        <v>123</v>
      </c>
    </row>
    <row r="2776" spans="2:51" s="167" customFormat="1" ht="12">
      <c r="B2776" s="166"/>
      <c r="D2776" s="96" t="s">
        <v>132</v>
      </c>
      <c r="E2776" s="168" t="s">
        <v>1</v>
      </c>
      <c r="F2776" s="169" t="s">
        <v>838</v>
      </c>
      <c r="H2776" s="168" t="s">
        <v>1</v>
      </c>
      <c r="L2776" s="166"/>
      <c r="M2776" s="170"/>
      <c r="N2776" s="171"/>
      <c r="O2776" s="171"/>
      <c r="P2776" s="171"/>
      <c r="Q2776" s="171"/>
      <c r="R2776" s="171"/>
      <c r="S2776" s="171"/>
      <c r="T2776" s="172"/>
      <c r="AT2776" s="168" t="s">
        <v>132</v>
      </c>
      <c r="AU2776" s="168" t="s">
        <v>74</v>
      </c>
      <c r="AV2776" s="167" t="s">
        <v>72</v>
      </c>
      <c r="AW2776" s="167" t="s">
        <v>5</v>
      </c>
      <c r="AX2776" s="167" t="s">
        <v>66</v>
      </c>
      <c r="AY2776" s="168" t="s">
        <v>123</v>
      </c>
    </row>
    <row r="2777" spans="2:51" s="167" customFormat="1" ht="12">
      <c r="B2777" s="166"/>
      <c r="D2777" s="96" t="s">
        <v>132</v>
      </c>
      <c r="E2777" s="168" t="s">
        <v>1</v>
      </c>
      <c r="F2777" s="169" t="s">
        <v>987</v>
      </c>
      <c r="H2777" s="168" t="s">
        <v>1</v>
      </c>
      <c r="L2777" s="166"/>
      <c r="M2777" s="170"/>
      <c r="N2777" s="171"/>
      <c r="O2777" s="171"/>
      <c r="P2777" s="171"/>
      <c r="Q2777" s="171"/>
      <c r="R2777" s="171"/>
      <c r="S2777" s="171"/>
      <c r="T2777" s="172"/>
      <c r="AT2777" s="168" t="s">
        <v>132</v>
      </c>
      <c r="AU2777" s="168" t="s">
        <v>74</v>
      </c>
      <c r="AV2777" s="167" t="s">
        <v>72</v>
      </c>
      <c r="AW2777" s="167" t="s">
        <v>5</v>
      </c>
      <c r="AX2777" s="167" t="s">
        <v>66</v>
      </c>
      <c r="AY2777" s="168" t="s">
        <v>123</v>
      </c>
    </row>
    <row r="2778" spans="2:51" s="95" customFormat="1" ht="12">
      <c r="B2778" s="94"/>
      <c r="D2778" s="96" t="s">
        <v>132</v>
      </c>
      <c r="E2778" s="97" t="s">
        <v>1</v>
      </c>
      <c r="F2778" s="98" t="s">
        <v>72</v>
      </c>
      <c r="H2778" s="99">
        <v>1</v>
      </c>
      <c r="L2778" s="94"/>
      <c r="M2778" s="100"/>
      <c r="N2778" s="101"/>
      <c r="O2778" s="101"/>
      <c r="P2778" s="101"/>
      <c r="Q2778" s="101"/>
      <c r="R2778" s="101"/>
      <c r="S2778" s="101"/>
      <c r="T2778" s="102"/>
      <c r="AT2778" s="97" t="s">
        <v>132</v>
      </c>
      <c r="AU2778" s="97" t="s">
        <v>74</v>
      </c>
      <c r="AV2778" s="95" t="s">
        <v>74</v>
      </c>
      <c r="AW2778" s="95" t="s">
        <v>5</v>
      </c>
      <c r="AX2778" s="95" t="s">
        <v>66</v>
      </c>
      <c r="AY2778" s="97" t="s">
        <v>123</v>
      </c>
    </row>
    <row r="2779" spans="2:51" s="167" customFormat="1" ht="12">
      <c r="B2779" s="166"/>
      <c r="D2779" s="96" t="s">
        <v>132</v>
      </c>
      <c r="E2779" s="168" t="s">
        <v>1</v>
      </c>
      <c r="F2779" s="169" t="s">
        <v>988</v>
      </c>
      <c r="H2779" s="168" t="s">
        <v>1</v>
      </c>
      <c r="L2779" s="166"/>
      <c r="M2779" s="170"/>
      <c r="N2779" s="171"/>
      <c r="O2779" s="171"/>
      <c r="P2779" s="171"/>
      <c r="Q2779" s="171"/>
      <c r="R2779" s="171"/>
      <c r="S2779" s="171"/>
      <c r="T2779" s="172"/>
      <c r="AT2779" s="168" t="s">
        <v>132</v>
      </c>
      <c r="AU2779" s="168" t="s">
        <v>74</v>
      </c>
      <c r="AV2779" s="167" t="s">
        <v>72</v>
      </c>
      <c r="AW2779" s="167" t="s">
        <v>5</v>
      </c>
      <c r="AX2779" s="167" t="s">
        <v>66</v>
      </c>
      <c r="AY2779" s="168" t="s">
        <v>123</v>
      </c>
    </row>
    <row r="2780" spans="2:51" s="167" customFormat="1" ht="12">
      <c r="B2780" s="166"/>
      <c r="D2780" s="96" t="s">
        <v>132</v>
      </c>
      <c r="E2780" s="168" t="s">
        <v>1</v>
      </c>
      <c r="F2780" s="169" t="s">
        <v>987</v>
      </c>
      <c r="H2780" s="168" t="s">
        <v>1</v>
      </c>
      <c r="L2780" s="166"/>
      <c r="M2780" s="170"/>
      <c r="N2780" s="171"/>
      <c r="O2780" s="171"/>
      <c r="P2780" s="171"/>
      <c r="Q2780" s="171"/>
      <c r="R2780" s="171"/>
      <c r="S2780" s="171"/>
      <c r="T2780" s="172"/>
      <c r="AT2780" s="168" t="s">
        <v>132</v>
      </c>
      <c r="AU2780" s="168" t="s">
        <v>74</v>
      </c>
      <c r="AV2780" s="167" t="s">
        <v>72</v>
      </c>
      <c r="AW2780" s="167" t="s">
        <v>5</v>
      </c>
      <c r="AX2780" s="167" t="s">
        <v>66</v>
      </c>
      <c r="AY2780" s="168" t="s">
        <v>123</v>
      </c>
    </row>
    <row r="2781" spans="2:51" s="95" customFormat="1" ht="12">
      <c r="B2781" s="94"/>
      <c r="D2781" s="96" t="s">
        <v>132</v>
      </c>
      <c r="E2781" s="97" t="s">
        <v>1</v>
      </c>
      <c r="F2781" s="98" t="s">
        <v>72</v>
      </c>
      <c r="H2781" s="99">
        <v>1</v>
      </c>
      <c r="L2781" s="94"/>
      <c r="M2781" s="100"/>
      <c r="N2781" s="101"/>
      <c r="O2781" s="101"/>
      <c r="P2781" s="101"/>
      <c r="Q2781" s="101"/>
      <c r="R2781" s="101"/>
      <c r="S2781" s="101"/>
      <c r="T2781" s="102"/>
      <c r="AT2781" s="97" t="s">
        <v>132</v>
      </c>
      <c r="AU2781" s="97" t="s">
        <v>74</v>
      </c>
      <c r="AV2781" s="95" t="s">
        <v>74</v>
      </c>
      <c r="AW2781" s="95" t="s">
        <v>5</v>
      </c>
      <c r="AX2781" s="95" t="s">
        <v>66</v>
      </c>
      <c r="AY2781" s="97" t="s">
        <v>123</v>
      </c>
    </row>
    <row r="2782" spans="2:51" s="167" customFormat="1" ht="12">
      <c r="B2782" s="166"/>
      <c r="D2782" s="96" t="s">
        <v>132</v>
      </c>
      <c r="E2782" s="168" t="s">
        <v>1</v>
      </c>
      <c r="F2782" s="169" t="s">
        <v>989</v>
      </c>
      <c r="H2782" s="168" t="s">
        <v>1</v>
      </c>
      <c r="L2782" s="166"/>
      <c r="M2782" s="170"/>
      <c r="N2782" s="171"/>
      <c r="O2782" s="171"/>
      <c r="P2782" s="171"/>
      <c r="Q2782" s="171"/>
      <c r="R2782" s="171"/>
      <c r="S2782" s="171"/>
      <c r="T2782" s="172"/>
      <c r="AT2782" s="168" t="s">
        <v>132</v>
      </c>
      <c r="AU2782" s="168" t="s">
        <v>74</v>
      </c>
      <c r="AV2782" s="167" t="s">
        <v>72</v>
      </c>
      <c r="AW2782" s="167" t="s">
        <v>5</v>
      </c>
      <c r="AX2782" s="167" t="s">
        <v>66</v>
      </c>
      <c r="AY2782" s="168" t="s">
        <v>123</v>
      </c>
    </row>
    <row r="2783" spans="2:51" s="167" customFormat="1" ht="12">
      <c r="B2783" s="166"/>
      <c r="D2783" s="96" t="s">
        <v>132</v>
      </c>
      <c r="E2783" s="168" t="s">
        <v>1</v>
      </c>
      <c r="F2783" s="169" t="s">
        <v>984</v>
      </c>
      <c r="H2783" s="168" t="s">
        <v>1</v>
      </c>
      <c r="L2783" s="166"/>
      <c r="M2783" s="170"/>
      <c r="N2783" s="171"/>
      <c r="O2783" s="171"/>
      <c r="P2783" s="171"/>
      <c r="Q2783" s="171"/>
      <c r="R2783" s="171"/>
      <c r="S2783" s="171"/>
      <c r="T2783" s="172"/>
      <c r="AT2783" s="168" t="s">
        <v>132</v>
      </c>
      <c r="AU2783" s="168" t="s">
        <v>74</v>
      </c>
      <c r="AV2783" s="167" t="s">
        <v>72</v>
      </c>
      <c r="AW2783" s="167" t="s">
        <v>5</v>
      </c>
      <c r="AX2783" s="167" t="s">
        <v>66</v>
      </c>
      <c r="AY2783" s="168" t="s">
        <v>123</v>
      </c>
    </row>
    <row r="2784" spans="2:51" s="95" customFormat="1" ht="12">
      <c r="B2784" s="94"/>
      <c r="D2784" s="96" t="s">
        <v>132</v>
      </c>
      <c r="E2784" s="97" t="s">
        <v>1</v>
      </c>
      <c r="F2784" s="98" t="s">
        <v>137</v>
      </c>
      <c r="H2784" s="99">
        <v>3</v>
      </c>
      <c r="L2784" s="94"/>
      <c r="M2784" s="100"/>
      <c r="N2784" s="101"/>
      <c r="O2784" s="101"/>
      <c r="P2784" s="101"/>
      <c r="Q2784" s="101"/>
      <c r="R2784" s="101"/>
      <c r="S2784" s="101"/>
      <c r="T2784" s="102"/>
      <c r="AT2784" s="97" t="s">
        <v>132</v>
      </c>
      <c r="AU2784" s="97" t="s">
        <v>74</v>
      </c>
      <c r="AV2784" s="95" t="s">
        <v>74</v>
      </c>
      <c r="AW2784" s="95" t="s">
        <v>5</v>
      </c>
      <c r="AX2784" s="95" t="s">
        <v>66</v>
      </c>
      <c r="AY2784" s="97" t="s">
        <v>123</v>
      </c>
    </row>
    <row r="2785" spans="2:51" s="167" customFormat="1" ht="12">
      <c r="B2785" s="166"/>
      <c r="D2785" s="96" t="s">
        <v>132</v>
      </c>
      <c r="E2785" s="168" t="s">
        <v>1</v>
      </c>
      <c r="F2785" s="169" t="s">
        <v>841</v>
      </c>
      <c r="H2785" s="168" t="s">
        <v>1</v>
      </c>
      <c r="L2785" s="166"/>
      <c r="M2785" s="170"/>
      <c r="N2785" s="171"/>
      <c r="O2785" s="171"/>
      <c r="P2785" s="171"/>
      <c r="Q2785" s="171"/>
      <c r="R2785" s="171"/>
      <c r="S2785" s="171"/>
      <c r="T2785" s="172"/>
      <c r="AT2785" s="168" t="s">
        <v>132</v>
      </c>
      <c r="AU2785" s="168" t="s">
        <v>74</v>
      </c>
      <c r="AV2785" s="167" t="s">
        <v>72</v>
      </c>
      <c r="AW2785" s="167" t="s">
        <v>5</v>
      </c>
      <c r="AX2785" s="167" t="s">
        <v>66</v>
      </c>
      <c r="AY2785" s="168" t="s">
        <v>123</v>
      </c>
    </row>
    <row r="2786" spans="2:51" s="167" customFormat="1" ht="12">
      <c r="B2786" s="166"/>
      <c r="D2786" s="96" t="s">
        <v>132</v>
      </c>
      <c r="E2786" s="168" t="s">
        <v>1</v>
      </c>
      <c r="F2786" s="169" t="s">
        <v>986</v>
      </c>
      <c r="H2786" s="168" t="s">
        <v>1</v>
      </c>
      <c r="L2786" s="166"/>
      <c r="M2786" s="170"/>
      <c r="N2786" s="171"/>
      <c r="O2786" s="171"/>
      <c r="P2786" s="171"/>
      <c r="Q2786" s="171"/>
      <c r="R2786" s="171"/>
      <c r="S2786" s="171"/>
      <c r="T2786" s="172"/>
      <c r="AT2786" s="168" t="s">
        <v>132</v>
      </c>
      <c r="AU2786" s="168" t="s">
        <v>74</v>
      </c>
      <c r="AV2786" s="167" t="s">
        <v>72</v>
      </c>
      <c r="AW2786" s="167" t="s">
        <v>5</v>
      </c>
      <c r="AX2786" s="167" t="s">
        <v>66</v>
      </c>
      <c r="AY2786" s="168" t="s">
        <v>123</v>
      </c>
    </row>
    <row r="2787" spans="2:51" s="95" customFormat="1" ht="12">
      <c r="B2787" s="94"/>
      <c r="D2787" s="96" t="s">
        <v>132</v>
      </c>
      <c r="E2787" s="97" t="s">
        <v>1</v>
      </c>
      <c r="F2787" s="98" t="s">
        <v>74</v>
      </c>
      <c r="H2787" s="99">
        <v>2</v>
      </c>
      <c r="L2787" s="94"/>
      <c r="M2787" s="100"/>
      <c r="N2787" s="101"/>
      <c r="O2787" s="101"/>
      <c r="P2787" s="101"/>
      <c r="Q2787" s="101"/>
      <c r="R2787" s="101"/>
      <c r="S2787" s="101"/>
      <c r="T2787" s="102"/>
      <c r="AT2787" s="97" t="s">
        <v>132</v>
      </c>
      <c r="AU2787" s="97" t="s">
        <v>74</v>
      </c>
      <c r="AV2787" s="95" t="s">
        <v>74</v>
      </c>
      <c r="AW2787" s="95" t="s">
        <v>5</v>
      </c>
      <c r="AX2787" s="95" t="s">
        <v>66</v>
      </c>
      <c r="AY2787" s="97" t="s">
        <v>123</v>
      </c>
    </row>
    <row r="2788" spans="2:51" s="182" customFormat="1" ht="12">
      <c r="B2788" s="181"/>
      <c r="D2788" s="96" t="s">
        <v>132</v>
      </c>
      <c r="E2788" s="183" t="s">
        <v>1</v>
      </c>
      <c r="F2788" s="184" t="s">
        <v>470</v>
      </c>
      <c r="H2788" s="185">
        <v>12</v>
      </c>
      <c r="L2788" s="181"/>
      <c r="M2788" s="186"/>
      <c r="N2788" s="187"/>
      <c r="O2788" s="187"/>
      <c r="P2788" s="187"/>
      <c r="Q2788" s="187"/>
      <c r="R2788" s="187"/>
      <c r="S2788" s="187"/>
      <c r="T2788" s="188"/>
      <c r="AT2788" s="183" t="s">
        <v>132</v>
      </c>
      <c r="AU2788" s="183" t="s">
        <v>74</v>
      </c>
      <c r="AV2788" s="182" t="s">
        <v>130</v>
      </c>
      <c r="AW2788" s="182" t="s">
        <v>5</v>
      </c>
      <c r="AX2788" s="182" t="s">
        <v>72</v>
      </c>
      <c r="AY2788" s="183" t="s">
        <v>123</v>
      </c>
    </row>
    <row r="2789" spans="2:65" s="117" customFormat="1" ht="16.5" customHeight="1">
      <c r="B2789" s="8"/>
      <c r="C2789" s="103" t="s">
        <v>990</v>
      </c>
      <c r="D2789" s="103" t="s">
        <v>189</v>
      </c>
      <c r="E2789" s="104" t="s">
        <v>991</v>
      </c>
      <c r="F2789" s="105" t="s">
        <v>992</v>
      </c>
      <c r="G2789" s="106" t="s">
        <v>175</v>
      </c>
      <c r="H2789" s="107">
        <v>12</v>
      </c>
      <c r="I2789" s="143"/>
      <c r="J2789" s="108">
        <f>ROUND(I2789*H2789,2)</f>
        <v>0</v>
      </c>
      <c r="K2789" s="105" t="s">
        <v>397</v>
      </c>
      <c r="L2789" s="157"/>
      <c r="M2789" s="109" t="s">
        <v>1</v>
      </c>
      <c r="N2789" s="189" t="s">
        <v>35</v>
      </c>
      <c r="O2789" s="92">
        <v>0</v>
      </c>
      <c r="P2789" s="92">
        <f>O2789*H2789</f>
        <v>0</v>
      </c>
      <c r="Q2789" s="92">
        <v>0.072</v>
      </c>
      <c r="R2789" s="92">
        <f>Q2789*H2789</f>
        <v>0.8639999999999999</v>
      </c>
      <c r="S2789" s="92">
        <v>0</v>
      </c>
      <c r="T2789" s="164">
        <f>S2789*H2789</f>
        <v>0</v>
      </c>
      <c r="AR2789" s="120" t="s">
        <v>159</v>
      </c>
      <c r="AT2789" s="120" t="s">
        <v>189</v>
      </c>
      <c r="AU2789" s="120" t="s">
        <v>74</v>
      </c>
      <c r="AY2789" s="120" t="s">
        <v>123</v>
      </c>
      <c r="BE2789" s="156">
        <f>IF(N2789="základní",J2789,0)</f>
        <v>0</v>
      </c>
      <c r="BF2789" s="156">
        <f>IF(N2789="snížená",J2789,0)</f>
        <v>0</v>
      </c>
      <c r="BG2789" s="156">
        <f>IF(N2789="zákl. přenesená",J2789,0)</f>
        <v>0</v>
      </c>
      <c r="BH2789" s="156">
        <f>IF(N2789="sníž. přenesená",J2789,0)</f>
        <v>0</v>
      </c>
      <c r="BI2789" s="156">
        <f>IF(N2789="nulová",J2789,0)</f>
        <v>0</v>
      </c>
      <c r="BJ2789" s="120" t="s">
        <v>72</v>
      </c>
      <c r="BK2789" s="156">
        <f>ROUND(I2789*H2789,2)</f>
        <v>0</v>
      </c>
      <c r="BL2789" s="120" t="s">
        <v>130</v>
      </c>
      <c r="BM2789" s="120" t="s">
        <v>993</v>
      </c>
    </row>
    <row r="2790" spans="2:47" s="117" customFormat="1" ht="12">
      <c r="B2790" s="8"/>
      <c r="D2790" s="96" t="s">
        <v>399</v>
      </c>
      <c r="F2790" s="165" t="s">
        <v>992</v>
      </c>
      <c r="L2790" s="8"/>
      <c r="M2790" s="114"/>
      <c r="N2790" s="21"/>
      <c r="O2790" s="21"/>
      <c r="P2790" s="21"/>
      <c r="Q2790" s="21"/>
      <c r="R2790" s="21"/>
      <c r="S2790" s="21"/>
      <c r="T2790" s="22"/>
      <c r="AT2790" s="120" t="s">
        <v>399</v>
      </c>
      <c r="AU2790" s="120" t="s">
        <v>74</v>
      </c>
    </row>
    <row r="2791" spans="2:51" s="167" customFormat="1" ht="12">
      <c r="B2791" s="166"/>
      <c r="D2791" s="96" t="s">
        <v>132</v>
      </c>
      <c r="E2791" s="168" t="s">
        <v>1</v>
      </c>
      <c r="F2791" s="169" t="s">
        <v>401</v>
      </c>
      <c r="H2791" s="168" t="s">
        <v>1</v>
      </c>
      <c r="L2791" s="166"/>
      <c r="M2791" s="170"/>
      <c r="N2791" s="171"/>
      <c r="O2791" s="171"/>
      <c r="P2791" s="171"/>
      <c r="Q2791" s="171"/>
      <c r="R2791" s="171"/>
      <c r="S2791" s="171"/>
      <c r="T2791" s="172"/>
      <c r="AT2791" s="168" t="s">
        <v>132</v>
      </c>
      <c r="AU2791" s="168" t="s">
        <v>74</v>
      </c>
      <c r="AV2791" s="167" t="s">
        <v>72</v>
      </c>
      <c r="AW2791" s="167" t="s">
        <v>5</v>
      </c>
      <c r="AX2791" s="167" t="s">
        <v>66</v>
      </c>
      <c r="AY2791" s="168" t="s">
        <v>123</v>
      </c>
    </row>
    <row r="2792" spans="2:51" s="167" customFormat="1" ht="12">
      <c r="B2792" s="166"/>
      <c r="D2792" s="96" t="s">
        <v>132</v>
      </c>
      <c r="E2792" s="168" t="s">
        <v>1</v>
      </c>
      <c r="F2792" s="169" t="s">
        <v>402</v>
      </c>
      <c r="H2792" s="168" t="s">
        <v>1</v>
      </c>
      <c r="L2792" s="166"/>
      <c r="M2792" s="170"/>
      <c r="N2792" s="171"/>
      <c r="O2792" s="171"/>
      <c r="P2792" s="171"/>
      <c r="Q2792" s="171"/>
      <c r="R2792" s="171"/>
      <c r="S2792" s="171"/>
      <c r="T2792" s="172"/>
      <c r="AT2792" s="168" t="s">
        <v>132</v>
      </c>
      <c r="AU2792" s="168" t="s">
        <v>74</v>
      </c>
      <c r="AV2792" s="167" t="s">
        <v>72</v>
      </c>
      <c r="AW2792" s="167" t="s">
        <v>5</v>
      </c>
      <c r="AX2792" s="167" t="s">
        <v>66</v>
      </c>
      <c r="AY2792" s="168" t="s">
        <v>123</v>
      </c>
    </row>
    <row r="2793" spans="2:51" s="167" customFormat="1" ht="12">
      <c r="B2793" s="166"/>
      <c r="D2793" s="96" t="s">
        <v>132</v>
      </c>
      <c r="E2793" s="168" t="s">
        <v>1</v>
      </c>
      <c r="F2793" s="169" t="s">
        <v>403</v>
      </c>
      <c r="H2793" s="168" t="s">
        <v>1</v>
      </c>
      <c r="L2793" s="166"/>
      <c r="M2793" s="170"/>
      <c r="N2793" s="171"/>
      <c r="O2793" s="171"/>
      <c r="P2793" s="171"/>
      <c r="Q2793" s="171"/>
      <c r="R2793" s="171"/>
      <c r="S2793" s="171"/>
      <c r="T2793" s="172"/>
      <c r="AT2793" s="168" t="s">
        <v>132</v>
      </c>
      <c r="AU2793" s="168" t="s">
        <v>74</v>
      </c>
      <c r="AV2793" s="167" t="s">
        <v>72</v>
      </c>
      <c r="AW2793" s="167" t="s">
        <v>5</v>
      </c>
      <c r="AX2793" s="167" t="s">
        <v>66</v>
      </c>
      <c r="AY2793" s="168" t="s">
        <v>123</v>
      </c>
    </row>
    <row r="2794" spans="2:51" s="167" customFormat="1" ht="12">
      <c r="B2794" s="166"/>
      <c r="D2794" s="96" t="s">
        <v>132</v>
      </c>
      <c r="E2794" s="168" t="s">
        <v>1</v>
      </c>
      <c r="F2794" s="169" t="s">
        <v>674</v>
      </c>
      <c r="H2794" s="168" t="s">
        <v>1</v>
      </c>
      <c r="L2794" s="166"/>
      <c r="M2794" s="170"/>
      <c r="N2794" s="171"/>
      <c r="O2794" s="171"/>
      <c r="P2794" s="171"/>
      <c r="Q2794" s="171"/>
      <c r="R2794" s="171"/>
      <c r="S2794" s="171"/>
      <c r="T2794" s="172"/>
      <c r="AT2794" s="168" t="s">
        <v>132</v>
      </c>
      <c r="AU2794" s="168" t="s">
        <v>74</v>
      </c>
      <c r="AV2794" s="167" t="s">
        <v>72</v>
      </c>
      <c r="AW2794" s="167" t="s">
        <v>5</v>
      </c>
      <c r="AX2794" s="167" t="s">
        <v>66</v>
      </c>
      <c r="AY2794" s="168" t="s">
        <v>123</v>
      </c>
    </row>
    <row r="2795" spans="2:51" s="167" customFormat="1" ht="12">
      <c r="B2795" s="166"/>
      <c r="D2795" s="96" t="s">
        <v>132</v>
      </c>
      <c r="E2795" s="168" t="s">
        <v>1</v>
      </c>
      <c r="F2795" s="169" t="s">
        <v>438</v>
      </c>
      <c r="H2795" s="168" t="s">
        <v>1</v>
      </c>
      <c r="L2795" s="166"/>
      <c r="M2795" s="170"/>
      <c r="N2795" s="171"/>
      <c r="O2795" s="171"/>
      <c r="P2795" s="171"/>
      <c r="Q2795" s="171"/>
      <c r="R2795" s="171"/>
      <c r="S2795" s="171"/>
      <c r="T2795" s="172"/>
      <c r="AT2795" s="168" t="s">
        <v>132</v>
      </c>
      <c r="AU2795" s="168" t="s">
        <v>74</v>
      </c>
      <c r="AV2795" s="167" t="s">
        <v>72</v>
      </c>
      <c r="AW2795" s="167" t="s">
        <v>5</v>
      </c>
      <c r="AX2795" s="167" t="s">
        <v>66</v>
      </c>
      <c r="AY2795" s="168" t="s">
        <v>123</v>
      </c>
    </row>
    <row r="2796" spans="2:51" s="167" customFormat="1" ht="12">
      <c r="B2796" s="166"/>
      <c r="D2796" s="96" t="s">
        <v>132</v>
      </c>
      <c r="E2796" s="168" t="s">
        <v>1</v>
      </c>
      <c r="F2796" s="169" t="s">
        <v>994</v>
      </c>
      <c r="H2796" s="168" t="s">
        <v>1</v>
      </c>
      <c r="L2796" s="166"/>
      <c r="M2796" s="170"/>
      <c r="N2796" s="171"/>
      <c r="O2796" s="171"/>
      <c r="P2796" s="171"/>
      <c r="Q2796" s="171"/>
      <c r="R2796" s="171"/>
      <c r="S2796" s="171"/>
      <c r="T2796" s="172"/>
      <c r="AT2796" s="168" t="s">
        <v>132</v>
      </c>
      <c r="AU2796" s="168" t="s">
        <v>74</v>
      </c>
      <c r="AV2796" s="167" t="s">
        <v>72</v>
      </c>
      <c r="AW2796" s="167" t="s">
        <v>5</v>
      </c>
      <c r="AX2796" s="167" t="s">
        <v>66</v>
      </c>
      <c r="AY2796" s="168" t="s">
        <v>123</v>
      </c>
    </row>
    <row r="2797" spans="2:51" s="95" customFormat="1" ht="12">
      <c r="B2797" s="94"/>
      <c r="D2797" s="96" t="s">
        <v>132</v>
      </c>
      <c r="E2797" s="97" t="s">
        <v>1</v>
      </c>
      <c r="F2797" s="98" t="s">
        <v>137</v>
      </c>
      <c r="H2797" s="99">
        <v>3</v>
      </c>
      <c r="L2797" s="94"/>
      <c r="M2797" s="100"/>
      <c r="N2797" s="101"/>
      <c r="O2797" s="101"/>
      <c r="P2797" s="101"/>
      <c r="Q2797" s="101"/>
      <c r="R2797" s="101"/>
      <c r="S2797" s="101"/>
      <c r="T2797" s="102"/>
      <c r="AT2797" s="97" t="s">
        <v>132</v>
      </c>
      <c r="AU2797" s="97" t="s">
        <v>74</v>
      </c>
      <c r="AV2797" s="95" t="s">
        <v>74</v>
      </c>
      <c r="AW2797" s="95" t="s">
        <v>5</v>
      </c>
      <c r="AX2797" s="95" t="s">
        <v>66</v>
      </c>
      <c r="AY2797" s="97" t="s">
        <v>123</v>
      </c>
    </row>
    <row r="2798" spans="2:51" s="167" customFormat="1" ht="12">
      <c r="B2798" s="166"/>
      <c r="D2798" s="96" t="s">
        <v>132</v>
      </c>
      <c r="E2798" s="168" t="s">
        <v>1</v>
      </c>
      <c r="F2798" s="169" t="s">
        <v>985</v>
      </c>
      <c r="H2798" s="168" t="s">
        <v>1</v>
      </c>
      <c r="L2798" s="166"/>
      <c r="M2798" s="170"/>
      <c r="N2798" s="171"/>
      <c r="O2798" s="171"/>
      <c r="P2798" s="171"/>
      <c r="Q2798" s="171"/>
      <c r="R2798" s="171"/>
      <c r="S2798" s="171"/>
      <c r="T2798" s="172"/>
      <c r="AT2798" s="168" t="s">
        <v>132</v>
      </c>
      <c r="AU2798" s="168" t="s">
        <v>74</v>
      </c>
      <c r="AV2798" s="167" t="s">
        <v>72</v>
      </c>
      <c r="AW2798" s="167" t="s">
        <v>5</v>
      </c>
      <c r="AX2798" s="167" t="s">
        <v>66</v>
      </c>
      <c r="AY2798" s="168" t="s">
        <v>123</v>
      </c>
    </row>
    <row r="2799" spans="2:51" s="167" customFormat="1" ht="12">
      <c r="B2799" s="166"/>
      <c r="D2799" s="96" t="s">
        <v>132</v>
      </c>
      <c r="E2799" s="168" t="s">
        <v>1</v>
      </c>
      <c r="F2799" s="169" t="s">
        <v>995</v>
      </c>
      <c r="H2799" s="168" t="s">
        <v>1</v>
      </c>
      <c r="L2799" s="166"/>
      <c r="M2799" s="170"/>
      <c r="N2799" s="171"/>
      <c r="O2799" s="171"/>
      <c r="P2799" s="171"/>
      <c r="Q2799" s="171"/>
      <c r="R2799" s="171"/>
      <c r="S2799" s="171"/>
      <c r="T2799" s="172"/>
      <c r="AT2799" s="168" t="s">
        <v>132</v>
      </c>
      <c r="AU2799" s="168" t="s">
        <v>74</v>
      </c>
      <c r="AV2799" s="167" t="s">
        <v>72</v>
      </c>
      <c r="AW2799" s="167" t="s">
        <v>5</v>
      </c>
      <c r="AX2799" s="167" t="s">
        <v>66</v>
      </c>
      <c r="AY2799" s="168" t="s">
        <v>123</v>
      </c>
    </row>
    <row r="2800" spans="2:51" s="95" customFormat="1" ht="12">
      <c r="B2800" s="94"/>
      <c r="D2800" s="96" t="s">
        <v>132</v>
      </c>
      <c r="E2800" s="97" t="s">
        <v>1</v>
      </c>
      <c r="F2800" s="98" t="s">
        <v>74</v>
      </c>
      <c r="H2800" s="99">
        <v>2</v>
      </c>
      <c r="L2800" s="94"/>
      <c r="M2800" s="100"/>
      <c r="N2800" s="101"/>
      <c r="O2800" s="101"/>
      <c r="P2800" s="101"/>
      <c r="Q2800" s="101"/>
      <c r="R2800" s="101"/>
      <c r="S2800" s="101"/>
      <c r="T2800" s="102"/>
      <c r="AT2800" s="97" t="s">
        <v>132</v>
      </c>
      <c r="AU2800" s="97" t="s">
        <v>74</v>
      </c>
      <c r="AV2800" s="95" t="s">
        <v>74</v>
      </c>
      <c r="AW2800" s="95" t="s">
        <v>5</v>
      </c>
      <c r="AX2800" s="95" t="s">
        <v>66</v>
      </c>
      <c r="AY2800" s="97" t="s">
        <v>123</v>
      </c>
    </row>
    <row r="2801" spans="2:51" s="167" customFormat="1" ht="12">
      <c r="B2801" s="166"/>
      <c r="D2801" s="96" t="s">
        <v>132</v>
      </c>
      <c r="E2801" s="168" t="s">
        <v>1</v>
      </c>
      <c r="F2801" s="169" t="s">
        <v>838</v>
      </c>
      <c r="H2801" s="168" t="s">
        <v>1</v>
      </c>
      <c r="L2801" s="166"/>
      <c r="M2801" s="170"/>
      <c r="N2801" s="171"/>
      <c r="O2801" s="171"/>
      <c r="P2801" s="171"/>
      <c r="Q2801" s="171"/>
      <c r="R2801" s="171"/>
      <c r="S2801" s="171"/>
      <c r="T2801" s="172"/>
      <c r="AT2801" s="168" t="s">
        <v>132</v>
      </c>
      <c r="AU2801" s="168" t="s">
        <v>74</v>
      </c>
      <c r="AV2801" s="167" t="s">
        <v>72</v>
      </c>
      <c r="AW2801" s="167" t="s">
        <v>5</v>
      </c>
      <c r="AX2801" s="167" t="s">
        <v>66</v>
      </c>
      <c r="AY2801" s="168" t="s">
        <v>123</v>
      </c>
    </row>
    <row r="2802" spans="2:51" s="167" customFormat="1" ht="12">
      <c r="B2802" s="166"/>
      <c r="D2802" s="96" t="s">
        <v>132</v>
      </c>
      <c r="E2802" s="168" t="s">
        <v>1</v>
      </c>
      <c r="F2802" s="169" t="s">
        <v>996</v>
      </c>
      <c r="H2802" s="168" t="s">
        <v>1</v>
      </c>
      <c r="L2802" s="166"/>
      <c r="M2802" s="170"/>
      <c r="N2802" s="171"/>
      <c r="O2802" s="171"/>
      <c r="P2802" s="171"/>
      <c r="Q2802" s="171"/>
      <c r="R2802" s="171"/>
      <c r="S2802" s="171"/>
      <c r="T2802" s="172"/>
      <c r="AT2802" s="168" t="s">
        <v>132</v>
      </c>
      <c r="AU2802" s="168" t="s">
        <v>74</v>
      </c>
      <c r="AV2802" s="167" t="s">
        <v>72</v>
      </c>
      <c r="AW2802" s="167" t="s">
        <v>5</v>
      </c>
      <c r="AX2802" s="167" t="s">
        <v>66</v>
      </c>
      <c r="AY2802" s="168" t="s">
        <v>123</v>
      </c>
    </row>
    <row r="2803" spans="2:51" s="95" customFormat="1" ht="12">
      <c r="B2803" s="94"/>
      <c r="D2803" s="96" t="s">
        <v>132</v>
      </c>
      <c r="E2803" s="97" t="s">
        <v>1</v>
      </c>
      <c r="F2803" s="98" t="s">
        <v>72</v>
      </c>
      <c r="H2803" s="99">
        <v>1</v>
      </c>
      <c r="L2803" s="94"/>
      <c r="M2803" s="100"/>
      <c r="N2803" s="101"/>
      <c r="O2803" s="101"/>
      <c r="P2803" s="101"/>
      <c r="Q2803" s="101"/>
      <c r="R2803" s="101"/>
      <c r="S2803" s="101"/>
      <c r="T2803" s="102"/>
      <c r="AT2803" s="97" t="s">
        <v>132</v>
      </c>
      <c r="AU2803" s="97" t="s">
        <v>74</v>
      </c>
      <c r="AV2803" s="95" t="s">
        <v>74</v>
      </c>
      <c r="AW2803" s="95" t="s">
        <v>5</v>
      </c>
      <c r="AX2803" s="95" t="s">
        <v>66</v>
      </c>
      <c r="AY2803" s="97" t="s">
        <v>123</v>
      </c>
    </row>
    <row r="2804" spans="2:51" s="167" customFormat="1" ht="12">
      <c r="B2804" s="166"/>
      <c r="D2804" s="96" t="s">
        <v>132</v>
      </c>
      <c r="E2804" s="168" t="s">
        <v>1</v>
      </c>
      <c r="F2804" s="169" t="s">
        <v>988</v>
      </c>
      <c r="H2804" s="168" t="s">
        <v>1</v>
      </c>
      <c r="L2804" s="166"/>
      <c r="M2804" s="170"/>
      <c r="N2804" s="171"/>
      <c r="O2804" s="171"/>
      <c r="P2804" s="171"/>
      <c r="Q2804" s="171"/>
      <c r="R2804" s="171"/>
      <c r="S2804" s="171"/>
      <c r="T2804" s="172"/>
      <c r="AT2804" s="168" t="s">
        <v>132</v>
      </c>
      <c r="AU2804" s="168" t="s">
        <v>74</v>
      </c>
      <c r="AV2804" s="167" t="s">
        <v>72</v>
      </c>
      <c r="AW2804" s="167" t="s">
        <v>5</v>
      </c>
      <c r="AX2804" s="167" t="s">
        <v>66</v>
      </c>
      <c r="AY2804" s="168" t="s">
        <v>123</v>
      </c>
    </row>
    <row r="2805" spans="2:51" s="167" customFormat="1" ht="12">
      <c r="B2805" s="166"/>
      <c r="D2805" s="96" t="s">
        <v>132</v>
      </c>
      <c r="E2805" s="168" t="s">
        <v>1</v>
      </c>
      <c r="F2805" s="169" t="s">
        <v>996</v>
      </c>
      <c r="H2805" s="168" t="s">
        <v>1</v>
      </c>
      <c r="L2805" s="166"/>
      <c r="M2805" s="170"/>
      <c r="N2805" s="171"/>
      <c r="O2805" s="171"/>
      <c r="P2805" s="171"/>
      <c r="Q2805" s="171"/>
      <c r="R2805" s="171"/>
      <c r="S2805" s="171"/>
      <c r="T2805" s="172"/>
      <c r="AT2805" s="168" t="s">
        <v>132</v>
      </c>
      <c r="AU2805" s="168" t="s">
        <v>74</v>
      </c>
      <c r="AV2805" s="167" t="s">
        <v>72</v>
      </c>
      <c r="AW2805" s="167" t="s">
        <v>5</v>
      </c>
      <c r="AX2805" s="167" t="s">
        <v>66</v>
      </c>
      <c r="AY2805" s="168" t="s">
        <v>123</v>
      </c>
    </row>
    <row r="2806" spans="2:51" s="95" customFormat="1" ht="12">
      <c r="B2806" s="94"/>
      <c r="D2806" s="96" t="s">
        <v>132</v>
      </c>
      <c r="E2806" s="97" t="s">
        <v>1</v>
      </c>
      <c r="F2806" s="98" t="s">
        <v>72</v>
      </c>
      <c r="H2806" s="99">
        <v>1</v>
      </c>
      <c r="L2806" s="94"/>
      <c r="M2806" s="100"/>
      <c r="N2806" s="101"/>
      <c r="O2806" s="101"/>
      <c r="P2806" s="101"/>
      <c r="Q2806" s="101"/>
      <c r="R2806" s="101"/>
      <c r="S2806" s="101"/>
      <c r="T2806" s="102"/>
      <c r="AT2806" s="97" t="s">
        <v>132</v>
      </c>
      <c r="AU2806" s="97" t="s">
        <v>74</v>
      </c>
      <c r="AV2806" s="95" t="s">
        <v>74</v>
      </c>
      <c r="AW2806" s="95" t="s">
        <v>5</v>
      </c>
      <c r="AX2806" s="95" t="s">
        <v>66</v>
      </c>
      <c r="AY2806" s="97" t="s">
        <v>123</v>
      </c>
    </row>
    <row r="2807" spans="2:51" s="167" customFormat="1" ht="12">
      <c r="B2807" s="166"/>
      <c r="D2807" s="96" t="s">
        <v>132</v>
      </c>
      <c r="E2807" s="168" t="s">
        <v>1</v>
      </c>
      <c r="F2807" s="169" t="s">
        <v>989</v>
      </c>
      <c r="H2807" s="168" t="s">
        <v>1</v>
      </c>
      <c r="L2807" s="166"/>
      <c r="M2807" s="170"/>
      <c r="N2807" s="171"/>
      <c r="O2807" s="171"/>
      <c r="P2807" s="171"/>
      <c r="Q2807" s="171"/>
      <c r="R2807" s="171"/>
      <c r="S2807" s="171"/>
      <c r="T2807" s="172"/>
      <c r="AT2807" s="168" t="s">
        <v>132</v>
      </c>
      <c r="AU2807" s="168" t="s">
        <v>74</v>
      </c>
      <c r="AV2807" s="167" t="s">
        <v>72</v>
      </c>
      <c r="AW2807" s="167" t="s">
        <v>5</v>
      </c>
      <c r="AX2807" s="167" t="s">
        <v>66</v>
      </c>
      <c r="AY2807" s="168" t="s">
        <v>123</v>
      </c>
    </row>
    <row r="2808" spans="2:51" s="167" customFormat="1" ht="12">
      <c r="B2808" s="166"/>
      <c r="D2808" s="96" t="s">
        <v>132</v>
      </c>
      <c r="E2808" s="168" t="s">
        <v>1</v>
      </c>
      <c r="F2808" s="169" t="s">
        <v>994</v>
      </c>
      <c r="H2808" s="168" t="s">
        <v>1</v>
      </c>
      <c r="L2808" s="166"/>
      <c r="M2808" s="170"/>
      <c r="N2808" s="171"/>
      <c r="O2808" s="171"/>
      <c r="P2808" s="171"/>
      <c r="Q2808" s="171"/>
      <c r="R2808" s="171"/>
      <c r="S2808" s="171"/>
      <c r="T2808" s="172"/>
      <c r="AT2808" s="168" t="s">
        <v>132</v>
      </c>
      <c r="AU2808" s="168" t="s">
        <v>74</v>
      </c>
      <c r="AV2808" s="167" t="s">
        <v>72</v>
      </c>
      <c r="AW2808" s="167" t="s">
        <v>5</v>
      </c>
      <c r="AX2808" s="167" t="s">
        <v>66</v>
      </c>
      <c r="AY2808" s="168" t="s">
        <v>123</v>
      </c>
    </row>
    <row r="2809" spans="2:51" s="95" customFormat="1" ht="12">
      <c r="B2809" s="94"/>
      <c r="D2809" s="96" t="s">
        <v>132</v>
      </c>
      <c r="E2809" s="97" t="s">
        <v>1</v>
      </c>
      <c r="F2809" s="98" t="s">
        <v>137</v>
      </c>
      <c r="H2809" s="99">
        <v>3</v>
      </c>
      <c r="L2809" s="94"/>
      <c r="M2809" s="100"/>
      <c r="N2809" s="101"/>
      <c r="O2809" s="101"/>
      <c r="P2809" s="101"/>
      <c r="Q2809" s="101"/>
      <c r="R2809" s="101"/>
      <c r="S2809" s="101"/>
      <c r="T2809" s="102"/>
      <c r="AT2809" s="97" t="s">
        <v>132</v>
      </c>
      <c r="AU2809" s="97" t="s">
        <v>74</v>
      </c>
      <c r="AV2809" s="95" t="s">
        <v>74</v>
      </c>
      <c r="AW2809" s="95" t="s">
        <v>5</v>
      </c>
      <c r="AX2809" s="95" t="s">
        <v>66</v>
      </c>
      <c r="AY2809" s="97" t="s">
        <v>123</v>
      </c>
    </row>
    <row r="2810" spans="2:51" s="167" customFormat="1" ht="12">
      <c r="B2810" s="166"/>
      <c r="D2810" s="96" t="s">
        <v>132</v>
      </c>
      <c r="E2810" s="168" t="s">
        <v>1</v>
      </c>
      <c r="F2810" s="169" t="s">
        <v>841</v>
      </c>
      <c r="H2810" s="168" t="s">
        <v>1</v>
      </c>
      <c r="L2810" s="166"/>
      <c r="M2810" s="170"/>
      <c r="N2810" s="171"/>
      <c r="O2810" s="171"/>
      <c r="P2810" s="171"/>
      <c r="Q2810" s="171"/>
      <c r="R2810" s="171"/>
      <c r="S2810" s="171"/>
      <c r="T2810" s="172"/>
      <c r="AT2810" s="168" t="s">
        <v>132</v>
      </c>
      <c r="AU2810" s="168" t="s">
        <v>74</v>
      </c>
      <c r="AV2810" s="167" t="s">
        <v>72</v>
      </c>
      <c r="AW2810" s="167" t="s">
        <v>5</v>
      </c>
      <c r="AX2810" s="167" t="s">
        <v>66</v>
      </c>
      <c r="AY2810" s="168" t="s">
        <v>123</v>
      </c>
    </row>
    <row r="2811" spans="2:51" s="167" customFormat="1" ht="12">
      <c r="B2811" s="166"/>
      <c r="D2811" s="96" t="s">
        <v>132</v>
      </c>
      <c r="E2811" s="168" t="s">
        <v>1</v>
      </c>
      <c r="F2811" s="169" t="s">
        <v>995</v>
      </c>
      <c r="H2811" s="168" t="s">
        <v>1</v>
      </c>
      <c r="L2811" s="166"/>
      <c r="M2811" s="170"/>
      <c r="N2811" s="171"/>
      <c r="O2811" s="171"/>
      <c r="P2811" s="171"/>
      <c r="Q2811" s="171"/>
      <c r="R2811" s="171"/>
      <c r="S2811" s="171"/>
      <c r="T2811" s="172"/>
      <c r="AT2811" s="168" t="s">
        <v>132</v>
      </c>
      <c r="AU2811" s="168" t="s">
        <v>74</v>
      </c>
      <c r="AV2811" s="167" t="s">
        <v>72</v>
      </c>
      <c r="AW2811" s="167" t="s">
        <v>5</v>
      </c>
      <c r="AX2811" s="167" t="s">
        <v>66</v>
      </c>
      <c r="AY2811" s="168" t="s">
        <v>123</v>
      </c>
    </row>
    <row r="2812" spans="2:51" s="95" customFormat="1" ht="12">
      <c r="B2812" s="94"/>
      <c r="D2812" s="96" t="s">
        <v>132</v>
      </c>
      <c r="E2812" s="97" t="s">
        <v>1</v>
      </c>
      <c r="F2812" s="98" t="s">
        <v>74</v>
      </c>
      <c r="H2812" s="99">
        <v>2</v>
      </c>
      <c r="L2812" s="94"/>
      <c r="M2812" s="100"/>
      <c r="N2812" s="101"/>
      <c r="O2812" s="101"/>
      <c r="P2812" s="101"/>
      <c r="Q2812" s="101"/>
      <c r="R2812" s="101"/>
      <c r="S2812" s="101"/>
      <c r="T2812" s="102"/>
      <c r="AT2812" s="97" t="s">
        <v>132</v>
      </c>
      <c r="AU2812" s="97" t="s">
        <v>74</v>
      </c>
      <c r="AV2812" s="95" t="s">
        <v>74</v>
      </c>
      <c r="AW2812" s="95" t="s">
        <v>5</v>
      </c>
      <c r="AX2812" s="95" t="s">
        <v>66</v>
      </c>
      <c r="AY2812" s="97" t="s">
        <v>123</v>
      </c>
    </row>
    <row r="2813" spans="2:51" s="182" customFormat="1" ht="12">
      <c r="B2813" s="181"/>
      <c r="D2813" s="96" t="s">
        <v>132</v>
      </c>
      <c r="E2813" s="183" t="s">
        <v>1</v>
      </c>
      <c r="F2813" s="184" t="s">
        <v>470</v>
      </c>
      <c r="H2813" s="185">
        <v>12</v>
      </c>
      <c r="L2813" s="181"/>
      <c r="M2813" s="186"/>
      <c r="N2813" s="187"/>
      <c r="O2813" s="187"/>
      <c r="P2813" s="187"/>
      <c r="Q2813" s="187"/>
      <c r="R2813" s="187"/>
      <c r="S2813" s="187"/>
      <c r="T2813" s="188"/>
      <c r="AT2813" s="183" t="s">
        <v>132</v>
      </c>
      <c r="AU2813" s="183" t="s">
        <v>74</v>
      </c>
      <c r="AV2813" s="182" t="s">
        <v>130</v>
      </c>
      <c r="AW2813" s="182" t="s">
        <v>5</v>
      </c>
      <c r="AX2813" s="182" t="s">
        <v>72</v>
      </c>
      <c r="AY2813" s="183" t="s">
        <v>123</v>
      </c>
    </row>
    <row r="2814" spans="2:65" s="117" customFormat="1" ht="16.5" customHeight="1">
      <c r="B2814" s="8"/>
      <c r="C2814" s="103" t="s">
        <v>997</v>
      </c>
      <c r="D2814" s="103" t="s">
        <v>189</v>
      </c>
      <c r="E2814" s="104" t="s">
        <v>998</v>
      </c>
      <c r="F2814" s="105" t="s">
        <v>999</v>
      </c>
      <c r="G2814" s="106" t="s">
        <v>175</v>
      </c>
      <c r="H2814" s="107">
        <v>12</v>
      </c>
      <c r="I2814" s="143"/>
      <c r="J2814" s="108">
        <f>ROUND(I2814*H2814,2)</f>
        <v>0</v>
      </c>
      <c r="K2814" s="105" t="s">
        <v>397</v>
      </c>
      <c r="L2814" s="157"/>
      <c r="M2814" s="109" t="s">
        <v>1</v>
      </c>
      <c r="N2814" s="189" t="s">
        <v>35</v>
      </c>
      <c r="O2814" s="92">
        <v>0</v>
      </c>
      <c r="P2814" s="92">
        <f>O2814*H2814</f>
        <v>0</v>
      </c>
      <c r="Q2814" s="92">
        <v>0.04</v>
      </c>
      <c r="R2814" s="92">
        <f>Q2814*H2814</f>
        <v>0.48</v>
      </c>
      <c r="S2814" s="92">
        <v>0</v>
      </c>
      <c r="T2814" s="164">
        <f>S2814*H2814</f>
        <v>0</v>
      </c>
      <c r="AR2814" s="120" t="s">
        <v>159</v>
      </c>
      <c r="AT2814" s="120" t="s">
        <v>189</v>
      </c>
      <c r="AU2814" s="120" t="s">
        <v>74</v>
      </c>
      <c r="AY2814" s="120" t="s">
        <v>123</v>
      </c>
      <c r="BE2814" s="156">
        <f>IF(N2814="základní",J2814,0)</f>
        <v>0</v>
      </c>
      <c r="BF2814" s="156">
        <f>IF(N2814="snížená",J2814,0)</f>
        <v>0</v>
      </c>
      <c r="BG2814" s="156">
        <f>IF(N2814="zákl. přenesená",J2814,0)</f>
        <v>0</v>
      </c>
      <c r="BH2814" s="156">
        <f>IF(N2814="sníž. přenesená",J2814,0)</f>
        <v>0</v>
      </c>
      <c r="BI2814" s="156">
        <f>IF(N2814="nulová",J2814,0)</f>
        <v>0</v>
      </c>
      <c r="BJ2814" s="120" t="s">
        <v>72</v>
      </c>
      <c r="BK2814" s="156">
        <f>ROUND(I2814*H2814,2)</f>
        <v>0</v>
      </c>
      <c r="BL2814" s="120" t="s">
        <v>130</v>
      </c>
      <c r="BM2814" s="120" t="s">
        <v>1000</v>
      </c>
    </row>
    <row r="2815" spans="2:47" s="117" customFormat="1" ht="12">
      <c r="B2815" s="8"/>
      <c r="D2815" s="96" t="s">
        <v>399</v>
      </c>
      <c r="F2815" s="165" t="s">
        <v>999</v>
      </c>
      <c r="L2815" s="8"/>
      <c r="M2815" s="114"/>
      <c r="N2815" s="21"/>
      <c r="O2815" s="21"/>
      <c r="P2815" s="21"/>
      <c r="Q2815" s="21"/>
      <c r="R2815" s="21"/>
      <c r="S2815" s="21"/>
      <c r="T2815" s="22"/>
      <c r="AT2815" s="120" t="s">
        <v>399</v>
      </c>
      <c r="AU2815" s="120" t="s">
        <v>74</v>
      </c>
    </row>
    <row r="2816" spans="2:51" s="167" customFormat="1" ht="12">
      <c r="B2816" s="166"/>
      <c r="D2816" s="96" t="s">
        <v>132</v>
      </c>
      <c r="E2816" s="168" t="s">
        <v>1</v>
      </c>
      <c r="F2816" s="169" t="s">
        <v>401</v>
      </c>
      <c r="H2816" s="168" t="s">
        <v>1</v>
      </c>
      <c r="L2816" s="166"/>
      <c r="M2816" s="170"/>
      <c r="N2816" s="171"/>
      <c r="O2816" s="171"/>
      <c r="P2816" s="171"/>
      <c r="Q2816" s="171"/>
      <c r="R2816" s="171"/>
      <c r="S2816" s="171"/>
      <c r="T2816" s="172"/>
      <c r="AT2816" s="168" t="s">
        <v>132</v>
      </c>
      <c r="AU2816" s="168" t="s">
        <v>74</v>
      </c>
      <c r="AV2816" s="167" t="s">
        <v>72</v>
      </c>
      <c r="AW2816" s="167" t="s">
        <v>5</v>
      </c>
      <c r="AX2816" s="167" t="s">
        <v>66</v>
      </c>
      <c r="AY2816" s="168" t="s">
        <v>123</v>
      </c>
    </row>
    <row r="2817" spans="2:51" s="167" customFormat="1" ht="12">
      <c r="B2817" s="166"/>
      <c r="D2817" s="96" t="s">
        <v>132</v>
      </c>
      <c r="E2817" s="168" t="s">
        <v>1</v>
      </c>
      <c r="F2817" s="169" t="s">
        <v>402</v>
      </c>
      <c r="H2817" s="168" t="s">
        <v>1</v>
      </c>
      <c r="L2817" s="166"/>
      <c r="M2817" s="170"/>
      <c r="N2817" s="171"/>
      <c r="O2817" s="171"/>
      <c r="P2817" s="171"/>
      <c r="Q2817" s="171"/>
      <c r="R2817" s="171"/>
      <c r="S2817" s="171"/>
      <c r="T2817" s="172"/>
      <c r="AT2817" s="168" t="s">
        <v>132</v>
      </c>
      <c r="AU2817" s="168" t="s">
        <v>74</v>
      </c>
      <c r="AV2817" s="167" t="s">
        <v>72</v>
      </c>
      <c r="AW2817" s="167" t="s">
        <v>5</v>
      </c>
      <c r="AX2817" s="167" t="s">
        <v>66</v>
      </c>
      <c r="AY2817" s="168" t="s">
        <v>123</v>
      </c>
    </row>
    <row r="2818" spans="2:51" s="167" customFormat="1" ht="12">
      <c r="B2818" s="166"/>
      <c r="D2818" s="96" t="s">
        <v>132</v>
      </c>
      <c r="E2818" s="168" t="s">
        <v>1</v>
      </c>
      <c r="F2818" s="169" t="s">
        <v>403</v>
      </c>
      <c r="H2818" s="168" t="s">
        <v>1</v>
      </c>
      <c r="L2818" s="166"/>
      <c r="M2818" s="170"/>
      <c r="N2818" s="171"/>
      <c r="O2818" s="171"/>
      <c r="P2818" s="171"/>
      <c r="Q2818" s="171"/>
      <c r="R2818" s="171"/>
      <c r="S2818" s="171"/>
      <c r="T2818" s="172"/>
      <c r="AT2818" s="168" t="s">
        <v>132</v>
      </c>
      <c r="AU2818" s="168" t="s">
        <v>74</v>
      </c>
      <c r="AV2818" s="167" t="s">
        <v>72</v>
      </c>
      <c r="AW2818" s="167" t="s">
        <v>5</v>
      </c>
      <c r="AX2818" s="167" t="s">
        <v>66</v>
      </c>
      <c r="AY2818" s="168" t="s">
        <v>123</v>
      </c>
    </row>
    <row r="2819" spans="2:51" s="167" customFormat="1" ht="12">
      <c r="B2819" s="166"/>
      <c r="D2819" s="96" t="s">
        <v>132</v>
      </c>
      <c r="E2819" s="168" t="s">
        <v>1</v>
      </c>
      <c r="F2819" s="169" t="s">
        <v>674</v>
      </c>
      <c r="H2819" s="168" t="s">
        <v>1</v>
      </c>
      <c r="L2819" s="166"/>
      <c r="M2819" s="170"/>
      <c r="N2819" s="171"/>
      <c r="O2819" s="171"/>
      <c r="P2819" s="171"/>
      <c r="Q2819" s="171"/>
      <c r="R2819" s="171"/>
      <c r="S2819" s="171"/>
      <c r="T2819" s="172"/>
      <c r="AT2819" s="168" t="s">
        <v>132</v>
      </c>
      <c r="AU2819" s="168" t="s">
        <v>74</v>
      </c>
      <c r="AV2819" s="167" t="s">
        <v>72</v>
      </c>
      <c r="AW2819" s="167" t="s">
        <v>5</v>
      </c>
      <c r="AX2819" s="167" t="s">
        <v>66</v>
      </c>
      <c r="AY2819" s="168" t="s">
        <v>123</v>
      </c>
    </row>
    <row r="2820" spans="2:51" s="167" customFormat="1" ht="12">
      <c r="B2820" s="166"/>
      <c r="D2820" s="96" t="s">
        <v>132</v>
      </c>
      <c r="E2820" s="168" t="s">
        <v>1</v>
      </c>
      <c r="F2820" s="169" t="s">
        <v>438</v>
      </c>
      <c r="H2820" s="168" t="s">
        <v>1</v>
      </c>
      <c r="L2820" s="166"/>
      <c r="M2820" s="170"/>
      <c r="N2820" s="171"/>
      <c r="O2820" s="171"/>
      <c r="P2820" s="171"/>
      <c r="Q2820" s="171"/>
      <c r="R2820" s="171"/>
      <c r="S2820" s="171"/>
      <c r="T2820" s="172"/>
      <c r="AT2820" s="168" t="s">
        <v>132</v>
      </c>
      <c r="AU2820" s="168" t="s">
        <v>74</v>
      </c>
      <c r="AV2820" s="167" t="s">
        <v>72</v>
      </c>
      <c r="AW2820" s="167" t="s">
        <v>5</v>
      </c>
      <c r="AX2820" s="167" t="s">
        <v>66</v>
      </c>
      <c r="AY2820" s="168" t="s">
        <v>123</v>
      </c>
    </row>
    <row r="2821" spans="2:51" s="167" customFormat="1" ht="12">
      <c r="B2821" s="166"/>
      <c r="D2821" s="96" t="s">
        <v>132</v>
      </c>
      <c r="E2821" s="168" t="s">
        <v>1</v>
      </c>
      <c r="F2821" s="169" t="s">
        <v>1001</v>
      </c>
      <c r="H2821" s="168" t="s">
        <v>1</v>
      </c>
      <c r="L2821" s="166"/>
      <c r="M2821" s="170"/>
      <c r="N2821" s="171"/>
      <c r="O2821" s="171"/>
      <c r="P2821" s="171"/>
      <c r="Q2821" s="171"/>
      <c r="R2821" s="171"/>
      <c r="S2821" s="171"/>
      <c r="T2821" s="172"/>
      <c r="AT2821" s="168" t="s">
        <v>132</v>
      </c>
      <c r="AU2821" s="168" t="s">
        <v>74</v>
      </c>
      <c r="AV2821" s="167" t="s">
        <v>72</v>
      </c>
      <c r="AW2821" s="167" t="s">
        <v>5</v>
      </c>
      <c r="AX2821" s="167" t="s">
        <v>66</v>
      </c>
      <c r="AY2821" s="168" t="s">
        <v>123</v>
      </c>
    </row>
    <row r="2822" spans="2:51" s="95" customFormat="1" ht="12">
      <c r="B2822" s="94"/>
      <c r="D2822" s="96" t="s">
        <v>132</v>
      </c>
      <c r="E2822" s="97" t="s">
        <v>1</v>
      </c>
      <c r="F2822" s="98" t="s">
        <v>137</v>
      </c>
      <c r="H2822" s="99">
        <v>3</v>
      </c>
      <c r="L2822" s="94"/>
      <c r="M2822" s="100"/>
      <c r="N2822" s="101"/>
      <c r="O2822" s="101"/>
      <c r="P2822" s="101"/>
      <c r="Q2822" s="101"/>
      <c r="R2822" s="101"/>
      <c r="S2822" s="101"/>
      <c r="T2822" s="102"/>
      <c r="AT2822" s="97" t="s">
        <v>132</v>
      </c>
      <c r="AU2822" s="97" t="s">
        <v>74</v>
      </c>
      <c r="AV2822" s="95" t="s">
        <v>74</v>
      </c>
      <c r="AW2822" s="95" t="s">
        <v>5</v>
      </c>
      <c r="AX2822" s="95" t="s">
        <v>66</v>
      </c>
      <c r="AY2822" s="97" t="s">
        <v>123</v>
      </c>
    </row>
    <row r="2823" spans="2:51" s="167" customFormat="1" ht="12">
      <c r="B2823" s="166"/>
      <c r="D2823" s="96" t="s">
        <v>132</v>
      </c>
      <c r="E2823" s="168" t="s">
        <v>1</v>
      </c>
      <c r="F2823" s="169" t="s">
        <v>985</v>
      </c>
      <c r="H2823" s="168" t="s">
        <v>1</v>
      </c>
      <c r="L2823" s="166"/>
      <c r="M2823" s="170"/>
      <c r="N2823" s="171"/>
      <c r="O2823" s="171"/>
      <c r="P2823" s="171"/>
      <c r="Q2823" s="171"/>
      <c r="R2823" s="171"/>
      <c r="S2823" s="171"/>
      <c r="T2823" s="172"/>
      <c r="AT2823" s="168" t="s">
        <v>132</v>
      </c>
      <c r="AU2823" s="168" t="s">
        <v>74</v>
      </c>
      <c r="AV2823" s="167" t="s">
        <v>72</v>
      </c>
      <c r="AW2823" s="167" t="s">
        <v>5</v>
      </c>
      <c r="AX2823" s="167" t="s">
        <v>66</v>
      </c>
      <c r="AY2823" s="168" t="s">
        <v>123</v>
      </c>
    </row>
    <row r="2824" spans="2:51" s="167" customFormat="1" ht="12">
      <c r="B2824" s="166"/>
      <c r="D2824" s="96" t="s">
        <v>132</v>
      </c>
      <c r="E2824" s="168" t="s">
        <v>1</v>
      </c>
      <c r="F2824" s="169" t="s">
        <v>1002</v>
      </c>
      <c r="H2824" s="168" t="s">
        <v>1</v>
      </c>
      <c r="L2824" s="166"/>
      <c r="M2824" s="170"/>
      <c r="N2824" s="171"/>
      <c r="O2824" s="171"/>
      <c r="P2824" s="171"/>
      <c r="Q2824" s="171"/>
      <c r="R2824" s="171"/>
      <c r="S2824" s="171"/>
      <c r="T2824" s="172"/>
      <c r="AT2824" s="168" t="s">
        <v>132</v>
      </c>
      <c r="AU2824" s="168" t="s">
        <v>74</v>
      </c>
      <c r="AV2824" s="167" t="s">
        <v>72</v>
      </c>
      <c r="AW2824" s="167" t="s">
        <v>5</v>
      </c>
      <c r="AX2824" s="167" t="s">
        <v>66</v>
      </c>
      <c r="AY2824" s="168" t="s">
        <v>123</v>
      </c>
    </row>
    <row r="2825" spans="2:51" s="95" customFormat="1" ht="12">
      <c r="B2825" s="94"/>
      <c r="D2825" s="96" t="s">
        <v>132</v>
      </c>
      <c r="E2825" s="97" t="s">
        <v>1</v>
      </c>
      <c r="F2825" s="98" t="s">
        <v>74</v>
      </c>
      <c r="H2825" s="99">
        <v>2</v>
      </c>
      <c r="L2825" s="94"/>
      <c r="M2825" s="100"/>
      <c r="N2825" s="101"/>
      <c r="O2825" s="101"/>
      <c r="P2825" s="101"/>
      <c r="Q2825" s="101"/>
      <c r="R2825" s="101"/>
      <c r="S2825" s="101"/>
      <c r="T2825" s="102"/>
      <c r="AT2825" s="97" t="s">
        <v>132</v>
      </c>
      <c r="AU2825" s="97" t="s">
        <v>74</v>
      </c>
      <c r="AV2825" s="95" t="s">
        <v>74</v>
      </c>
      <c r="AW2825" s="95" t="s">
        <v>5</v>
      </c>
      <c r="AX2825" s="95" t="s">
        <v>66</v>
      </c>
      <c r="AY2825" s="97" t="s">
        <v>123</v>
      </c>
    </row>
    <row r="2826" spans="2:51" s="167" customFormat="1" ht="12">
      <c r="B2826" s="166"/>
      <c r="D2826" s="96" t="s">
        <v>132</v>
      </c>
      <c r="E2826" s="168" t="s">
        <v>1</v>
      </c>
      <c r="F2826" s="169" t="s">
        <v>838</v>
      </c>
      <c r="H2826" s="168" t="s">
        <v>1</v>
      </c>
      <c r="L2826" s="166"/>
      <c r="M2826" s="170"/>
      <c r="N2826" s="171"/>
      <c r="O2826" s="171"/>
      <c r="P2826" s="171"/>
      <c r="Q2826" s="171"/>
      <c r="R2826" s="171"/>
      <c r="S2826" s="171"/>
      <c r="T2826" s="172"/>
      <c r="AT2826" s="168" t="s">
        <v>132</v>
      </c>
      <c r="AU2826" s="168" t="s">
        <v>74</v>
      </c>
      <c r="AV2826" s="167" t="s">
        <v>72</v>
      </c>
      <c r="AW2826" s="167" t="s">
        <v>5</v>
      </c>
      <c r="AX2826" s="167" t="s">
        <v>66</v>
      </c>
      <c r="AY2826" s="168" t="s">
        <v>123</v>
      </c>
    </row>
    <row r="2827" spans="2:51" s="167" customFormat="1" ht="12">
      <c r="B2827" s="166"/>
      <c r="D2827" s="96" t="s">
        <v>132</v>
      </c>
      <c r="E2827" s="168" t="s">
        <v>1</v>
      </c>
      <c r="F2827" s="169" t="s">
        <v>1003</v>
      </c>
      <c r="H2827" s="168" t="s">
        <v>1</v>
      </c>
      <c r="L2827" s="166"/>
      <c r="M2827" s="170"/>
      <c r="N2827" s="171"/>
      <c r="O2827" s="171"/>
      <c r="P2827" s="171"/>
      <c r="Q2827" s="171"/>
      <c r="R2827" s="171"/>
      <c r="S2827" s="171"/>
      <c r="T2827" s="172"/>
      <c r="AT2827" s="168" t="s">
        <v>132</v>
      </c>
      <c r="AU2827" s="168" t="s">
        <v>74</v>
      </c>
      <c r="AV2827" s="167" t="s">
        <v>72</v>
      </c>
      <c r="AW2827" s="167" t="s">
        <v>5</v>
      </c>
      <c r="AX2827" s="167" t="s">
        <v>66</v>
      </c>
      <c r="AY2827" s="168" t="s">
        <v>123</v>
      </c>
    </row>
    <row r="2828" spans="2:51" s="95" customFormat="1" ht="12">
      <c r="B2828" s="94"/>
      <c r="D2828" s="96" t="s">
        <v>132</v>
      </c>
      <c r="E2828" s="97" t="s">
        <v>1</v>
      </c>
      <c r="F2828" s="98" t="s">
        <v>72</v>
      </c>
      <c r="H2828" s="99">
        <v>1</v>
      </c>
      <c r="L2828" s="94"/>
      <c r="M2828" s="100"/>
      <c r="N2828" s="101"/>
      <c r="O2828" s="101"/>
      <c r="P2828" s="101"/>
      <c r="Q2828" s="101"/>
      <c r="R2828" s="101"/>
      <c r="S2828" s="101"/>
      <c r="T2828" s="102"/>
      <c r="AT2828" s="97" t="s">
        <v>132</v>
      </c>
      <c r="AU2828" s="97" t="s">
        <v>74</v>
      </c>
      <c r="AV2828" s="95" t="s">
        <v>74</v>
      </c>
      <c r="AW2828" s="95" t="s">
        <v>5</v>
      </c>
      <c r="AX2828" s="95" t="s">
        <v>66</v>
      </c>
      <c r="AY2828" s="97" t="s">
        <v>123</v>
      </c>
    </row>
    <row r="2829" spans="2:51" s="167" customFormat="1" ht="12">
      <c r="B2829" s="166"/>
      <c r="D2829" s="96" t="s">
        <v>132</v>
      </c>
      <c r="E2829" s="168" t="s">
        <v>1</v>
      </c>
      <c r="F2829" s="169" t="s">
        <v>988</v>
      </c>
      <c r="H2829" s="168" t="s">
        <v>1</v>
      </c>
      <c r="L2829" s="166"/>
      <c r="M2829" s="170"/>
      <c r="N2829" s="171"/>
      <c r="O2829" s="171"/>
      <c r="P2829" s="171"/>
      <c r="Q2829" s="171"/>
      <c r="R2829" s="171"/>
      <c r="S2829" s="171"/>
      <c r="T2829" s="172"/>
      <c r="AT2829" s="168" t="s">
        <v>132</v>
      </c>
      <c r="AU2829" s="168" t="s">
        <v>74</v>
      </c>
      <c r="AV2829" s="167" t="s">
        <v>72</v>
      </c>
      <c r="AW2829" s="167" t="s">
        <v>5</v>
      </c>
      <c r="AX2829" s="167" t="s">
        <v>66</v>
      </c>
      <c r="AY2829" s="168" t="s">
        <v>123</v>
      </c>
    </row>
    <row r="2830" spans="2:51" s="167" customFormat="1" ht="12">
      <c r="B2830" s="166"/>
      <c r="D2830" s="96" t="s">
        <v>132</v>
      </c>
      <c r="E2830" s="168" t="s">
        <v>1</v>
      </c>
      <c r="F2830" s="169" t="s">
        <v>1003</v>
      </c>
      <c r="H2830" s="168" t="s">
        <v>1</v>
      </c>
      <c r="L2830" s="166"/>
      <c r="M2830" s="170"/>
      <c r="N2830" s="171"/>
      <c r="O2830" s="171"/>
      <c r="P2830" s="171"/>
      <c r="Q2830" s="171"/>
      <c r="R2830" s="171"/>
      <c r="S2830" s="171"/>
      <c r="T2830" s="172"/>
      <c r="AT2830" s="168" t="s">
        <v>132</v>
      </c>
      <c r="AU2830" s="168" t="s">
        <v>74</v>
      </c>
      <c r="AV2830" s="167" t="s">
        <v>72</v>
      </c>
      <c r="AW2830" s="167" t="s">
        <v>5</v>
      </c>
      <c r="AX2830" s="167" t="s">
        <v>66</v>
      </c>
      <c r="AY2830" s="168" t="s">
        <v>123</v>
      </c>
    </row>
    <row r="2831" spans="2:51" s="95" customFormat="1" ht="12">
      <c r="B2831" s="94"/>
      <c r="D2831" s="96" t="s">
        <v>132</v>
      </c>
      <c r="E2831" s="97" t="s">
        <v>1</v>
      </c>
      <c r="F2831" s="98" t="s">
        <v>72</v>
      </c>
      <c r="H2831" s="99">
        <v>1</v>
      </c>
      <c r="L2831" s="94"/>
      <c r="M2831" s="100"/>
      <c r="N2831" s="101"/>
      <c r="O2831" s="101"/>
      <c r="P2831" s="101"/>
      <c r="Q2831" s="101"/>
      <c r="R2831" s="101"/>
      <c r="S2831" s="101"/>
      <c r="T2831" s="102"/>
      <c r="AT2831" s="97" t="s">
        <v>132</v>
      </c>
      <c r="AU2831" s="97" t="s">
        <v>74</v>
      </c>
      <c r="AV2831" s="95" t="s">
        <v>74</v>
      </c>
      <c r="AW2831" s="95" t="s">
        <v>5</v>
      </c>
      <c r="AX2831" s="95" t="s">
        <v>66</v>
      </c>
      <c r="AY2831" s="97" t="s">
        <v>123</v>
      </c>
    </row>
    <row r="2832" spans="2:51" s="167" customFormat="1" ht="12">
      <c r="B2832" s="166"/>
      <c r="D2832" s="96" t="s">
        <v>132</v>
      </c>
      <c r="E2832" s="168" t="s">
        <v>1</v>
      </c>
      <c r="F2832" s="169" t="s">
        <v>989</v>
      </c>
      <c r="H2832" s="168" t="s">
        <v>1</v>
      </c>
      <c r="L2832" s="166"/>
      <c r="M2832" s="170"/>
      <c r="N2832" s="171"/>
      <c r="O2832" s="171"/>
      <c r="P2832" s="171"/>
      <c r="Q2832" s="171"/>
      <c r="R2832" s="171"/>
      <c r="S2832" s="171"/>
      <c r="T2832" s="172"/>
      <c r="AT2832" s="168" t="s">
        <v>132</v>
      </c>
      <c r="AU2832" s="168" t="s">
        <v>74</v>
      </c>
      <c r="AV2832" s="167" t="s">
        <v>72</v>
      </c>
      <c r="AW2832" s="167" t="s">
        <v>5</v>
      </c>
      <c r="AX2832" s="167" t="s">
        <v>66</v>
      </c>
      <c r="AY2832" s="168" t="s">
        <v>123</v>
      </c>
    </row>
    <row r="2833" spans="2:51" s="167" customFormat="1" ht="12">
      <c r="B2833" s="166"/>
      <c r="D2833" s="96" t="s">
        <v>132</v>
      </c>
      <c r="E2833" s="168" t="s">
        <v>1</v>
      </c>
      <c r="F2833" s="169" t="s">
        <v>1001</v>
      </c>
      <c r="H2833" s="168" t="s">
        <v>1</v>
      </c>
      <c r="L2833" s="166"/>
      <c r="M2833" s="170"/>
      <c r="N2833" s="171"/>
      <c r="O2833" s="171"/>
      <c r="P2833" s="171"/>
      <c r="Q2833" s="171"/>
      <c r="R2833" s="171"/>
      <c r="S2833" s="171"/>
      <c r="T2833" s="172"/>
      <c r="AT2833" s="168" t="s">
        <v>132</v>
      </c>
      <c r="AU2833" s="168" t="s">
        <v>74</v>
      </c>
      <c r="AV2833" s="167" t="s">
        <v>72</v>
      </c>
      <c r="AW2833" s="167" t="s">
        <v>5</v>
      </c>
      <c r="AX2833" s="167" t="s">
        <v>66</v>
      </c>
      <c r="AY2833" s="168" t="s">
        <v>123</v>
      </c>
    </row>
    <row r="2834" spans="2:51" s="95" customFormat="1" ht="12">
      <c r="B2834" s="94"/>
      <c r="D2834" s="96" t="s">
        <v>132</v>
      </c>
      <c r="E2834" s="97" t="s">
        <v>1</v>
      </c>
      <c r="F2834" s="98" t="s">
        <v>137</v>
      </c>
      <c r="H2834" s="99">
        <v>3</v>
      </c>
      <c r="L2834" s="94"/>
      <c r="M2834" s="100"/>
      <c r="N2834" s="101"/>
      <c r="O2834" s="101"/>
      <c r="P2834" s="101"/>
      <c r="Q2834" s="101"/>
      <c r="R2834" s="101"/>
      <c r="S2834" s="101"/>
      <c r="T2834" s="102"/>
      <c r="AT2834" s="97" t="s">
        <v>132</v>
      </c>
      <c r="AU2834" s="97" t="s">
        <v>74</v>
      </c>
      <c r="AV2834" s="95" t="s">
        <v>74</v>
      </c>
      <c r="AW2834" s="95" t="s">
        <v>5</v>
      </c>
      <c r="AX2834" s="95" t="s">
        <v>66</v>
      </c>
      <c r="AY2834" s="97" t="s">
        <v>123</v>
      </c>
    </row>
    <row r="2835" spans="2:51" s="167" customFormat="1" ht="12">
      <c r="B2835" s="166"/>
      <c r="D2835" s="96" t="s">
        <v>132</v>
      </c>
      <c r="E2835" s="168" t="s">
        <v>1</v>
      </c>
      <c r="F2835" s="169" t="s">
        <v>841</v>
      </c>
      <c r="H2835" s="168" t="s">
        <v>1</v>
      </c>
      <c r="L2835" s="166"/>
      <c r="M2835" s="170"/>
      <c r="N2835" s="171"/>
      <c r="O2835" s="171"/>
      <c r="P2835" s="171"/>
      <c r="Q2835" s="171"/>
      <c r="R2835" s="171"/>
      <c r="S2835" s="171"/>
      <c r="T2835" s="172"/>
      <c r="AT2835" s="168" t="s">
        <v>132</v>
      </c>
      <c r="AU2835" s="168" t="s">
        <v>74</v>
      </c>
      <c r="AV2835" s="167" t="s">
        <v>72</v>
      </c>
      <c r="AW2835" s="167" t="s">
        <v>5</v>
      </c>
      <c r="AX2835" s="167" t="s">
        <v>66</v>
      </c>
      <c r="AY2835" s="168" t="s">
        <v>123</v>
      </c>
    </row>
    <row r="2836" spans="2:51" s="167" customFormat="1" ht="12">
      <c r="B2836" s="166"/>
      <c r="D2836" s="96" t="s">
        <v>132</v>
      </c>
      <c r="E2836" s="168" t="s">
        <v>1</v>
      </c>
      <c r="F2836" s="169" t="s">
        <v>1002</v>
      </c>
      <c r="H2836" s="168" t="s">
        <v>1</v>
      </c>
      <c r="L2836" s="166"/>
      <c r="M2836" s="170"/>
      <c r="N2836" s="171"/>
      <c r="O2836" s="171"/>
      <c r="P2836" s="171"/>
      <c r="Q2836" s="171"/>
      <c r="R2836" s="171"/>
      <c r="S2836" s="171"/>
      <c r="T2836" s="172"/>
      <c r="AT2836" s="168" t="s">
        <v>132</v>
      </c>
      <c r="AU2836" s="168" t="s">
        <v>74</v>
      </c>
      <c r="AV2836" s="167" t="s">
        <v>72</v>
      </c>
      <c r="AW2836" s="167" t="s">
        <v>5</v>
      </c>
      <c r="AX2836" s="167" t="s">
        <v>66</v>
      </c>
      <c r="AY2836" s="168" t="s">
        <v>123</v>
      </c>
    </row>
    <row r="2837" spans="2:51" s="95" customFormat="1" ht="12">
      <c r="B2837" s="94"/>
      <c r="D2837" s="96" t="s">
        <v>132</v>
      </c>
      <c r="E2837" s="97" t="s">
        <v>1</v>
      </c>
      <c r="F2837" s="98" t="s">
        <v>74</v>
      </c>
      <c r="H2837" s="99">
        <v>2</v>
      </c>
      <c r="L2837" s="94"/>
      <c r="M2837" s="100"/>
      <c r="N2837" s="101"/>
      <c r="O2837" s="101"/>
      <c r="P2837" s="101"/>
      <c r="Q2837" s="101"/>
      <c r="R2837" s="101"/>
      <c r="S2837" s="101"/>
      <c r="T2837" s="102"/>
      <c r="AT2837" s="97" t="s">
        <v>132</v>
      </c>
      <c r="AU2837" s="97" t="s">
        <v>74</v>
      </c>
      <c r="AV2837" s="95" t="s">
        <v>74</v>
      </c>
      <c r="AW2837" s="95" t="s">
        <v>5</v>
      </c>
      <c r="AX2837" s="95" t="s">
        <v>66</v>
      </c>
      <c r="AY2837" s="97" t="s">
        <v>123</v>
      </c>
    </row>
    <row r="2838" spans="2:51" s="182" customFormat="1" ht="12">
      <c r="B2838" s="181"/>
      <c r="D2838" s="96" t="s">
        <v>132</v>
      </c>
      <c r="E2838" s="183" t="s">
        <v>1</v>
      </c>
      <c r="F2838" s="184" t="s">
        <v>470</v>
      </c>
      <c r="H2838" s="185">
        <v>12</v>
      </c>
      <c r="L2838" s="181"/>
      <c r="M2838" s="186"/>
      <c r="N2838" s="187"/>
      <c r="O2838" s="187"/>
      <c r="P2838" s="187"/>
      <c r="Q2838" s="187"/>
      <c r="R2838" s="187"/>
      <c r="S2838" s="187"/>
      <c r="T2838" s="188"/>
      <c r="AT2838" s="183" t="s">
        <v>132</v>
      </c>
      <c r="AU2838" s="183" t="s">
        <v>74</v>
      </c>
      <c r="AV2838" s="182" t="s">
        <v>130</v>
      </c>
      <c r="AW2838" s="182" t="s">
        <v>5</v>
      </c>
      <c r="AX2838" s="182" t="s">
        <v>72</v>
      </c>
      <c r="AY2838" s="183" t="s">
        <v>123</v>
      </c>
    </row>
    <row r="2839" spans="2:65" s="117" customFormat="1" ht="16.5" customHeight="1">
      <c r="B2839" s="8"/>
      <c r="C2839" s="103" t="s">
        <v>1004</v>
      </c>
      <c r="D2839" s="103" t="s">
        <v>189</v>
      </c>
      <c r="E2839" s="104" t="s">
        <v>1005</v>
      </c>
      <c r="F2839" s="105" t="s">
        <v>1006</v>
      </c>
      <c r="G2839" s="106" t="s">
        <v>175</v>
      </c>
      <c r="H2839" s="107">
        <v>12</v>
      </c>
      <c r="I2839" s="143"/>
      <c r="J2839" s="108">
        <f>ROUND(I2839*H2839,2)</f>
        <v>0</v>
      </c>
      <c r="K2839" s="105" t="s">
        <v>397</v>
      </c>
      <c r="L2839" s="157"/>
      <c r="M2839" s="109" t="s">
        <v>1</v>
      </c>
      <c r="N2839" s="189" t="s">
        <v>35</v>
      </c>
      <c r="O2839" s="92">
        <v>0</v>
      </c>
      <c r="P2839" s="92">
        <f>O2839*H2839</f>
        <v>0</v>
      </c>
      <c r="Q2839" s="92">
        <v>0.17</v>
      </c>
      <c r="R2839" s="92">
        <f>Q2839*H2839</f>
        <v>2.04</v>
      </c>
      <c r="S2839" s="92">
        <v>0</v>
      </c>
      <c r="T2839" s="164">
        <f>S2839*H2839</f>
        <v>0</v>
      </c>
      <c r="AR2839" s="120" t="s">
        <v>159</v>
      </c>
      <c r="AT2839" s="120" t="s">
        <v>189</v>
      </c>
      <c r="AU2839" s="120" t="s">
        <v>74</v>
      </c>
      <c r="AY2839" s="120" t="s">
        <v>123</v>
      </c>
      <c r="BE2839" s="156">
        <f>IF(N2839="základní",J2839,0)</f>
        <v>0</v>
      </c>
      <c r="BF2839" s="156">
        <f>IF(N2839="snížená",J2839,0)</f>
        <v>0</v>
      </c>
      <c r="BG2839" s="156">
        <f>IF(N2839="zákl. přenesená",J2839,0)</f>
        <v>0</v>
      </c>
      <c r="BH2839" s="156">
        <f>IF(N2839="sníž. přenesená",J2839,0)</f>
        <v>0</v>
      </c>
      <c r="BI2839" s="156">
        <f>IF(N2839="nulová",J2839,0)</f>
        <v>0</v>
      </c>
      <c r="BJ2839" s="120" t="s">
        <v>72</v>
      </c>
      <c r="BK2839" s="156">
        <f>ROUND(I2839*H2839,2)</f>
        <v>0</v>
      </c>
      <c r="BL2839" s="120" t="s">
        <v>130</v>
      </c>
      <c r="BM2839" s="120" t="s">
        <v>1007</v>
      </c>
    </row>
    <row r="2840" spans="2:47" s="117" customFormat="1" ht="12">
      <c r="B2840" s="8"/>
      <c r="D2840" s="96" t="s">
        <v>399</v>
      </c>
      <c r="F2840" s="165" t="s">
        <v>1006</v>
      </c>
      <c r="L2840" s="8"/>
      <c r="M2840" s="114"/>
      <c r="N2840" s="21"/>
      <c r="O2840" s="21"/>
      <c r="P2840" s="21"/>
      <c r="Q2840" s="21"/>
      <c r="R2840" s="21"/>
      <c r="S2840" s="21"/>
      <c r="T2840" s="22"/>
      <c r="AT2840" s="120" t="s">
        <v>399</v>
      </c>
      <c r="AU2840" s="120" t="s">
        <v>74</v>
      </c>
    </row>
    <row r="2841" spans="2:51" s="167" customFormat="1" ht="12">
      <c r="B2841" s="166"/>
      <c r="D2841" s="96" t="s">
        <v>132</v>
      </c>
      <c r="E2841" s="168" t="s">
        <v>1</v>
      </c>
      <c r="F2841" s="169" t="s">
        <v>401</v>
      </c>
      <c r="H2841" s="168" t="s">
        <v>1</v>
      </c>
      <c r="L2841" s="166"/>
      <c r="M2841" s="170"/>
      <c r="N2841" s="171"/>
      <c r="O2841" s="171"/>
      <c r="P2841" s="171"/>
      <c r="Q2841" s="171"/>
      <c r="R2841" s="171"/>
      <c r="S2841" s="171"/>
      <c r="T2841" s="172"/>
      <c r="AT2841" s="168" t="s">
        <v>132</v>
      </c>
      <c r="AU2841" s="168" t="s">
        <v>74</v>
      </c>
      <c r="AV2841" s="167" t="s">
        <v>72</v>
      </c>
      <c r="AW2841" s="167" t="s">
        <v>5</v>
      </c>
      <c r="AX2841" s="167" t="s">
        <v>66</v>
      </c>
      <c r="AY2841" s="168" t="s">
        <v>123</v>
      </c>
    </row>
    <row r="2842" spans="2:51" s="167" customFormat="1" ht="12">
      <c r="B2842" s="166"/>
      <c r="D2842" s="96" t="s">
        <v>132</v>
      </c>
      <c r="E2842" s="168" t="s">
        <v>1</v>
      </c>
      <c r="F2842" s="169" t="s">
        <v>402</v>
      </c>
      <c r="H2842" s="168" t="s">
        <v>1</v>
      </c>
      <c r="L2842" s="166"/>
      <c r="M2842" s="170"/>
      <c r="N2842" s="171"/>
      <c r="O2842" s="171"/>
      <c r="P2842" s="171"/>
      <c r="Q2842" s="171"/>
      <c r="R2842" s="171"/>
      <c r="S2842" s="171"/>
      <c r="T2842" s="172"/>
      <c r="AT2842" s="168" t="s">
        <v>132</v>
      </c>
      <c r="AU2842" s="168" t="s">
        <v>74</v>
      </c>
      <c r="AV2842" s="167" t="s">
        <v>72</v>
      </c>
      <c r="AW2842" s="167" t="s">
        <v>5</v>
      </c>
      <c r="AX2842" s="167" t="s">
        <v>66</v>
      </c>
      <c r="AY2842" s="168" t="s">
        <v>123</v>
      </c>
    </row>
    <row r="2843" spans="2:51" s="167" customFormat="1" ht="12">
      <c r="B2843" s="166"/>
      <c r="D2843" s="96" t="s">
        <v>132</v>
      </c>
      <c r="E2843" s="168" t="s">
        <v>1</v>
      </c>
      <c r="F2843" s="169" t="s">
        <v>403</v>
      </c>
      <c r="H2843" s="168" t="s">
        <v>1</v>
      </c>
      <c r="L2843" s="166"/>
      <c r="M2843" s="170"/>
      <c r="N2843" s="171"/>
      <c r="O2843" s="171"/>
      <c r="P2843" s="171"/>
      <c r="Q2843" s="171"/>
      <c r="R2843" s="171"/>
      <c r="S2843" s="171"/>
      <c r="T2843" s="172"/>
      <c r="AT2843" s="168" t="s">
        <v>132</v>
      </c>
      <c r="AU2843" s="168" t="s">
        <v>74</v>
      </c>
      <c r="AV2843" s="167" t="s">
        <v>72</v>
      </c>
      <c r="AW2843" s="167" t="s">
        <v>5</v>
      </c>
      <c r="AX2843" s="167" t="s">
        <v>66</v>
      </c>
      <c r="AY2843" s="168" t="s">
        <v>123</v>
      </c>
    </row>
    <row r="2844" spans="2:51" s="167" customFormat="1" ht="12">
      <c r="B2844" s="166"/>
      <c r="D2844" s="96" t="s">
        <v>132</v>
      </c>
      <c r="E2844" s="168" t="s">
        <v>1</v>
      </c>
      <c r="F2844" s="169" t="s">
        <v>674</v>
      </c>
      <c r="H2844" s="168" t="s">
        <v>1</v>
      </c>
      <c r="L2844" s="166"/>
      <c r="M2844" s="170"/>
      <c r="N2844" s="171"/>
      <c r="O2844" s="171"/>
      <c r="P2844" s="171"/>
      <c r="Q2844" s="171"/>
      <c r="R2844" s="171"/>
      <c r="S2844" s="171"/>
      <c r="T2844" s="172"/>
      <c r="AT2844" s="168" t="s">
        <v>132</v>
      </c>
      <c r="AU2844" s="168" t="s">
        <v>74</v>
      </c>
      <c r="AV2844" s="167" t="s">
        <v>72</v>
      </c>
      <c r="AW2844" s="167" t="s">
        <v>5</v>
      </c>
      <c r="AX2844" s="167" t="s">
        <v>66</v>
      </c>
      <c r="AY2844" s="168" t="s">
        <v>123</v>
      </c>
    </row>
    <row r="2845" spans="2:51" s="167" customFormat="1" ht="12">
      <c r="B2845" s="166"/>
      <c r="D2845" s="96" t="s">
        <v>132</v>
      </c>
      <c r="E2845" s="168" t="s">
        <v>1</v>
      </c>
      <c r="F2845" s="169" t="s">
        <v>438</v>
      </c>
      <c r="H2845" s="168" t="s">
        <v>1</v>
      </c>
      <c r="L2845" s="166"/>
      <c r="M2845" s="170"/>
      <c r="N2845" s="171"/>
      <c r="O2845" s="171"/>
      <c r="P2845" s="171"/>
      <c r="Q2845" s="171"/>
      <c r="R2845" s="171"/>
      <c r="S2845" s="171"/>
      <c r="T2845" s="172"/>
      <c r="AT2845" s="168" t="s">
        <v>132</v>
      </c>
      <c r="AU2845" s="168" t="s">
        <v>74</v>
      </c>
      <c r="AV2845" s="167" t="s">
        <v>72</v>
      </c>
      <c r="AW2845" s="167" t="s">
        <v>5</v>
      </c>
      <c r="AX2845" s="167" t="s">
        <v>66</v>
      </c>
      <c r="AY2845" s="168" t="s">
        <v>123</v>
      </c>
    </row>
    <row r="2846" spans="2:51" s="167" customFormat="1" ht="12">
      <c r="B2846" s="166"/>
      <c r="D2846" s="96" t="s">
        <v>132</v>
      </c>
      <c r="E2846" s="168" t="s">
        <v>1</v>
      </c>
      <c r="F2846" s="169" t="s">
        <v>1008</v>
      </c>
      <c r="H2846" s="168" t="s">
        <v>1</v>
      </c>
      <c r="L2846" s="166"/>
      <c r="M2846" s="170"/>
      <c r="N2846" s="171"/>
      <c r="O2846" s="171"/>
      <c r="P2846" s="171"/>
      <c r="Q2846" s="171"/>
      <c r="R2846" s="171"/>
      <c r="S2846" s="171"/>
      <c r="T2846" s="172"/>
      <c r="AT2846" s="168" t="s">
        <v>132</v>
      </c>
      <c r="AU2846" s="168" t="s">
        <v>74</v>
      </c>
      <c r="AV2846" s="167" t="s">
        <v>72</v>
      </c>
      <c r="AW2846" s="167" t="s">
        <v>5</v>
      </c>
      <c r="AX2846" s="167" t="s">
        <v>66</v>
      </c>
      <c r="AY2846" s="168" t="s">
        <v>123</v>
      </c>
    </row>
    <row r="2847" spans="2:51" s="95" customFormat="1" ht="12">
      <c r="B2847" s="94"/>
      <c r="D2847" s="96" t="s">
        <v>132</v>
      </c>
      <c r="E2847" s="97" t="s">
        <v>1</v>
      </c>
      <c r="F2847" s="98" t="s">
        <v>137</v>
      </c>
      <c r="H2847" s="99">
        <v>3</v>
      </c>
      <c r="L2847" s="94"/>
      <c r="M2847" s="100"/>
      <c r="N2847" s="101"/>
      <c r="O2847" s="101"/>
      <c r="P2847" s="101"/>
      <c r="Q2847" s="101"/>
      <c r="R2847" s="101"/>
      <c r="S2847" s="101"/>
      <c r="T2847" s="102"/>
      <c r="AT2847" s="97" t="s">
        <v>132</v>
      </c>
      <c r="AU2847" s="97" t="s">
        <v>74</v>
      </c>
      <c r="AV2847" s="95" t="s">
        <v>74</v>
      </c>
      <c r="AW2847" s="95" t="s">
        <v>5</v>
      </c>
      <c r="AX2847" s="95" t="s">
        <v>66</v>
      </c>
      <c r="AY2847" s="97" t="s">
        <v>123</v>
      </c>
    </row>
    <row r="2848" spans="2:51" s="167" customFormat="1" ht="12">
      <c r="B2848" s="166"/>
      <c r="D2848" s="96" t="s">
        <v>132</v>
      </c>
      <c r="E2848" s="168" t="s">
        <v>1</v>
      </c>
      <c r="F2848" s="169" t="s">
        <v>985</v>
      </c>
      <c r="H2848" s="168" t="s">
        <v>1</v>
      </c>
      <c r="L2848" s="166"/>
      <c r="M2848" s="170"/>
      <c r="N2848" s="171"/>
      <c r="O2848" s="171"/>
      <c r="P2848" s="171"/>
      <c r="Q2848" s="171"/>
      <c r="R2848" s="171"/>
      <c r="S2848" s="171"/>
      <c r="T2848" s="172"/>
      <c r="AT2848" s="168" t="s">
        <v>132</v>
      </c>
      <c r="AU2848" s="168" t="s">
        <v>74</v>
      </c>
      <c r="AV2848" s="167" t="s">
        <v>72</v>
      </c>
      <c r="AW2848" s="167" t="s">
        <v>5</v>
      </c>
      <c r="AX2848" s="167" t="s">
        <v>66</v>
      </c>
      <c r="AY2848" s="168" t="s">
        <v>123</v>
      </c>
    </row>
    <row r="2849" spans="2:51" s="167" customFormat="1" ht="12">
      <c r="B2849" s="166"/>
      <c r="D2849" s="96" t="s">
        <v>132</v>
      </c>
      <c r="E2849" s="168" t="s">
        <v>1</v>
      </c>
      <c r="F2849" s="169" t="s">
        <v>1009</v>
      </c>
      <c r="H2849" s="168" t="s">
        <v>1</v>
      </c>
      <c r="L2849" s="166"/>
      <c r="M2849" s="170"/>
      <c r="N2849" s="171"/>
      <c r="O2849" s="171"/>
      <c r="P2849" s="171"/>
      <c r="Q2849" s="171"/>
      <c r="R2849" s="171"/>
      <c r="S2849" s="171"/>
      <c r="T2849" s="172"/>
      <c r="AT2849" s="168" t="s">
        <v>132</v>
      </c>
      <c r="AU2849" s="168" t="s">
        <v>74</v>
      </c>
      <c r="AV2849" s="167" t="s">
        <v>72</v>
      </c>
      <c r="AW2849" s="167" t="s">
        <v>5</v>
      </c>
      <c r="AX2849" s="167" t="s">
        <v>66</v>
      </c>
      <c r="AY2849" s="168" t="s">
        <v>123</v>
      </c>
    </row>
    <row r="2850" spans="2:51" s="95" customFormat="1" ht="12">
      <c r="B2850" s="94"/>
      <c r="D2850" s="96" t="s">
        <v>132</v>
      </c>
      <c r="E2850" s="97" t="s">
        <v>1</v>
      </c>
      <c r="F2850" s="98" t="s">
        <v>74</v>
      </c>
      <c r="H2850" s="99">
        <v>2</v>
      </c>
      <c r="L2850" s="94"/>
      <c r="M2850" s="100"/>
      <c r="N2850" s="101"/>
      <c r="O2850" s="101"/>
      <c r="P2850" s="101"/>
      <c r="Q2850" s="101"/>
      <c r="R2850" s="101"/>
      <c r="S2850" s="101"/>
      <c r="T2850" s="102"/>
      <c r="AT2850" s="97" t="s">
        <v>132</v>
      </c>
      <c r="AU2850" s="97" t="s">
        <v>74</v>
      </c>
      <c r="AV2850" s="95" t="s">
        <v>74</v>
      </c>
      <c r="AW2850" s="95" t="s">
        <v>5</v>
      </c>
      <c r="AX2850" s="95" t="s">
        <v>66</v>
      </c>
      <c r="AY2850" s="97" t="s">
        <v>123</v>
      </c>
    </row>
    <row r="2851" spans="2:51" s="167" customFormat="1" ht="12">
      <c r="B2851" s="166"/>
      <c r="D2851" s="96" t="s">
        <v>132</v>
      </c>
      <c r="E2851" s="168" t="s">
        <v>1</v>
      </c>
      <c r="F2851" s="169" t="s">
        <v>838</v>
      </c>
      <c r="H2851" s="168" t="s">
        <v>1</v>
      </c>
      <c r="L2851" s="166"/>
      <c r="M2851" s="170"/>
      <c r="N2851" s="171"/>
      <c r="O2851" s="171"/>
      <c r="P2851" s="171"/>
      <c r="Q2851" s="171"/>
      <c r="R2851" s="171"/>
      <c r="S2851" s="171"/>
      <c r="T2851" s="172"/>
      <c r="AT2851" s="168" t="s">
        <v>132</v>
      </c>
      <c r="AU2851" s="168" t="s">
        <v>74</v>
      </c>
      <c r="AV2851" s="167" t="s">
        <v>72</v>
      </c>
      <c r="AW2851" s="167" t="s">
        <v>5</v>
      </c>
      <c r="AX2851" s="167" t="s">
        <v>66</v>
      </c>
      <c r="AY2851" s="168" t="s">
        <v>123</v>
      </c>
    </row>
    <row r="2852" spans="2:51" s="167" customFormat="1" ht="12">
      <c r="B2852" s="166"/>
      <c r="D2852" s="96" t="s">
        <v>132</v>
      </c>
      <c r="E2852" s="168" t="s">
        <v>1</v>
      </c>
      <c r="F2852" s="169" t="s">
        <v>1010</v>
      </c>
      <c r="H2852" s="168" t="s">
        <v>1</v>
      </c>
      <c r="L2852" s="166"/>
      <c r="M2852" s="170"/>
      <c r="N2852" s="171"/>
      <c r="O2852" s="171"/>
      <c r="P2852" s="171"/>
      <c r="Q2852" s="171"/>
      <c r="R2852" s="171"/>
      <c r="S2852" s="171"/>
      <c r="T2852" s="172"/>
      <c r="AT2852" s="168" t="s">
        <v>132</v>
      </c>
      <c r="AU2852" s="168" t="s">
        <v>74</v>
      </c>
      <c r="AV2852" s="167" t="s">
        <v>72</v>
      </c>
      <c r="AW2852" s="167" t="s">
        <v>5</v>
      </c>
      <c r="AX2852" s="167" t="s">
        <v>66</v>
      </c>
      <c r="AY2852" s="168" t="s">
        <v>123</v>
      </c>
    </row>
    <row r="2853" spans="2:51" s="95" customFormat="1" ht="12">
      <c r="B2853" s="94"/>
      <c r="D2853" s="96" t="s">
        <v>132</v>
      </c>
      <c r="E2853" s="97" t="s">
        <v>1</v>
      </c>
      <c r="F2853" s="98" t="s">
        <v>72</v>
      </c>
      <c r="H2853" s="99">
        <v>1</v>
      </c>
      <c r="L2853" s="94"/>
      <c r="M2853" s="100"/>
      <c r="N2853" s="101"/>
      <c r="O2853" s="101"/>
      <c r="P2853" s="101"/>
      <c r="Q2853" s="101"/>
      <c r="R2853" s="101"/>
      <c r="S2853" s="101"/>
      <c r="T2853" s="102"/>
      <c r="AT2853" s="97" t="s">
        <v>132</v>
      </c>
      <c r="AU2853" s="97" t="s">
        <v>74</v>
      </c>
      <c r="AV2853" s="95" t="s">
        <v>74</v>
      </c>
      <c r="AW2853" s="95" t="s">
        <v>5</v>
      </c>
      <c r="AX2853" s="95" t="s">
        <v>66</v>
      </c>
      <c r="AY2853" s="97" t="s">
        <v>123</v>
      </c>
    </row>
    <row r="2854" spans="2:51" s="167" customFormat="1" ht="12">
      <c r="B2854" s="166"/>
      <c r="D2854" s="96" t="s">
        <v>132</v>
      </c>
      <c r="E2854" s="168" t="s">
        <v>1</v>
      </c>
      <c r="F2854" s="169" t="s">
        <v>988</v>
      </c>
      <c r="H2854" s="168" t="s">
        <v>1</v>
      </c>
      <c r="L2854" s="166"/>
      <c r="M2854" s="170"/>
      <c r="N2854" s="171"/>
      <c r="O2854" s="171"/>
      <c r="P2854" s="171"/>
      <c r="Q2854" s="171"/>
      <c r="R2854" s="171"/>
      <c r="S2854" s="171"/>
      <c r="T2854" s="172"/>
      <c r="AT2854" s="168" t="s">
        <v>132</v>
      </c>
      <c r="AU2854" s="168" t="s">
        <v>74</v>
      </c>
      <c r="AV2854" s="167" t="s">
        <v>72</v>
      </c>
      <c r="AW2854" s="167" t="s">
        <v>5</v>
      </c>
      <c r="AX2854" s="167" t="s">
        <v>66</v>
      </c>
      <c r="AY2854" s="168" t="s">
        <v>123</v>
      </c>
    </row>
    <row r="2855" spans="2:51" s="167" customFormat="1" ht="12">
      <c r="B2855" s="166"/>
      <c r="D2855" s="96" t="s">
        <v>132</v>
      </c>
      <c r="E2855" s="168" t="s">
        <v>1</v>
      </c>
      <c r="F2855" s="169" t="s">
        <v>1010</v>
      </c>
      <c r="H2855" s="168" t="s">
        <v>1</v>
      </c>
      <c r="L2855" s="166"/>
      <c r="M2855" s="170"/>
      <c r="N2855" s="171"/>
      <c r="O2855" s="171"/>
      <c r="P2855" s="171"/>
      <c r="Q2855" s="171"/>
      <c r="R2855" s="171"/>
      <c r="S2855" s="171"/>
      <c r="T2855" s="172"/>
      <c r="AT2855" s="168" t="s">
        <v>132</v>
      </c>
      <c r="AU2855" s="168" t="s">
        <v>74</v>
      </c>
      <c r="AV2855" s="167" t="s">
        <v>72</v>
      </c>
      <c r="AW2855" s="167" t="s">
        <v>5</v>
      </c>
      <c r="AX2855" s="167" t="s">
        <v>66</v>
      </c>
      <c r="AY2855" s="168" t="s">
        <v>123</v>
      </c>
    </row>
    <row r="2856" spans="2:51" s="95" customFormat="1" ht="12">
      <c r="B2856" s="94"/>
      <c r="D2856" s="96" t="s">
        <v>132</v>
      </c>
      <c r="E2856" s="97" t="s">
        <v>1</v>
      </c>
      <c r="F2856" s="98" t="s">
        <v>72</v>
      </c>
      <c r="H2856" s="99">
        <v>1</v>
      </c>
      <c r="L2856" s="94"/>
      <c r="M2856" s="100"/>
      <c r="N2856" s="101"/>
      <c r="O2856" s="101"/>
      <c r="P2856" s="101"/>
      <c r="Q2856" s="101"/>
      <c r="R2856" s="101"/>
      <c r="S2856" s="101"/>
      <c r="T2856" s="102"/>
      <c r="AT2856" s="97" t="s">
        <v>132</v>
      </c>
      <c r="AU2856" s="97" t="s">
        <v>74</v>
      </c>
      <c r="AV2856" s="95" t="s">
        <v>74</v>
      </c>
      <c r="AW2856" s="95" t="s">
        <v>5</v>
      </c>
      <c r="AX2856" s="95" t="s">
        <v>66</v>
      </c>
      <c r="AY2856" s="97" t="s">
        <v>123</v>
      </c>
    </row>
    <row r="2857" spans="2:51" s="167" customFormat="1" ht="12">
      <c r="B2857" s="166"/>
      <c r="D2857" s="96" t="s">
        <v>132</v>
      </c>
      <c r="E2857" s="168" t="s">
        <v>1</v>
      </c>
      <c r="F2857" s="169" t="s">
        <v>989</v>
      </c>
      <c r="H2857" s="168" t="s">
        <v>1</v>
      </c>
      <c r="L2857" s="166"/>
      <c r="M2857" s="170"/>
      <c r="N2857" s="171"/>
      <c r="O2857" s="171"/>
      <c r="P2857" s="171"/>
      <c r="Q2857" s="171"/>
      <c r="R2857" s="171"/>
      <c r="S2857" s="171"/>
      <c r="T2857" s="172"/>
      <c r="AT2857" s="168" t="s">
        <v>132</v>
      </c>
      <c r="AU2857" s="168" t="s">
        <v>74</v>
      </c>
      <c r="AV2857" s="167" t="s">
        <v>72</v>
      </c>
      <c r="AW2857" s="167" t="s">
        <v>5</v>
      </c>
      <c r="AX2857" s="167" t="s">
        <v>66</v>
      </c>
      <c r="AY2857" s="168" t="s">
        <v>123</v>
      </c>
    </row>
    <row r="2858" spans="2:51" s="167" customFormat="1" ht="12">
      <c r="B2858" s="166"/>
      <c r="D2858" s="96" t="s">
        <v>132</v>
      </c>
      <c r="E2858" s="168" t="s">
        <v>1</v>
      </c>
      <c r="F2858" s="169" t="s">
        <v>1008</v>
      </c>
      <c r="H2858" s="168" t="s">
        <v>1</v>
      </c>
      <c r="L2858" s="166"/>
      <c r="M2858" s="170"/>
      <c r="N2858" s="171"/>
      <c r="O2858" s="171"/>
      <c r="P2858" s="171"/>
      <c r="Q2858" s="171"/>
      <c r="R2858" s="171"/>
      <c r="S2858" s="171"/>
      <c r="T2858" s="172"/>
      <c r="AT2858" s="168" t="s">
        <v>132</v>
      </c>
      <c r="AU2858" s="168" t="s">
        <v>74</v>
      </c>
      <c r="AV2858" s="167" t="s">
        <v>72</v>
      </c>
      <c r="AW2858" s="167" t="s">
        <v>5</v>
      </c>
      <c r="AX2858" s="167" t="s">
        <v>66</v>
      </c>
      <c r="AY2858" s="168" t="s">
        <v>123</v>
      </c>
    </row>
    <row r="2859" spans="2:51" s="95" customFormat="1" ht="12">
      <c r="B2859" s="94"/>
      <c r="D2859" s="96" t="s">
        <v>132</v>
      </c>
      <c r="E2859" s="97" t="s">
        <v>1</v>
      </c>
      <c r="F2859" s="98" t="s">
        <v>137</v>
      </c>
      <c r="H2859" s="99">
        <v>3</v>
      </c>
      <c r="L2859" s="94"/>
      <c r="M2859" s="100"/>
      <c r="N2859" s="101"/>
      <c r="O2859" s="101"/>
      <c r="P2859" s="101"/>
      <c r="Q2859" s="101"/>
      <c r="R2859" s="101"/>
      <c r="S2859" s="101"/>
      <c r="T2859" s="102"/>
      <c r="AT2859" s="97" t="s">
        <v>132</v>
      </c>
      <c r="AU2859" s="97" t="s">
        <v>74</v>
      </c>
      <c r="AV2859" s="95" t="s">
        <v>74</v>
      </c>
      <c r="AW2859" s="95" t="s">
        <v>5</v>
      </c>
      <c r="AX2859" s="95" t="s">
        <v>66</v>
      </c>
      <c r="AY2859" s="97" t="s">
        <v>123</v>
      </c>
    </row>
    <row r="2860" spans="2:51" s="167" customFormat="1" ht="12">
      <c r="B2860" s="166"/>
      <c r="D2860" s="96" t="s">
        <v>132</v>
      </c>
      <c r="E2860" s="168" t="s">
        <v>1</v>
      </c>
      <c r="F2860" s="169" t="s">
        <v>841</v>
      </c>
      <c r="H2860" s="168" t="s">
        <v>1</v>
      </c>
      <c r="L2860" s="166"/>
      <c r="M2860" s="170"/>
      <c r="N2860" s="171"/>
      <c r="O2860" s="171"/>
      <c r="P2860" s="171"/>
      <c r="Q2860" s="171"/>
      <c r="R2860" s="171"/>
      <c r="S2860" s="171"/>
      <c r="T2860" s="172"/>
      <c r="AT2860" s="168" t="s">
        <v>132</v>
      </c>
      <c r="AU2860" s="168" t="s">
        <v>74</v>
      </c>
      <c r="AV2860" s="167" t="s">
        <v>72</v>
      </c>
      <c r="AW2860" s="167" t="s">
        <v>5</v>
      </c>
      <c r="AX2860" s="167" t="s">
        <v>66</v>
      </c>
      <c r="AY2860" s="168" t="s">
        <v>123</v>
      </c>
    </row>
    <row r="2861" spans="2:51" s="167" customFormat="1" ht="12">
      <c r="B2861" s="166"/>
      <c r="D2861" s="96" t="s">
        <v>132</v>
      </c>
      <c r="E2861" s="168" t="s">
        <v>1</v>
      </c>
      <c r="F2861" s="169" t="s">
        <v>1009</v>
      </c>
      <c r="H2861" s="168" t="s">
        <v>1</v>
      </c>
      <c r="L2861" s="166"/>
      <c r="M2861" s="170"/>
      <c r="N2861" s="171"/>
      <c r="O2861" s="171"/>
      <c r="P2861" s="171"/>
      <c r="Q2861" s="171"/>
      <c r="R2861" s="171"/>
      <c r="S2861" s="171"/>
      <c r="T2861" s="172"/>
      <c r="AT2861" s="168" t="s">
        <v>132</v>
      </c>
      <c r="AU2861" s="168" t="s">
        <v>74</v>
      </c>
      <c r="AV2861" s="167" t="s">
        <v>72</v>
      </c>
      <c r="AW2861" s="167" t="s">
        <v>5</v>
      </c>
      <c r="AX2861" s="167" t="s">
        <v>66</v>
      </c>
      <c r="AY2861" s="168" t="s">
        <v>123</v>
      </c>
    </row>
    <row r="2862" spans="2:51" s="95" customFormat="1" ht="12">
      <c r="B2862" s="94"/>
      <c r="D2862" s="96" t="s">
        <v>132</v>
      </c>
      <c r="E2862" s="97" t="s">
        <v>1</v>
      </c>
      <c r="F2862" s="98" t="s">
        <v>74</v>
      </c>
      <c r="H2862" s="99">
        <v>2</v>
      </c>
      <c r="L2862" s="94"/>
      <c r="M2862" s="100"/>
      <c r="N2862" s="101"/>
      <c r="O2862" s="101"/>
      <c r="P2862" s="101"/>
      <c r="Q2862" s="101"/>
      <c r="R2862" s="101"/>
      <c r="S2862" s="101"/>
      <c r="T2862" s="102"/>
      <c r="AT2862" s="97" t="s">
        <v>132</v>
      </c>
      <c r="AU2862" s="97" t="s">
        <v>74</v>
      </c>
      <c r="AV2862" s="95" t="s">
        <v>74</v>
      </c>
      <c r="AW2862" s="95" t="s">
        <v>5</v>
      </c>
      <c r="AX2862" s="95" t="s">
        <v>66</v>
      </c>
      <c r="AY2862" s="97" t="s">
        <v>123</v>
      </c>
    </row>
    <row r="2863" spans="2:51" s="182" customFormat="1" ht="12">
      <c r="B2863" s="181"/>
      <c r="D2863" s="96" t="s">
        <v>132</v>
      </c>
      <c r="E2863" s="183" t="s">
        <v>1</v>
      </c>
      <c r="F2863" s="184" t="s">
        <v>470</v>
      </c>
      <c r="H2863" s="185">
        <v>12</v>
      </c>
      <c r="L2863" s="181"/>
      <c r="M2863" s="186"/>
      <c r="N2863" s="187"/>
      <c r="O2863" s="187"/>
      <c r="P2863" s="187"/>
      <c r="Q2863" s="187"/>
      <c r="R2863" s="187"/>
      <c r="S2863" s="187"/>
      <c r="T2863" s="188"/>
      <c r="AT2863" s="183" t="s">
        <v>132</v>
      </c>
      <c r="AU2863" s="183" t="s">
        <v>74</v>
      </c>
      <c r="AV2863" s="182" t="s">
        <v>130</v>
      </c>
      <c r="AW2863" s="182" t="s">
        <v>5</v>
      </c>
      <c r="AX2863" s="182" t="s">
        <v>72</v>
      </c>
      <c r="AY2863" s="183" t="s">
        <v>123</v>
      </c>
    </row>
    <row r="2864" spans="2:65" s="117" customFormat="1" ht="16.5" customHeight="1">
      <c r="B2864" s="8"/>
      <c r="C2864" s="103" t="s">
        <v>1011</v>
      </c>
      <c r="D2864" s="103" t="s">
        <v>189</v>
      </c>
      <c r="E2864" s="104" t="s">
        <v>1012</v>
      </c>
      <c r="F2864" s="105" t="s">
        <v>1013</v>
      </c>
      <c r="G2864" s="106" t="s">
        <v>175</v>
      </c>
      <c r="H2864" s="107">
        <v>12</v>
      </c>
      <c r="I2864" s="143"/>
      <c r="J2864" s="108">
        <f>ROUND(I2864*H2864,2)</f>
        <v>0</v>
      </c>
      <c r="K2864" s="105" t="s">
        <v>397</v>
      </c>
      <c r="L2864" s="157"/>
      <c r="M2864" s="109" t="s">
        <v>1</v>
      </c>
      <c r="N2864" s="189" t="s">
        <v>35</v>
      </c>
      <c r="O2864" s="92">
        <v>0</v>
      </c>
      <c r="P2864" s="92">
        <f>O2864*H2864</f>
        <v>0</v>
      </c>
      <c r="Q2864" s="92">
        <v>0.087</v>
      </c>
      <c r="R2864" s="92">
        <f>Q2864*H2864</f>
        <v>1.044</v>
      </c>
      <c r="S2864" s="92">
        <v>0</v>
      </c>
      <c r="T2864" s="164">
        <f>S2864*H2864</f>
        <v>0</v>
      </c>
      <c r="AR2864" s="120" t="s">
        <v>159</v>
      </c>
      <c r="AT2864" s="120" t="s">
        <v>189</v>
      </c>
      <c r="AU2864" s="120" t="s">
        <v>74</v>
      </c>
      <c r="AY2864" s="120" t="s">
        <v>123</v>
      </c>
      <c r="BE2864" s="156">
        <f>IF(N2864="základní",J2864,0)</f>
        <v>0</v>
      </c>
      <c r="BF2864" s="156">
        <f>IF(N2864="snížená",J2864,0)</f>
        <v>0</v>
      </c>
      <c r="BG2864" s="156">
        <f>IF(N2864="zákl. přenesená",J2864,0)</f>
        <v>0</v>
      </c>
      <c r="BH2864" s="156">
        <f>IF(N2864="sníž. přenesená",J2864,0)</f>
        <v>0</v>
      </c>
      <c r="BI2864" s="156">
        <f>IF(N2864="nulová",J2864,0)</f>
        <v>0</v>
      </c>
      <c r="BJ2864" s="120" t="s">
        <v>72</v>
      </c>
      <c r="BK2864" s="156">
        <f>ROUND(I2864*H2864,2)</f>
        <v>0</v>
      </c>
      <c r="BL2864" s="120" t="s">
        <v>130</v>
      </c>
      <c r="BM2864" s="120" t="s">
        <v>1014</v>
      </c>
    </row>
    <row r="2865" spans="2:47" s="117" customFormat="1" ht="12">
      <c r="B2865" s="8"/>
      <c r="D2865" s="96" t="s">
        <v>399</v>
      </c>
      <c r="F2865" s="165" t="s">
        <v>1013</v>
      </c>
      <c r="L2865" s="8"/>
      <c r="M2865" s="114"/>
      <c r="N2865" s="21"/>
      <c r="O2865" s="21"/>
      <c r="P2865" s="21"/>
      <c r="Q2865" s="21"/>
      <c r="R2865" s="21"/>
      <c r="S2865" s="21"/>
      <c r="T2865" s="22"/>
      <c r="AT2865" s="120" t="s">
        <v>399</v>
      </c>
      <c r="AU2865" s="120" t="s">
        <v>74</v>
      </c>
    </row>
    <row r="2866" spans="2:51" s="167" customFormat="1" ht="12">
      <c r="B2866" s="166"/>
      <c r="D2866" s="96" t="s">
        <v>132</v>
      </c>
      <c r="E2866" s="168" t="s">
        <v>1</v>
      </c>
      <c r="F2866" s="169" t="s">
        <v>401</v>
      </c>
      <c r="H2866" s="168" t="s">
        <v>1</v>
      </c>
      <c r="L2866" s="166"/>
      <c r="M2866" s="170"/>
      <c r="N2866" s="171"/>
      <c r="O2866" s="171"/>
      <c r="P2866" s="171"/>
      <c r="Q2866" s="171"/>
      <c r="R2866" s="171"/>
      <c r="S2866" s="171"/>
      <c r="T2866" s="172"/>
      <c r="AT2866" s="168" t="s">
        <v>132</v>
      </c>
      <c r="AU2866" s="168" t="s">
        <v>74</v>
      </c>
      <c r="AV2866" s="167" t="s">
        <v>72</v>
      </c>
      <c r="AW2866" s="167" t="s">
        <v>5</v>
      </c>
      <c r="AX2866" s="167" t="s">
        <v>66</v>
      </c>
      <c r="AY2866" s="168" t="s">
        <v>123</v>
      </c>
    </row>
    <row r="2867" spans="2:51" s="167" customFormat="1" ht="12">
      <c r="B2867" s="166"/>
      <c r="D2867" s="96" t="s">
        <v>132</v>
      </c>
      <c r="E2867" s="168" t="s">
        <v>1</v>
      </c>
      <c r="F2867" s="169" t="s">
        <v>402</v>
      </c>
      <c r="H2867" s="168" t="s">
        <v>1</v>
      </c>
      <c r="L2867" s="166"/>
      <c r="M2867" s="170"/>
      <c r="N2867" s="171"/>
      <c r="O2867" s="171"/>
      <c r="P2867" s="171"/>
      <c r="Q2867" s="171"/>
      <c r="R2867" s="171"/>
      <c r="S2867" s="171"/>
      <c r="T2867" s="172"/>
      <c r="AT2867" s="168" t="s">
        <v>132</v>
      </c>
      <c r="AU2867" s="168" t="s">
        <v>74</v>
      </c>
      <c r="AV2867" s="167" t="s">
        <v>72</v>
      </c>
      <c r="AW2867" s="167" t="s">
        <v>5</v>
      </c>
      <c r="AX2867" s="167" t="s">
        <v>66</v>
      </c>
      <c r="AY2867" s="168" t="s">
        <v>123</v>
      </c>
    </row>
    <row r="2868" spans="2:51" s="167" customFormat="1" ht="12">
      <c r="B2868" s="166"/>
      <c r="D2868" s="96" t="s">
        <v>132</v>
      </c>
      <c r="E2868" s="168" t="s">
        <v>1</v>
      </c>
      <c r="F2868" s="169" t="s">
        <v>403</v>
      </c>
      <c r="H2868" s="168" t="s">
        <v>1</v>
      </c>
      <c r="L2868" s="166"/>
      <c r="M2868" s="170"/>
      <c r="N2868" s="171"/>
      <c r="O2868" s="171"/>
      <c r="P2868" s="171"/>
      <c r="Q2868" s="171"/>
      <c r="R2868" s="171"/>
      <c r="S2868" s="171"/>
      <c r="T2868" s="172"/>
      <c r="AT2868" s="168" t="s">
        <v>132</v>
      </c>
      <c r="AU2868" s="168" t="s">
        <v>74</v>
      </c>
      <c r="AV2868" s="167" t="s">
        <v>72</v>
      </c>
      <c r="AW2868" s="167" t="s">
        <v>5</v>
      </c>
      <c r="AX2868" s="167" t="s">
        <v>66</v>
      </c>
      <c r="AY2868" s="168" t="s">
        <v>123</v>
      </c>
    </row>
    <row r="2869" spans="2:51" s="167" customFormat="1" ht="12">
      <c r="B2869" s="166"/>
      <c r="D2869" s="96" t="s">
        <v>132</v>
      </c>
      <c r="E2869" s="168" t="s">
        <v>1</v>
      </c>
      <c r="F2869" s="169" t="s">
        <v>674</v>
      </c>
      <c r="H2869" s="168" t="s">
        <v>1</v>
      </c>
      <c r="L2869" s="166"/>
      <c r="M2869" s="170"/>
      <c r="N2869" s="171"/>
      <c r="O2869" s="171"/>
      <c r="P2869" s="171"/>
      <c r="Q2869" s="171"/>
      <c r="R2869" s="171"/>
      <c r="S2869" s="171"/>
      <c r="T2869" s="172"/>
      <c r="AT2869" s="168" t="s">
        <v>132</v>
      </c>
      <c r="AU2869" s="168" t="s">
        <v>74</v>
      </c>
      <c r="AV2869" s="167" t="s">
        <v>72</v>
      </c>
      <c r="AW2869" s="167" t="s">
        <v>5</v>
      </c>
      <c r="AX2869" s="167" t="s">
        <v>66</v>
      </c>
      <c r="AY2869" s="168" t="s">
        <v>123</v>
      </c>
    </row>
    <row r="2870" spans="2:51" s="167" customFormat="1" ht="12">
      <c r="B2870" s="166"/>
      <c r="D2870" s="96" t="s">
        <v>132</v>
      </c>
      <c r="E2870" s="168" t="s">
        <v>1</v>
      </c>
      <c r="F2870" s="169" t="s">
        <v>438</v>
      </c>
      <c r="H2870" s="168" t="s">
        <v>1</v>
      </c>
      <c r="L2870" s="166"/>
      <c r="M2870" s="170"/>
      <c r="N2870" s="171"/>
      <c r="O2870" s="171"/>
      <c r="P2870" s="171"/>
      <c r="Q2870" s="171"/>
      <c r="R2870" s="171"/>
      <c r="S2870" s="171"/>
      <c r="T2870" s="172"/>
      <c r="AT2870" s="168" t="s">
        <v>132</v>
      </c>
      <c r="AU2870" s="168" t="s">
        <v>74</v>
      </c>
      <c r="AV2870" s="167" t="s">
        <v>72</v>
      </c>
      <c r="AW2870" s="167" t="s">
        <v>5</v>
      </c>
      <c r="AX2870" s="167" t="s">
        <v>66</v>
      </c>
      <c r="AY2870" s="168" t="s">
        <v>123</v>
      </c>
    </row>
    <row r="2871" spans="2:51" s="167" customFormat="1" ht="12">
      <c r="B2871" s="166"/>
      <c r="D2871" s="96" t="s">
        <v>132</v>
      </c>
      <c r="E2871" s="168" t="s">
        <v>1</v>
      </c>
      <c r="F2871" s="169" t="s">
        <v>1015</v>
      </c>
      <c r="H2871" s="168" t="s">
        <v>1</v>
      </c>
      <c r="L2871" s="166"/>
      <c r="M2871" s="170"/>
      <c r="N2871" s="171"/>
      <c r="O2871" s="171"/>
      <c r="P2871" s="171"/>
      <c r="Q2871" s="171"/>
      <c r="R2871" s="171"/>
      <c r="S2871" s="171"/>
      <c r="T2871" s="172"/>
      <c r="AT2871" s="168" t="s">
        <v>132</v>
      </c>
      <c r="AU2871" s="168" t="s">
        <v>74</v>
      </c>
      <c r="AV2871" s="167" t="s">
        <v>72</v>
      </c>
      <c r="AW2871" s="167" t="s">
        <v>5</v>
      </c>
      <c r="AX2871" s="167" t="s">
        <v>66</v>
      </c>
      <c r="AY2871" s="168" t="s">
        <v>123</v>
      </c>
    </row>
    <row r="2872" spans="2:51" s="95" customFormat="1" ht="12">
      <c r="B2872" s="94"/>
      <c r="D2872" s="96" t="s">
        <v>132</v>
      </c>
      <c r="E2872" s="97" t="s">
        <v>1</v>
      </c>
      <c r="F2872" s="98" t="s">
        <v>137</v>
      </c>
      <c r="H2872" s="99">
        <v>3</v>
      </c>
      <c r="L2872" s="94"/>
      <c r="M2872" s="100"/>
      <c r="N2872" s="101"/>
      <c r="O2872" s="101"/>
      <c r="P2872" s="101"/>
      <c r="Q2872" s="101"/>
      <c r="R2872" s="101"/>
      <c r="S2872" s="101"/>
      <c r="T2872" s="102"/>
      <c r="AT2872" s="97" t="s">
        <v>132</v>
      </c>
      <c r="AU2872" s="97" t="s">
        <v>74</v>
      </c>
      <c r="AV2872" s="95" t="s">
        <v>74</v>
      </c>
      <c r="AW2872" s="95" t="s">
        <v>5</v>
      </c>
      <c r="AX2872" s="95" t="s">
        <v>66</v>
      </c>
      <c r="AY2872" s="97" t="s">
        <v>123</v>
      </c>
    </row>
    <row r="2873" spans="2:51" s="167" customFormat="1" ht="12">
      <c r="B2873" s="166"/>
      <c r="D2873" s="96" t="s">
        <v>132</v>
      </c>
      <c r="E2873" s="168" t="s">
        <v>1</v>
      </c>
      <c r="F2873" s="169" t="s">
        <v>985</v>
      </c>
      <c r="H2873" s="168" t="s">
        <v>1</v>
      </c>
      <c r="L2873" s="166"/>
      <c r="M2873" s="170"/>
      <c r="N2873" s="171"/>
      <c r="O2873" s="171"/>
      <c r="P2873" s="171"/>
      <c r="Q2873" s="171"/>
      <c r="R2873" s="171"/>
      <c r="S2873" s="171"/>
      <c r="T2873" s="172"/>
      <c r="AT2873" s="168" t="s">
        <v>132</v>
      </c>
      <c r="AU2873" s="168" t="s">
        <v>74</v>
      </c>
      <c r="AV2873" s="167" t="s">
        <v>72</v>
      </c>
      <c r="AW2873" s="167" t="s">
        <v>5</v>
      </c>
      <c r="AX2873" s="167" t="s">
        <v>66</v>
      </c>
      <c r="AY2873" s="168" t="s">
        <v>123</v>
      </c>
    </row>
    <row r="2874" spans="2:51" s="167" customFormat="1" ht="12">
      <c r="B2874" s="166"/>
      <c r="D2874" s="96" t="s">
        <v>132</v>
      </c>
      <c r="E2874" s="168" t="s">
        <v>1</v>
      </c>
      <c r="F2874" s="169" t="s">
        <v>1016</v>
      </c>
      <c r="H2874" s="168" t="s">
        <v>1</v>
      </c>
      <c r="L2874" s="166"/>
      <c r="M2874" s="170"/>
      <c r="N2874" s="171"/>
      <c r="O2874" s="171"/>
      <c r="P2874" s="171"/>
      <c r="Q2874" s="171"/>
      <c r="R2874" s="171"/>
      <c r="S2874" s="171"/>
      <c r="T2874" s="172"/>
      <c r="AT2874" s="168" t="s">
        <v>132</v>
      </c>
      <c r="AU2874" s="168" t="s">
        <v>74</v>
      </c>
      <c r="AV2874" s="167" t="s">
        <v>72</v>
      </c>
      <c r="AW2874" s="167" t="s">
        <v>5</v>
      </c>
      <c r="AX2874" s="167" t="s">
        <v>66</v>
      </c>
      <c r="AY2874" s="168" t="s">
        <v>123</v>
      </c>
    </row>
    <row r="2875" spans="2:51" s="95" customFormat="1" ht="12">
      <c r="B2875" s="94"/>
      <c r="D2875" s="96" t="s">
        <v>132</v>
      </c>
      <c r="E2875" s="97" t="s">
        <v>1</v>
      </c>
      <c r="F2875" s="98" t="s">
        <v>74</v>
      </c>
      <c r="H2875" s="99">
        <v>2</v>
      </c>
      <c r="L2875" s="94"/>
      <c r="M2875" s="100"/>
      <c r="N2875" s="101"/>
      <c r="O2875" s="101"/>
      <c r="P2875" s="101"/>
      <c r="Q2875" s="101"/>
      <c r="R2875" s="101"/>
      <c r="S2875" s="101"/>
      <c r="T2875" s="102"/>
      <c r="AT2875" s="97" t="s">
        <v>132</v>
      </c>
      <c r="AU2875" s="97" t="s">
        <v>74</v>
      </c>
      <c r="AV2875" s="95" t="s">
        <v>74</v>
      </c>
      <c r="AW2875" s="95" t="s">
        <v>5</v>
      </c>
      <c r="AX2875" s="95" t="s">
        <v>66</v>
      </c>
      <c r="AY2875" s="97" t="s">
        <v>123</v>
      </c>
    </row>
    <row r="2876" spans="2:51" s="167" customFormat="1" ht="12">
      <c r="B2876" s="166"/>
      <c r="D2876" s="96" t="s">
        <v>132</v>
      </c>
      <c r="E2876" s="168" t="s">
        <v>1</v>
      </c>
      <c r="F2876" s="169" t="s">
        <v>838</v>
      </c>
      <c r="H2876" s="168" t="s">
        <v>1</v>
      </c>
      <c r="L2876" s="166"/>
      <c r="M2876" s="170"/>
      <c r="N2876" s="171"/>
      <c r="O2876" s="171"/>
      <c r="P2876" s="171"/>
      <c r="Q2876" s="171"/>
      <c r="R2876" s="171"/>
      <c r="S2876" s="171"/>
      <c r="T2876" s="172"/>
      <c r="AT2876" s="168" t="s">
        <v>132</v>
      </c>
      <c r="AU2876" s="168" t="s">
        <v>74</v>
      </c>
      <c r="AV2876" s="167" t="s">
        <v>72</v>
      </c>
      <c r="AW2876" s="167" t="s">
        <v>5</v>
      </c>
      <c r="AX2876" s="167" t="s">
        <v>66</v>
      </c>
      <c r="AY2876" s="168" t="s">
        <v>123</v>
      </c>
    </row>
    <row r="2877" spans="2:51" s="167" customFormat="1" ht="12">
      <c r="B2877" s="166"/>
      <c r="D2877" s="96" t="s">
        <v>132</v>
      </c>
      <c r="E2877" s="168" t="s">
        <v>1</v>
      </c>
      <c r="F2877" s="169" t="s">
        <v>1017</v>
      </c>
      <c r="H2877" s="168" t="s">
        <v>1</v>
      </c>
      <c r="L2877" s="166"/>
      <c r="M2877" s="170"/>
      <c r="N2877" s="171"/>
      <c r="O2877" s="171"/>
      <c r="P2877" s="171"/>
      <c r="Q2877" s="171"/>
      <c r="R2877" s="171"/>
      <c r="S2877" s="171"/>
      <c r="T2877" s="172"/>
      <c r="AT2877" s="168" t="s">
        <v>132</v>
      </c>
      <c r="AU2877" s="168" t="s">
        <v>74</v>
      </c>
      <c r="AV2877" s="167" t="s">
        <v>72</v>
      </c>
      <c r="AW2877" s="167" t="s">
        <v>5</v>
      </c>
      <c r="AX2877" s="167" t="s">
        <v>66</v>
      </c>
      <c r="AY2877" s="168" t="s">
        <v>123</v>
      </c>
    </row>
    <row r="2878" spans="2:51" s="95" customFormat="1" ht="12">
      <c r="B2878" s="94"/>
      <c r="D2878" s="96" t="s">
        <v>132</v>
      </c>
      <c r="E2878" s="97" t="s">
        <v>1</v>
      </c>
      <c r="F2878" s="98" t="s">
        <v>72</v>
      </c>
      <c r="H2878" s="99">
        <v>1</v>
      </c>
      <c r="L2878" s="94"/>
      <c r="M2878" s="100"/>
      <c r="N2878" s="101"/>
      <c r="O2878" s="101"/>
      <c r="P2878" s="101"/>
      <c r="Q2878" s="101"/>
      <c r="R2878" s="101"/>
      <c r="S2878" s="101"/>
      <c r="T2878" s="102"/>
      <c r="AT2878" s="97" t="s">
        <v>132</v>
      </c>
      <c r="AU2878" s="97" t="s">
        <v>74</v>
      </c>
      <c r="AV2878" s="95" t="s">
        <v>74</v>
      </c>
      <c r="AW2878" s="95" t="s">
        <v>5</v>
      </c>
      <c r="AX2878" s="95" t="s">
        <v>66</v>
      </c>
      <c r="AY2878" s="97" t="s">
        <v>123</v>
      </c>
    </row>
    <row r="2879" spans="2:51" s="167" customFormat="1" ht="12">
      <c r="B2879" s="166"/>
      <c r="D2879" s="96" t="s">
        <v>132</v>
      </c>
      <c r="E2879" s="168" t="s">
        <v>1</v>
      </c>
      <c r="F2879" s="169" t="s">
        <v>988</v>
      </c>
      <c r="H2879" s="168" t="s">
        <v>1</v>
      </c>
      <c r="L2879" s="166"/>
      <c r="M2879" s="170"/>
      <c r="N2879" s="171"/>
      <c r="O2879" s="171"/>
      <c r="P2879" s="171"/>
      <c r="Q2879" s="171"/>
      <c r="R2879" s="171"/>
      <c r="S2879" s="171"/>
      <c r="T2879" s="172"/>
      <c r="AT2879" s="168" t="s">
        <v>132</v>
      </c>
      <c r="AU2879" s="168" t="s">
        <v>74</v>
      </c>
      <c r="AV2879" s="167" t="s">
        <v>72</v>
      </c>
      <c r="AW2879" s="167" t="s">
        <v>5</v>
      </c>
      <c r="AX2879" s="167" t="s">
        <v>66</v>
      </c>
      <c r="AY2879" s="168" t="s">
        <v>123</v>
      </c>
    </row>
    <row r="2880" spans="2:51" s="167" customFormat="1" ht="12">
      <c r="B2880" s="166"/>
      <c r="D2880" s="96" t="s">
        <v>132</v>
      </c>
      <c r="E2880" s="168" t="s">
        <v>1</v>
      </c>
      <c r="F2880" s="169" t="s">
        <v>1017</v>
      </c>
      <c r="H2880" s="168" t="s">
        <v>1</v>
      </c>
      <c r="L2880" s="166"/>
      <c r="M2880" s="170"/>
      <c r="N2880" s="171"/>
      <c r="O2880" s="171"/>
      <c r="P2880" s="171"/>
      <c r="Q2880" s="171"/>
      <c r="R2880" s="171"/>
      <c r="S2880" s="171"/>
      <c r="T2880" s="172"/>
      <c r="AT2880" s="168" t="s">
        <v>132</v>
      </c>
      <c r="AU2880" s="168" t="s">
        <v>74</v>
      </c>
      <c r="AV2880" s="167" t="s">
        <v>72</v>
      </c>
      <c r="AW2880" s="167" t="s">
        <v>5</v>
      </c>
      <c r="AX2880" s="167" t="s">
        <v>66</v>
      </c>
      <c r="AY2880" s="168" t="s">
        <v>123</v>
      </c>
    </row>
    <row r="2881" spans="2:51" s="95" customFormat="1" ht="12">
      <c r="B2881" s="94"/>
      <c r="D2881" s="96" t="s">
        <v>132</v>
      </c>
      <c r="E2881" s="97" t="s">
        <v>1</v>
      </c>
      <c r="F2881" s="98" t="s">
        <v>72</v>
      </c>
      <c r="H2881" s="99">
        <v>1</v>
      </c>
      <c r="L2881" s="94"/>
      <c r="M2881" s="100"/>
      <c r="N2881" s="101"/>
      <c r="O2881" s="101"/>
      <c r="P2881" s="101"/>
      <c r="Q2881" s="101"/>
      <c r="R2881" s="101"/>
      <c r="S2881" s="101"/>
      <c r="T2881" s="102"/>
      <c r="AT2881" s="97" t="s">
        <v>132</v>
      </c>
      <c r="AU2881" s="97" t="s">
        <v>74</v>
      </c>
      <c r="AV2881" s="95" t="s">
        <v>74</v>
      </c>
      <c r="AW2881" s="95" t="s">
        <v>5</v>
      </c>
      <c r="AX2881" s="95" t="s">
        <v>66</v>
      </c>
      <c r="AY2881" s="97" t="s">
        <v>123</v>
      </c>
    </row>
    <row r="2882" spans="2:51" s="167" customFormat="1" ht="12">
      <c r="B2882" s="166"/>
      <c r="D2882" s="96" t="s">
        <v>132</v>
      </c>
      <c r="E2882" s="168" t="s">
        <v>1</v>
      </c>
      <c r="F2882" s="169" t="s">
        <v>989</v>
      </c>
      <c r="H2882" s="168" t="s">
        <v>1</v>
      </c>
      <c r="L2882" s="166"/>
      <c r="M2882" s="170"/>
      <c r="N2882" s="171"/>
      <c r="O2882" s="171"/>
      <c r="P2882" s="171"/>
      <c r="Q2882" s="171"/>
      <c r="R2882" s="171"/>
      <c r="S2882" s="171"/>
      <c r="T2882" s="172"/>
      <c r="AT2882" s="168" t="s">
        <v>132</v>
      </c>
      <c r="AU2882" s="168" t="s">
        <v>74</v>
      </c>
      <c r="AV2882" s="167" t="s">
        <v>72</v>
      </c>
      <c r="AW2882" s="167" t="s">
        <v>5</v>
      </c>
      <c r="AX2882" s="167" t="s">
        <v>66</v>
      </c>
      <c r="AY2882" s="168" t="s">
        <v>123</v>
      </c>
    </row>
    <row r="2883" spans="2:51" s="167" customFormat="1" ht="12">
      <c r="B2883" s="166"/>
      <c r="D2883" s="96" t="s">
        <v>132</v>
      </c>
      <c r="E2883" s="168" t="s">
        <v>1</v>
      </c>
      <c r="F2883" s="169" t="s">
        <v>1015</v>
      </c>
      <c r="H2883" s="168" t="s">
        <v>1</v>
      </c>
      <c r="L2883" s="166"/>
      <c r="M2883" s="170"/>
      <c r="N2883" s="171"/>
      <c r="O2883" s="171"/>
      <c r="P2883" s="171"/>
      <c r="Q2883" s="171"/>
      <c r="R2883" s="171"/>
      <c r="S2883" s="171"/>
      <c r="T2883" s="172"/>
      <c r="AT2883" s="168" t="s">
        <v>132</v>
      </c>
      <c r="AU2883" s="168" t="s">
        <v>74</v>
      </c>
      <c r="AV2883" s="167" t="s">
        <v>72</v>
      </c>
      <c r="AW2883" s="167" t="s">
        <v>5</v>
      </c>
      <c r="AX2883" s="167" t="s">
        <v>66</v>
      </c>
      <c r="AY2883" s="168" t="s">
        <v>123</v>
      </c>
    </row>
    <row r="2884" spans="2:51" s="95" customFormat="1" ht="12">
      <c r="B2884" s="94"/>
      <c r="D2884" s="96" t="s">
        <v>132</v>
      </c>
      <c r="E2884" s="97" t="s">
        <v>1</v>
      </c>
      <c r="F2884" s="98" t="s">
        <v>137</v>
      </c>
      <c r="H2884" s="99">
        <v>3</v>
      </c>
      <c r="L2884" s="94"/>
      <c r="M2884" s="100"/>
      <c r="N2884" s="101"/>
      <c r="O2884" s="101"/>
      <c r="P2884" s="101"/>
      <c r="Q2884" s="101"/>
      <c r="R2884" s="101"/>
      <c r="S2884" s="101"/>
      <c r="T2884" s="102"/>
      <c r="AT2884" s="97" t="s">
        <v>132</v>
      </c>
      <c r="AU2884" s="97" t="s">
        <v>74</v>
      </c>
      <c r="AV2884" s="95" t="s">
        <v>74</v>
      </c>
      <c r="AW2884" s="95" t="s">
        <v>5</v>
      </c>
      <c r="AX2884" s="95" t="s">
        <v>66</v>
      </c>
      <c r="AY2884" s="97" t="s">
        <v>123</v>
      </c>
    </row>
    <row r="2885" spans="2:51" s="167" customFormat="1" ht="12">
      <c r="B2885" s="166"/>
      <c r="D2885" s="96" t="s">
        <v>132</v>
      </c>
      <c r="E2885" s="168" t="s">
        <v>1</v>
      </c>
      <c r="F2885" s="169" t="s">
        <v>841</v>
      </c>
      <c r="H2885" s="168" t="s">
        <v>1</v>
      </c>
      <c r="L2885" s="166"/>
      <c r="M2885" s="170"/>
      <c r="N2885" s="171"/>
      <c r="O2885" s="171"/>
      <c r="P2885" s="171"/>
      <c r="Q2885" s="171"/>
      <c r="R2885" s="171"/>
      <c r="S2885" s="171"/>
      <c r="T2885" s="172"/>
      <c r="AT2885" s="168" t="s">
        <v>132</v>
      </c>
      <c r="AU2885" s="168" t="s">
        <v>74</v>
      </c>
      <c r="AV2885" s="167" t="s">
        <v>72</v>
      </c>
      <c r="AW2885" s="167" t="s">
        <v>5</v>
      </c>
      <c r="AX2885" s="167" t="s">
        <v>66</v>
      </c>
      <c r="AY2885" s="168" t="s">
        <v>123</v>
      </c>
    </row>
    <row r="2886" spans="2:51" s="167" customFormat="1" ht="12">
      <c r="B2886" s="166"/>
      <c r="D2886" s="96" t="s">
        <v>132</v>
      </c>
      <c r="E2886" s="168" t="s">
        <v>1</v>
      </c>
      <c r="F2886" s="169" t="s">
        <v>1016</v>
      </c>
      <c r="H2886" s="168" t="s">
        <v>1</v>
      </c>
      <c r="L2886" s="166"/>
      <c r="M2886" s="170"/>
      <c r="N2886" s="171"/>
      <c r="O2886" s="171"/>
      <c r="P2886" s="171"/>
      <c r="Q2886" s="171"/>
      <c r="R2886" s="171"/>
      <c r="S2886" s="171"/>
      <c r="T2886" s="172"/>
      <c r="AT2886" s="168" t="s">
        <v>132</v>
      </c>
      <c r="AU2886" s="168" t="s">
        <v>74</v>
      </c>
      <c r="AV2886" s="167" t="s">
        <v>72</v>
      </c>
      <c r="AW2886" s="167" t="s">
        <v>5</v>
      </c>
      <c r="AX2886" s="167" t="s">
        <v>66</v>
      </c>
      <c r="AY2886" s="168" t="s">
        <v>123</v>
      </c>
    </row>
    <row r="2887" spans="2:51" s="95" customFormat="1" ht="12">
      <c r="B2887" s="94"/>
      <c r="D2887" s="96" t="s">
        <v>132</v>
      </c>
      <c r="E2887" s="97" t="s">
        <v>1</v>
      </c>
      <c r="F2887" s="98" t="s">
        <v>74</v>
      </c>
      <c r="H2887" s="99">
        <v>2</v>
      </c>
      <c r="L2887" s="94"/>
      <c r="M2887" s="100"/>
      <c r="N2887" s="101"/>
      <c r="O2887" s="101"/>
      <c r="P2887" s="101"/>
      <c r="Q2887" s="101"/>
      <c r="R2887" s="101"/>
      <c r="S2887" s="101"/>
      <c r="T2887" s="102"/>
      <c r="AT2887" s="97" t="s">
        <v>132</v>
      </c>
      <c r="AU2887" s="97" t="s">
        <v>74</v>
      </c>
      <c r="AV2887" s="95" t="s">
        <v>74</v>
      </c>
      <c r="AW2887" s="95" t="s">
        <v>5</v>
      </c>
      <c r="AX2887" s="95" t="s">
        <v>66</v>
      </c>
      <c r="AY2887" s="97" t="s">
        <v>123</v>
      </c>
    </row>
    <row r="2888" spans="2:51" s="182" customFormat="1" ht="12">
      <c r="B2888" s="181"/>
      <c r="D2888" s="96" t="s">
        <v>132</v>
      </c>
      <c r="E2888" s="183" t="s">
        <v>1</v>
      </c>
      <c r="F2888" s="184" t="s">
        <v>470</v>
      </c>
      <c r="H2888" s="185">
        <v>12</v>
      </c>
      <c r="L2888" s="181"/>
      <c r="M2888" s="186"/>
      <c r="N2888" s="187"/>
      <c r="O2888" s="187"/>
      <c r="P2888" s="187"/>
      <c r="Q2888" s="187"/>
      <c r="R2888" s="187"/>
      <c r="S2888" s="187"/>
      <c r="T2888" s="188"/>
      <c r="AT2888" s="183" t="s">
        <v>132</v>
      </c>
      <c r="AU2888" s="183" t="s">
        <v>74</v>
      </c>
      <c r="AV2888" s="182" t="s">
        <v>130</v>
      </c>
      <c r="AW2888" s="182" t="s">
        <v>5</v>
      </c>
      <c r="AX2888" s="182" t="s">
        <v>72</v>
      </c>
      <c r="AY2888" s="183" t="s">
        <v>123</v>
      </c>
    </row>
    <row r="2889" spans="2:65" s="117" customFormat="1" ht="16.5" customHeight="1">
      <c r="B2889" s="8"/>
      <c r="C2889" s="103" t="s">
        <v>1018</v>
      </c>
      <c r="D2889" s="103" t="s">
        <v>189</v>
      </c>
      <c r="E2889" s="104" t="s">
        <v>1019</v>
      </c>
      <c r="F2889" s="105" t="s">
        <v>1020</v>
      </c>
      <c r="G2889" s="106" t="s">
        <v>175</v>
      </c>
      <c r="H2889" s="107">
        <v>12</v>
      </c>
      <c r="I2889" s="143"/>
      <c r="J2889" s="108">
        <f>ROUND(I2889*H2889,2)</f>
        <v>0</v>
      </c>
      <c r="K2889" s="105" t="s">
        <v>397</v>
      </c>
      <c r="L2889" s="157"/>
      <c r="M2889" s="109" t="s">
        <v>1</v>
      </c>
      <c r="N2889" s="189" t="s">
        <v>35</v>
      </c>
      <c r="O2889" s="92">
        <v>0</v>
      </c>
      <c r="P2889" s="92">
        <f>O2889*H2889</f>
        <v>0</v>
      </c>
      <c r="Q2889" s="92">
        <v>0.06</v>
      </c>
      <c r="R2889" s="92">
        <f>Q2889*H2889</f>
        <v>0.72</v>
      </c>
      <c r="S2889" s="92">
        <v>0</v>
      </c>
      <c r="T2889" s="164">
        <f>S2889*H2889</f>
        <v>0</v>
      </c>
      <c r="AR2889" s="120" t="s">
        <v>159</v>
      </c>
      <c r="AT2889" s="120" t="s">
        <v>189</v>
      </c>
      <c r="AU2889" s="120" t="s">
        <v>74</v>
      </c>
      <c r="AY2889" s="120" t="s">
        <v>123</v>
      </c>
      <c r="BE2889" s="156">
        <f>IF(N2889="základní",J2889,0)</f>
        <v>0</v>
      </c>
      <c r="BF2889" s="156">
        <f>IF(N2889="snížená",J2889,0)</f>
        <v>0</v>
      </c>
      <c r="BG2889" s="156">
        <f>IF(N2889="zákl. přenesená",J2889,0)</f>
        <v>0</v>
      </c>
      <c r="BH2889" s="156">
        <f>IF(N2889="sníž. přenesená",J2889,0)</f>
        <v>0</v>
      </c>
      <c r="BI2889" s="156">
        <f>IF(N2889="nulová",J2889,0)</f>
        <v>0</v>
      </c>
      <c r="BJ2889" s="120" t="s">
        <v>72</v>
      </c>
      <c r="BK2889" s="156">
        <f>ROUND(I2889*H2889,2)</f>
        <v>0</v>
      </c>
      <c r="BL2889" s="120" t="s">
        <v>130</v>
      </c>
      <c r="BM2889" s="120" t="s">
        <v>1021</v>
      </c>
    </row>
    <row r="2890" spans="2:47" s="117" customFormat="1" ht="12">
      <c r="B2890" s="8"/>
      <c r="D2890" s="96" t="s">
        <v>399</v>
      </c>
      <c r="F2890" s="165" t="s">
        <v>1020</v>
      </c>
      <c r="L2890" s="8"/>
      <c r="M2890" s="114"/>
      <c r="N2890" s="21"/>
      <c r="O2890" s="21"/>
      <c r="P2890" s="21"/>
      <c r="Q2890" s="21"/>
      <c r="R2890" s="21"/>
      <c r="S2890" s="21"/>
      <c r="T2890" s="22"/>
      <c r="AT2890" s="120" t="s">
        <v>399</v>
      </c>
      <c r="AU2890" s="120" t="s">
        <v>74</v>
      </c>
    </row>
    <row r="2891" spans="2:51" s="167" customFormat="1" ht="12">
      <c r="B2891" s="166"/>
      <c r="D2891" s="96" t="s">
        <v>132</v>
      </c>
      <c r="E2891" s="168" t="s">
        <v>1</v>
      </c>
      <c r="F2891" s="169" t="s">
        <v>401</v>
      </c>
      <c r="H2891" s="168" t="s">
        <v>1</v>
      </c>
      <c r="L2891" s="166"/>
      <c r="M2891" s="170"/>
      <c r="N2891" s="171"/>
      <c r="O2891" s="171"/>
      <c r="P2891" s="171"/>
      <c r="Q2891" s="171"/>
      <c r="R2891" s="171"/>
      <c r="S2891" s="171"/>
      <c r="T2891" s="172"/>
      <c r="AT2891" s="168" t="s">
        <v>132</v>
      </c>
      <c r="AU2891" s="168" t="s">
        <v>74</v>
      </c>
      <c r="AV2891" s="167" t="s">
        <v>72</v>
      </c>
      <c r="AW2891" s="167" t="s">
        <v>5</v>
      </c>
      <c r="AX2891" s="167" t="s">
        <v>66</v>
      </c>
      <c r="AY2891" s="168" t="s">
        <v>123</v>
      </c>
    </row>
    <row r="2892" spans="2:51" s="167" customFormat="1" ht="12">
      <c r="B2892" s="166"/>
      <c r="D2892" s="96" t="s">
        <v>132</v>
      </c>
      <c r="E2892" s="168" t="s">
        <v>1</v>
      </c>
      <c r="F2892" s="169" t="s">
        <v>402</v>
      </c>
      <c r="H2892" s="168" t="s">
        <v>1</v>
      </c>
      <c r="L2892" s="166"/>
      <c r="M2892" s="170"/>
      <c r="N2892" s="171"/>
      <c r="O2892" s="171"/>
      <c r="P2892" s="171"/>
      <c r="Q2892" s="171"/>
      <c r="R2892" s="171"/>
      <c r="S2892" s="171"/>
      <c r="T2892" s="172"/>
      <c r="AT2892" s="168" t="s">
        <v>132</v>
      </c>
      <c r="AU2892" s="168" t="s">
        <v>74</v>
      </c>
      <c r="AV2892" s="167" t="s">
        <v>72</v>
      </c>
      <c r="AW2892" s="167" t="s">
        <v>5</v>
      </c>
      <c r="AX2892" s="167" t="s">
        <v>66</v>
      </c>
      <c r="AY2892" s="168" t="s">
        <v>123</v>
      </c>
    </row>
    <row r="2893" spans="2:51" s="167" customFormat="1" ht="12">
      <c r="B2893" s="166"/>
      <c r="D2893" s="96" t="s">
        <v>132</v>
      </c>
      <c r="E2893" s="168" t="s">
        <v>1</v>
      </c>
      <c r="F2893" s="169" t="s">
        <v>403</v>
      </c>
      <c r="H2893" s="168" t="s">
        <v>1</v>
      </c>
      <c r="L2893" s="166"/>
      <c r="M2893" s="170"/>
      <c r="N2893" s="171"/>
      <c r="O2893" s="171"/>
      <c r="P2893" s="171"/>
      <c r="Q2893" s="171"/>
      <c r="R2893" s="171"/>
      <c r="S2893" s="171"/>
      <c r="T2893" s="172"/>
      <c r="AT2893" s="168" t="s">
        <v>132</v>
      </c>
      <c r="AU2893" s="168" t="s">
        <v>74</v>
      </c>
      <c r="AV2893" s="167" t="s">
        <v>72</v>
      </c>
      <c r="AW2893" s="167" t="s">
        <v>5</v>
      </c>
      <c r="AX2893" s="167" t="s">
        <v>66</v>
      </c>
      <c r="AY2893" s="168" t="s">
        <v>123</v>
      </c>
    </row>
    <row r="2894" spans="2:51" s="167" customFormat="1" ht="12">
      <c r="B2894" s="166"/>
      <c r="D2894" s="96" t="s">
        <v>132</v>
      </c>
      <c r="E2894" s="168" t="s">
        <v>1</v>
      </c>
      <c r="F2894" s="169" t="s">
        <v>674</v>
      </c>
      <c r="H2894" s="168" t="s">
        <v>1</v>
      </c>
      <c r="L2894" s="166"/>
      <c r="M2894" s="170"/>
      <c r="N2894" s="171"/>
      <c r="O2894" s="171"/>
      <c r="P2894" s="171"/>
      <c r="Q2894" s="171"/>
      <c r="R2894" s="171"/>
      <c r="S2894" s="171"/>
      <c r="T2894" s="172"/>
      <c r="AT2894" s="168" t="s">
        <v>132</v>
      </c>
      <c r="AU2894" s="168" t="s">
        <v>74</v>
      </c>
      <c r="AV2894" s="167" t="s">
        <v>72</v>
      </c>
      <c r="AW2894" s="167" t="s">
        <v>5</v>
      </c>
      <c r="AX2894" s="167" t="s">
        <v>66</v>
      </c>
      <c r="AY2894" s="168" t="s">
        <v>123</v>
      </c>
    </row>
    <row r="2895" spans="2:51" s="167" customFormat="1" ht="12">
      <c r="B2895" s="166"/>
      <c r="D2895" s="96" t="s">
        <v>132</v>
      </c>
      <c r="E2895" s="168" t="s">
        <v>1</v>
      </c>
      <c r="F2895" s="169" t="s">
        <v>438</v>
      </c>
      <c r="H2895" s="168" t="s">
        <v>1</v>
      </c>
      <c r="L2895" s="166"/>
      <c r="M2895" s="170"/>
      <c r="N2895" s="171"/>
      <c r="O2895" s="171"/>
      <c r="P2895" s="171"/>
      <c r="Q2895" s="171"/>
      <c r="R2895" s="171"/>
      <c r="S2895" s="171"/>
      <c r="T2895" s="172"/>
      <c r="AT2895" s="168" t="s">
        <v>132</v>
      </c>
      <c r="AU2895" s="168" t="s">
        <v>74</v>
      </c>
      <c r="AV2895" s="167" t="s">
        <v>72</v>
      </c>
      <c r="AW2895" s="167" t="s">
        <v>5</v>
      </c>
      <c r="AX2895" s="167" t="s">
        <v>66</v>
      </c>
      <c r="AY2895" s="168" t="s">
        <v>123</v>
      </c>
    </row>
    <row r="2896" spans="2:51" s="167" customFormat="1" ht="12">
      <c r="B2896" s="166"/>
      <c r="D2896" s="96" t="s">
        <v>132</v>
      </c>
      <c r="E2896" s="168" t="s">
        <v>1</v>
      </c>
      <c r="F2896" s="169" t="s">
        <v>1022</v>
      </c>
      <c r="H2896" s="168" t="s">
        <v>1</v>
      </c>
      <c r="L2896" s="166"/>
      <c r="M2896" s="170"/>
      <c r="N2896" s="171"/>
      <c r="O2896" s="171"/>
      <c r="P2896" s="171"/>
      <c r="Q2896" s="171"/>
      <c r="R2896" s="171"/>
      <c r="S2896" s="171"/>
      <c r="T2896" s="172"/>
      <c r="AT2896" s="168" t="s">
        <v>132</v>
      </c>
      <c r="AU2896" s="168" t="s">
        <v>74</v>
      </c>
      <c r="AV2896" s="167" t="s">
        <v>72</v>
      </c>
      <c r="AW2896" s="167" t="s">
        <v>5</v>
      </c>
      <c r="AX2896" s="167" t="s">
        <v>66</v>
      </c>
      <c r="AY2896" s="168" t="s">
        <v>123</v>
      </c>
    </row>
    <row r="2897" spans="2:51" s="95" customFormat="1" ht="12">
      <c r="B2897" s="94"/>
      <c r="D2897" s="96" t="s">
        <v>132</v>
      </c>
      <c r="E2897" s="97" t="s">
        <v>1</v>
      </c>
      <c r="F2897" s="98" t="s">
        <v>137</v>
      </c>
      <c r="H2897" s="99">
        <v>3</v>
      </c>
      <c r="L2897" s="94"/>
      <c r="M2897" s="100"/>
      <c r="N2897" s="101"/>
      <c r="O2897" s="101"/>
      <c r="P2897" s="101"/>
      <c r="Q2897" s="101"/>
      <c r="R2897" s="101"/>
      <c r="S2897" s="101"/>
      <c r="T2897" s="102"/>
      <c r="AT2897" s="97" t="s">
        <v>132</v>
      </c>
      <c r="AU2897" s="97" t="s">
        <v>74</v>
      </c>
      <c r="AV2897" s="95" t="s">
        <v>74</v>
      </c>
      <c r="AW2897" s="95" t="s">
        <v>5</v>
      </c>
      <c r="AX2897" s="95" t="s">
        <v>66</v>
      </c>
      <c r="AY2897" s="97" t="s">
        <v>123</v>
      </c>
    </row>
    <row r="2898" spans="2:51" s="167" customFormat="1" ht="12">
      <c r="B2898" s="166"/>
      <c r="D2898" s="96" t="s">
        <v>132</v>
      </c>
      <c r="E2898" s="168" t="s">
        <v>1</v>
      </c>
      <c r="F2898" s="169" t="s">
        <v>985</v>
      </c>
      <c r="H2898" s="168" t="s">
        <v>1</v>
      </c>
      <c r="L2898" s="166"/>
      <c r="M2898" s="170"/>
      <c r="N2898" s="171"/>
      <c r="O2898" s="171"/>
      <c r="P2898" s="171"/>
      <c r="Q2898" s="171"/>
      <c r="R2898" s="171"/>
      <c r="S2898" s="171"/>
      <c r="T2898" s="172"/>
      <c r="AT2898" s="168" t="s">
        <v>132</v>
      </c>
      <c r="AU2898" s="168" t="s">
        <v>74</v>
      </c>
      <c r="AV2898" s="167" t="s">
        <v>72</v>
      </c>
      <c r="AW2898" s="167" t="s">
        <v>5</v>
      </c>
      <c r="AX2898" s="167" t="s">
        <v>66</v>
      </c>
      <c r="AY2898" s="168" t="s">
        <v>123</v>
      </c>
    </row>
    <row r="2899" spans="2:51" s="167" customFormat="1" ht="12">
      <c r="B2899" s="166"/>
      <c r="D2899" s="96" t="s">
        <v>132</v>
      </c>
      <c r="E2899" s="168" t="s">
        <v>1</v>
      </c>
      <c r="F2899" s="169" t="s">
        <v>1023</v>
      </c>
      <c r="H2899" s="168" t="s">
        <v>1</v>
      </c>
      <c r="L2899" s="166"/>
      <c r="M2899" s="170"/>
      <c r="N2899" s="171"/>
      <c r="O2899" s="171"/>
      <c r="P2899" s="171"/>
      <c r="Q2899" s="171"/>
      <c r="R2899" s="171"/>
      <c r="S2899" s="171"/>
      <c r="T2899" s="172"/>
      <c r="AT2899" s="168" t="s">
        <v>132</v>
      </c>
      <c r="AU2899" s="168" t="s">
        <v>74</v>
      </c>
      <c r="AV2899" s="167" t="s">
        <v>72</v>
      </c>
      <c r="AW2899" s="167" t="s">
        <v>5</v>
      </c>
      <c r="AX2899" s="167" t="s">
        <v>66</v>
      </c>
      <c r="AY2899" s="168" t="s">
        <v>123</v>
      </c>
    </row>
    <row r="2900" spans="2:51" s="95" customFormat="1" ht="12">
      <c r="B2900" s="94"/>
      <c r="D2900" s="96" t="s">
        <v>132</v>
      </c>
      <c r="E2900" s="97" t="s">
        <v>1</v>
      </c>
      <c r="F2900" s="98" t="s">
        <v>74</v>
      </c>
      <c r="H2900" s="99">
        <v>2</v>
      </c>
      <c r="L2900" s="94"/>
      <c r="M2900" s="100"/>
      <c r="N2900" s="101"/>
      <c r="O2900" s="101"/>
      <c r="P2900" s="101"/>
      <c r="Q2900" s="101"/>
      <c r="R2900" s="101"/>
      <c r="S2900" s="101"/>
      <c r="T2900" s="102"/>
      <c r="AT2900" s="97" t="s">
        <v>132</v>
      </c>
      <c r="AU2900" s="97" t="s">
        <v>74</v>
      </c>
      <c r="AV2900" s="95" t="s">
        <v>74</v>
      </c>
      <c r="AW2900" s="95" t="s">
        <v>5</v>
      </c>
      <c r="AX2900" s="95" t="s">
        <v>66</v>
      </c>
      <c r="AY2900" s="97" t="s">
        <v>123</v>
      </c>
    </row>
    <row r="2901" spans="2:51" s="167" customFormat="1" ht="12">
      <c r="B2901" s="166"/>
      <c r="D2901" s="96" t="s">
        <v>132</v>
      </c>
      <c r="E2901" s="168" t="s">
        <v>1</v>
      </c>
      <c r="F2901" s="169" t="s">
        <v>838</v>
      </c>
      <c r="H2901" s="168" t="s">
        <v>1</v>
      </c>
      <c r="L2901" s="166"/>
      <c r="M2901" s="170"/>
      <c r="N2901" s="171"/>
      <c r="O2901" s="171"/>
      <c r="P2901" s="171"/>
      <c r="Q2901" s="171"/>
      <c r="R2901" s="171"/>
      <c r="S2901" s="171"/>
      <c r="T2901" s="172"/>
      <c r="AT2901" s="168" t="s">
        <v>132</v>
      </c>
      <c r="AU2901" s="168" t="s">
        <v>74</v>
      </c>
      <c r="AV2901" s="167" t="s">
        <v>72</v>
      </c>
      <c r="AW2901" s="167" t="s">
        <v>5</v>
      </c>
      <c r="AX2901" s="167" t="s">
        <v>66</v>
      </c>
      <c r="AY2901" s="168" t="s">
        <v>123</v>
      </c>
    </row>
    <row r="2902" spans="2:51" s="167" customFormat="1" ht="12">
      <c r="B2902" s="166"/>
      <c r="D2902" s="96" t="s">
        <v>132</v>
      </c>
      <c r="E2902" s="168" t="s">
        <v>1</v>
      </c>
      <c r="F2902" s="169" t="s">
        <v>1024</v>
      </c>
      <c r="H2902" s="168" t="s">
        <v>1</v>
      </c>
      <c r="L2902" s="166"/>
      <c r="M2902" s="170"/>
      <c r="N2902" s="171"/>
      <c r="O2902" s="171"/>
      <c r="P2902" s="171"/>
      <c r="Q2902" s="171"/>
      <c r="R2902" s="171"/>
      <c r="S2902" s="171"/>
      <c r="T2902" s="172"/>
      <c r="AT2902" s="168" t="s">
        <v>132</v>
      </c>
      <c r="AU2902" s="168" t="s">
        <v>74</v>
      </c>
      <c r="AV2902" s="167" t="s">
        <v>72</v>
      </c>
      <c r="AW2902" s="167" t="s">
        <v>5</v>
      </c>
      <c r="AX2902" s="167" t="s">
        <v>66</v>
      </c>
      <c r="AY2902" s="168" t="s">
        <v>123</v>
      </c>
    </row>
    <row r="2903" spans="2:51" s="95" customFormat="1" ht="12">
      <c r="B2903" s="94"/>
      <c r="D2903" s="96" t="s">
        <v>132</v>
      </c>
      <c r="E2903" s="97" t="s">
        <v>1</v>
      </c>
      <c r="F2903" s="98" t="s">
        <v>72</v>
      </c>
      <c r="H2903" s="99">
        <v>1</v>
      </c>
      <c r="L2903" s="94"/>
      <c r="M2903" s="100"/>
      <c r="N2903" s="101"/>
      <c r="O2903" s="101"/>
      <c r="P2903" s="101"/>
      <c r="Q2903" s="101"/>
      <c r="R2903" s="101"/>
      <c r="S2903" s="101"/>
      <c r="T2903" s="102"/>
      <c r="AT2903" s="97" t="s">
        <v>132</v>
      </c>
      <c r="AU2903" s="97" t="s">
        <v>74</v>
      </c>
      <c r="AV2903" s="95" t="s">
        <v>74</v>
      </c>
      <c r="AW2903" s="95" t="s">
        <v>5</v>
      </c>
      <c r="AX2903" s="95" t="s">
        <v>66</v>
      </c>
      <c r="AY2903" s="97" t="s">
        <v>123</v>
      </c>
    </row>
    <row r="2904" spans="2:51" s="167" customFormat="1" ht="12">
      <c r="B2904" s="166"/>
      <c r="D2904" s="96" t="s">
        <v>132</v>
      </c>
      <c r="E2904" s="168" t="s">
        <v>1</v>
      </c>
      <c r="F2904" s="169" t="s">
        <v>988</v>
      </c>
      <c r="H2904" s="168" t="s">
        <v>1</v>
      </c>
      <c r="L2904" s="166"/>
      <c r="M2904" s="170"/>
      <c r="N2904" s="171"/>
      <c r="O2904" s="171"/>
      <c r="P2904" s="171"/>
      <c r="Q2904" s="171"/>
      <c r="R2904" s="171"/>
      <c r="S2904" s="171"/>
      <c r="T2904" s="172"/>
      <c r="AT2904" s="168" t="s">
        <v>132</v>
      </c>
      <c r="AU2904" s="168" t="s">
        <v>74</v>
      </c>
      <c r="AV2904" s="167" t="s">
        <v>72</v>
      </c>
      <c r="AW2904" s="167" t="s">
        <v>5</v>
      </c>
      <c r="AX2904" s="167" t="s">
        <v>66</v>
      </c>
      <c r="AY2904" s="168" t="s">
        <v>123</v>
      </c>
    </row>
    <row r="2905" spans="2:51" s="167" customFormat="1" ht="12">
      <c r="B2905" s="166"/>
      <c r="D2905" s="96" t="s">
        <v>132</v>
      </c>
      <c r="E2905" s="168" t="s">
        <v>1</v>
      </c>
      <c r="F2905" s="169" t="s">
        <v>1024</v>
      </c>
      <c r="H2905" s="168" t="s">
        <v>1</v>
      </c>
      <c r="L2905" s="166"/>
      <c r="M2905" s="170"/>
      <c r="N2905" s="171"/>
      <c r="O2905" s="171"/>
      <c r="P2905" s="171"/>
      <c r="Q2905" s="171"/>
      <c r="R2905" s="171"/>
      <c r="S2905" s="171"/>
      <c r="T2905" s="172"/>
      <c r="AT2905" s="168" t="s">
        <v>132</v>
      </c>
      <c r="AU2905" s="168" t="s">
        <v>74</v>
      </c>
      <c r="AV2905" s="167" t="s">
        <v>72</v>
      </c>
      <c r="AW2905" s="167" t="s">
        <v>5</v>
      </c>
      <c r="AX2905" s="167" t="s">
        <v>66</v>
      </c>
      <c r="AY2905" s="168" t="s">
        <v>123</v>
      </c>
    </row>
    <row r="2906" spans="2:51" s="95" customFormat="1" ht="12">
      <c r="B2906" s="94"/>
      <c r="D2906" s="96" t="s">
        <v>132</v>
      </c>
      <c r="E2906" s="97" t="s">
        <v>1</v>
      </c>
      <c r="F2906" s="98" t="s">
        <v>72</v>
      </c>
      <c r="H2906" s="99">
        <v>1</v>
      </c>
      <c r="L2906" s="94"/>
      <c r="M2906" s="100"/>
      <c r="N2906" s="101"/>
      <c r="O2906" s="101"/>
      <c r="P2906" s="101"/>
      <c r="Q2906" s="101"/>
      <c r="R2906" s="101"/>
      <c r="S2906" s="101"/>
      <c r="T2906" s="102"/>
      <c r="AT2906" s="97" t="s">
        <v>132</v>
      </c>
      <c r="AU2906" s="97" t="s">
        <v>74</v>
      </c>
      <c r="AV2906" s="95" t="s">
        <v>74</v>
      </c>
      <c r="AW2906" s="95" t="s">
        <v>5</v>
      </c>
      <c r="AX2906" s="95" t="s">
        <v>66</v>
      </c>
      <c r="AY2906" s="97" t="s">
        <v>123</v>
      </c>
    </row>
    <row r="2907" spans="2:51" s="167" customFormat="1" ht="12">
      <c r="B2907" s="166"/>
      <c r="D2907" s="96" t="s">
        <v>132</v>
      </c>
      <c r="E2907" s="168" t="s">
        <v>1</v>
      </c>
      <c r="F2907" s="169" t="s">
        <v>989</v>
      </c>
      <c r="H2907" s="168" t="s">
        <v>1</v>
      </c>
      <c r="L2907" s="166"/>
      <c r="M2907" s="170"/>
      <c r="N2907" s="171"/>
      <c r="O2907" s="171"/>
      <c r="P2907" s="171"/>
      <c r="Q2907" s="171"/>
      <c r="R2907" s="171"/>
      <c r="S2907" s="171"/>
      <c r="T2907" s="172"/>
      <c r="AT2907" s="168" t="s">
        <v>132</v>
      </c>
      <c r="AU2907" s="168" t="s">
        <v>74</v>
      </c>
      <c r="AV2907" s="167" t="s">
        <v>72</v>
      </c>
      <c r="AW2907" s="167" t="s">
        <v>5</v>
      </c>
      <c r="AX2907" s="167" t="s">
        <v>66</v>
      </c>
      <c r="AY2907" s="168" t="s">
        <v>123</v>
      </c>
    </row>
    <row r="2908" spans="2:51" s="167" customFormat="1" ht="12">
      <c r="B2908" s="166"/>
      <c r="D2908" s="96" t="s">
        <v>132</v>
      </c>
      <c r="E2908" s="168" t="s">
        <v>1</v>
      </c>
      <c r="F2908" s="169" t="s">
        <v>1022</v>
      </c>
      <c r="H2908" s="168" t="s">
        <v>1</v>
      </c>
      <c r="L2908" s="166"/>
      <c r="M2908" s="170"/>
      <c r="N2908" s="171"/>
      <c r="O2908" s="171"/>
      <c r="P2908" s="171"/>
      <c r="Q2908" s="171"/>
      <c r="R2908" s="171"/>
      <c r="S2908" s="171"/>
      <c r="T2908" s="172"/>
      <c r="AT2908" s="168" t="s">
        <v>132</v>
      </c>
      <c r="AU2908" s="168" t="s">
        <v>74</v>
      </c>
      <c r="AV2908" s="167" t="s">
        <v>72</v>
      </c>
      <c r="AW2908" s="167" t="s">
        <v>5</v>
      </c>
      <c r="AX2908" s="167" t="s">
        <v>66</v>
      </c>
      <c r="AY2908" s="168" t="s">
        <v>123</v>
      </c>
    </row>
    <row r="2909" spans="2:51" s="95" customFormat="1" ht="12">
      <c r="B2909" s="94"/>
      <c r="D2909" s="96" t="s">
        <v>132</v>
      </c>
      <c r="E2909" s="97" t="s">
        <v>1</v>
      </c>
      <c r="F2909" s="98" t="s">
        <v>137</v>
      </c>
      <c r="H2909" s="99">
        <v>3</v>
      </c>
      <c r="L2909" s="94"/>
      <c r="M2909" s="100"/>
      <c r="N2909" s="101"/>
      <c r="O2909" s="101"/>
      <c r="P2909" s="101"/>
      <c r="Q2909" s="101"/>
      <c r="R2909" s="101"/>
      <c r="S2909" s="101"/>
      <c r="T2909" s="102"/>
      <c r="AT2909" s="97" t="s">
        <v>132</v>
      </c>
      <c r="AU2909" s="97" t="s">
        <v>74</v>
      </c>
      <c r="AV2909" s="95" t="s">
        <v>74</v>
      </c>
      <c r="AW2909" s="95" t="s">
        <v>5</v>
      </c>
      <c r="AX2909" s="95" t="s">
        <v>66</v>
      </c>
      <c r="AY2909" s="97" t="s">
        <v>123</v>
      </c>
    </row>
    <row r="2910" spans="2:51" s="167" customFormat="1" ht="12">
      <c r="B2910" s="166"/>
      <c r="D2910" s="96" t="s">
        <v>132</v>
      </c>
      <c r="E2910" s="168" t="s">
        <v>1</v>
      </c>
      <c r="F2910" s="169" t="s">
        <v>841</v>
      </c>
      <c r="H2910" s="168" t="s">
        <v>1</v>
      </c>
      <c r="L2910" s="166"/>
      <c r="M2910" s="170"/>
      <c r="N2910" s="171"/>
      <c r="O2910" s="171"/>
      <c r="P2910" s="171"/>
      <c r="Q2910" s="171"/>
      <c r="R2910" s="171"/>
      <c r="S2910" s="171"/>
      <c r="T2910" s="172"/>
      <c r="AT2910" s="168" t="s">
        <v>132</v>
      </c>
      <c r="AU2910" s="168" t="s">
        <v>74</v>
      </c>
      <c r="AV2910" s="167" t="s">
        <v>72</v>
      </c>
      <c r="AW2910" s="167" t="s">
        <v>5</v>
      </c>
      <c r="AX2910" s="167" t="s">
        <v>66</v>
      </c>
      <c r="AY2910" s="168" t="s">
        <v>123</v>
      </c>
    </row>
    <row r="2911" spans="2:51" s="167" customFormat="1" ht="12">
      <c r="B2911" s="166"/>
      <c r="D2911" s="96" t="s">
        <v>132</v>
      </c>
      <c r="E2911" s="168" t="s">
        <v>1</v>
      </c>
      <c r="F2911" s="169" t="s">
        <v>1023</v>
      </c>
      <c r="H2911" s="168" t="s">
        <v>1</v>
      </c>
      <c r="L2911" s="166"/>
      <c r="M2911" s="170"/>
      <c r="N2911" s="171"/>
      <c r="O2911" s="171"/>
      <c r="P2911" s="171"/>
      <c r="Q2911" s="171"/>
      <c r="R2911" s="171"/>
      <c r="S2911" s="171"/>
      <c r="T2911" s="172"/>
      <c r="AT2911" s="168" t="s">
        <v>132</v>
      </c>
      <c r="AU2911" s="168" t="s">
        <v>74</v>
      </c>
      <c r="AV2911" s="167" t="s">
        <v>72</v>
      </c>
      <c r="AW2911" s="167" t="s">
        <v>5</v>
      </c>
      <c r="AX2911" s="167" t="s">
        <v>66</v>
      </c>
      <c r="AY2911" s="168" t="s">
        <v>123</v>
      </c>
    </row>
    <row r="2912" spans="2:51" s="95" customFormat="1" ht="12">
      <c r="B2912" s="94"/>
      <c r="D2912" s="96" t="s">
        <v>132</v>
      </c>
      <c r="E2912" s="97" t="s">
        <v>1</v>
      </c>
      <c r="F2912" s="98" t="s">
        <v>74</v>
      </c>
      <c r="H2912" s="99">
        <v>2</v>
      </c>
      <c r="L2912" s="94"/>
      <c r="M2912" s="100"/>
      <c r="N2912" s="101"/>
      <c r="O2912" s="101"/>
      <c r="P2912" s="101"/>
      <c r="Q2912" s="101"/>
      <c r="R2912" s="101"/>
      <c r="S2912" s="101"/>
      <c r="T2912" s="102"/>
      <c r="AT2912" s="97" t="s">
        <v>132</v>
      </c>
      <c r="AU2912" s="97" t="s">
        <v>74</v>
      </c>
      <c r="AV2912" s="95" t="s">
        <v>74</v>
      </c>
      <c r="AW2912" s="95" t="s">
        <v>5</v>
      </c>
      <c r="AX2912" s="95" t="s">
        <v>66</v>
      </c>
      <c r="AY2912" s="97" t="s">
        <v>123</v>
      </c>
    </row>
    <row r="2913" spans="2:51" s="182" customFormat="1" ht="12">
      <c r="B2913" s="181"/>
      <c r="D2913" s="96" t="s">
        <v>132</v>
      </c>
      <c r="E2913" s="183" t="s">
        <v>1</v>
      </c>
      <c r="F2913" s="184" t="s">
        <v>470</v>
      </c>
      <c r="H2913" s="185">
        <v>12</v>
      </c>
      <c r="L2913" s="181"/>
      <c r="M2913" s="186"/>
      <c r="N2913" s="187"/>
      <c r="O2913" s="187"/>
      <c r="P2913" s="187"/>
      <c r="Q2913" s="187"/>
      <c r="R2913" s="187"/>
      <c r="S2913" s="187"/>
      <c r="T2913" s="188"/>
      <c r="AT2913" s="183" t="s">
        <v>132</v>
      </c>
      <c r="AU2913" s="183" t="s">
        <v>74</v>
      </c>
      <c r="AV2913" s="182" t="s">
        <v>130</v>
      </c>
      <c r="AW2913" s="182" t="s">
        <v>5</v>
      </c>
      <c r="AX2913" s="182" t="s">
        <v>72</v>
      </c>
      <c r="AY2913" s="183" t="s">
        <v>123</v>
      </c>
    </row>
    <row r="2914" spans="2:65" s="117" customFormat="1" ht="16.5" customHeight="1">
      <c r="B2914" s="8"/>
      <c r="C2914" s="84" t="s">
        <v>1025</v>
      </c>
      <c r="D2914" s="84" t="s">
        <v>125</v>
      </c>
      <c r="E2914" s="85" t="s">
        <v>1026</v>
      </c>
      <c r="F2914" s="86" t="s">
        <v>1027</v>
      </c>
      <c r="G2914" s="87" t="s">
        <v>175</v>
      </c>
      <c r="H2914" s="88">
        <v>6</v>
      </c>
      <c r="I2914" s="142"/>
      <c r="J2914" s="89">
        <f>ROUND(I2914*H2914,2)</f>
        <v>0</v>
      </c>
      <c r="K2914" s="86" t="s">
        <v>397</v>
      </c>
      <c r="L2914" s="8"/>
      <c r="M2914" s="115" t="s">
        <v>1</v>
      </c>
      <c r="N2914" s="90" t="s">
        <v>35</v>
      </c>
      <c r="O2914" s="92">
        <v>0.8</v>
      </c>
      <c r="P2914" s="92">
        <f>O2914*H2914</f>
        <v>4.800000000000001</v>
      </c>
      <c r="Q2914" s="92">
        <v>0</v>
      </c>
      <c r="R2914" s="92">
        <f>Q2914*H2914</f>
        <v>0</v>
      </c>
      <c r="S2914" s="92">
        <v>0.15</v>
      </c>
      <c r="T2914" s="164">
        <f>S2914*H2914</f>
        <v>0.8999999999999999</v>
      </c>
      <c r="AR2914" s="120" t="s">
        <v>130</v>
      </c>
      <c r="AT2914" s="120" t="s">
        <v>125</v>
      </c>
      <c r="AU2914" s="120" t="s">
        <v>74</v>
      </c>
      <c r="AY2914" s="120" t="s">
        <v>123</v>
      </c>
      <c r="BE2914" s="156">
        <f>IF(N2914="základní",J2914,0)</f>
        <v>0</v>
      </c>
      <c r="BF2914" s="156">
        <f>IF(N2914="snížená",J2914,0)</f>
        <v>0</v>
      </c>
      <c r="BG2914" s="156">
        <f>IF(N2914="zákl. přenesená",J2914,0)</f>
        <v>0</v>
      </c>
      <c r="BH2914" s="156">
        <f>IF(N2914="sníž. přenesená",J2914,0)</f>
        <v>0</v>
      </c>
      <c r="BI2914" s="156">
        <f>IF(N2914="nulová",J2914,0)</f>
        <v>0</v>
      </c>
      <c r="BJ2914" s="120" t="s">
        <v>72</v>
      </c>
      <c r="BK2914" s="156">
        <f>ROUND(I2914*H2914,2)</f>
        <v>0</v>
      </c>
      <c r="BL2914" s="120" t="s">
        <v>130</v>
      </c>
      <c r="BM2914" s="120" t="s">
        <v>1028</v>
      </c>
    </row>
    <row r="2915" spans="2:47" s="117" customFormat="1" ht="12">
      <c r="B2915" s="8"/>
      <c r="D2915" s="96" t="s">
        <v>399</v>
      </c>
      <c r="F2915" s="165" t="s">
        <v>1029</v>
      </c>
      <c r="L2915" s="8"/>
      <c r="M2915" s="114"/>
      <c r="N2915" s="21"/>
      <c r="O2915" s="21"/>
      <c r="P2915" s="21"/>
      <c r="Q2915" s="21"/>
      <c r="R2915" s="21"/>
      <c r="S2915" s="21"/>
      <c r="T2915" s="22"/>
      <c r="AT2915" s="120" t="s">
        <v>399</v>
      </c>
      <c r="AU2915" s="120" t="s">
        <v>74</v>
      </c>
    </row>
    <row r="2916" spans="2:51" s="167" customFormat="1" ht="12">
      <c r="B2916" s="166"/>
      <c r="D2916" s="96" t="s">
        <v>132</v>
      </c>
      <c r="E2916" s="168" t="s">
        <v>1</v>
      </c>
      <c r="F2916" s="169" t="s">
        <v>401</v>
      </c>
      <c r="H2916" s="168" t="s">
        <v>1</v>
      </c>
      <c r="L2916" s="166"/>
      <c r="M2916" s="170"/>
      <c r="N2916" s="171"/>
      <c r="O2916" s="171"/>
      <c r="P2916" s="171"/>
      <c r="Q2916" s="171"/>
      <c r="R2916" s="171"/>
      <c r="S2916" s="171"/>
      <c r="T2916" s="172"/>
      <c r="AT2916" s="168" t="s">
        <v>132</v>
      </c>
      <c r="AU2916" s="168" t="s">
        <v>74</v>
      </c>
      <c r="AV2916" s="167" t="s">
        <v>72</v>
      </c>
      <c r="AW2916" s="167" t="s">
        <v>5</v>
      </c>
      <c r="AX2916" s="167" t="s">
        <v>66</v>
      </c>
      <c r="AY2916" s="168" t="s">
        <v>123</v>
      </c>
    </row>
    <row r="2917" spans="2:51" s="167" customFormat="1" ht="12">
      <c r="B2917" s="166"/>
      <c r="D2917" s="96" t="s">
        <v>132</v>
      </c>
      <c r="E2917" s="168" t="s">
        <v>1</v>
      </c>
      <c r="F2917" s="169" t="s">
        <v>402</v>
      </c>
      <c r="H2917" s="168" t="s">
        <v>1</v>
      </c>
      <c r="L2917" s="166"/>
      <c r="M2917" s="170"/>
      <c r="N2917" s="171"/>
      <c r="O2917" s="171"/>
      <c r="P2917" s="171"/>
      <c r="Q2917" s="171"/>
      <c r="R2917" s="171"/>
      <c r="S2917" s="171"/>
      <c r="T2917" s="172"/>
      <c r="AT2917" s="168" t="s">
        <v>132</v>
      </c>
      <c r="AU2917" s="168" t="s">
        <v>74</v>
      </c>
      <c r="AV2917" s="167" t="s">
        <v>72</v>
      </c>
      <c r="AW2917" s="167" t="s">
        <v>5</v>
      </c>
      <c r="AX2917" s="167" t="s">
        <v>66</v>
      </c>
      <c r="AY2917" s="168" t="s">
        <v>123</v>
      </c>
    </row>
    <row r="2918" spans="2:51" s="167" customFormat="1" ht="12">
      <c r="B2918" s="166"/>
      <c r="D2918" s="96" t="s">
        <v>132</v>
      </c>
      <c r="E2918" s="168" t="s">
        <v>1</v>
      </c>
      <c r="F2918" s="169" t="s">
        <v>403</v>
      </c>
      <c r="H2918" s="168" t="s">
        <v>1</v>
      </c>
      <c r="L2918" s="166"/>
      <c r="M2918" s="170"/>
      <c r="N2918" s="171"/>
      <c r="O2918" s="171"/>
      <c r="P2918" s="171"/>
      <c r="Q2918" s="171"/>
      <c r="R2918" s="171"/>
      <c r="S2918" s="171"/>
      <c r="T2918" s="172"/>
      <c r="AT2918" s="168" t="s">
        <v>132</v>
      </c>
      <c r="AU2918" s="168" t="s">
        <v>74</v>
      </c>
      <c r="AV2918" s="167" t="s">
        <v>72</v>
      </c>
      <c r="AW2918" s="167" t="s">
        <v>5</v>
      </c>
      <c r="AX2918" s="167" t="s">
        <v>66</v>
      </c>
      <c r="AY2918" s="168" t="s">
        <v>123</v>
      </c>
    </row>
    <row r="2919" spans="2:51" s="167" customFormat="1" ht="12">
      <c r="B2919" s="166"/>
      <c r="D2919" s="96" t="s">
        <v>132</v>
      </c>
      <c r="E2919" s="168" t="s">
        <v>1</v>
      </c>
      <c r="F2919" s="169" t="s">
        <v>819</v>
      </c>
      <c r="H2919" s="168" t="s">
        <v>1</v>
      </c>
      <c r="L2919" s="166"/>
      <c r="M2919" s="170"/>
      <c r="N2919" s="171"/>
      <c r="O2919" s="171"/>
      <c r="P2919" s="171"/>
      <c r="Q2919" s="171"/>
      <c r="R2919" s="171"/>
      <c r="S2919" s="171"/>
      <c r="T2919" s="172"/>
      <c r="AT2919" s="168" t="s">
        <v>132</v>
      </c>
      <c r="AU2919" s="168" t="s">
        <v>74</v>
      </c>
      <c r="AV2919" s="167" t="s">
        <v>72</v>
      </c>
      <c r="AW2919" s="167" t="s">
        <v>5</v>
      </c>
      <c r="AX2919" s="167" t="s">
        <v>66</v>
      </c>
      <c r="AY2919" s="168" t="s">
        <v>123</v>
      </c>
    </row>
    <row r="2920" spans="2:51" s="167" customFormat="1" ht="12">
      <c r="B2920" s="166"/>
      <c r="D2920" s="96" t="s">
        <v>132</v>
      </c>
      <c r="E2920" s="168" t="s">
        <v>1</v>
      </c>
      <c r="F2920" s="169" t="s">
        <v>1030</v>
      </c>
      <c r="H2920" s="168" t="s">
        <v>1</v>
      </c>
      <c r="L2920" s="166"/>
      <c r="M2920" s="170"/>
      <c r="N2920" s="171"/>
      <c r="O2920" s="171"/>
      <c r="P2920" s="171"/>
      <c r="Q2920" s="171"/>
      <c r="R2920" s="171"/>
      <c r="S2920" s="171"/>
      <c r="T2920" s="172"/>
      <c r="AT2920" s="168" t="s">
        <v>132</v>
      </c>
      <c r="AU2920" s="168" t="s">
        <v>74</v>
      </c>
      <c r="AV2920" s="167" t="s">
        <v>72</v>
      </c>
      <c r="AW2920" s="167" t="s">
        <v>5</v>
      </c>
      <c r="AX2920" s="167" t="s">
        <v>66</v>
      </c>
      <c r="AY2920" s="168" t="s">
        <v>123</v>
      </c>
    </row>
    <row r="2921" spans="2:51" s="95" customFormat="1" ht="12">
      <c r="B2921" s="94"/>
      <c r="D2921" s="96" t="s">
        <v>132</v>
      </c>
      <c r="E2921" s="97" t="s">
        <v>1</v>
      </c>
      <c r="F2921" s="98" t="s">
        <v>72</v>
      </c>
      <c r="H2921" s="99">
        <v>1</v>
      </c>
      <c r="L2921" s="94"/>
      <c r="M2921" s="100"/>
      <c r="N2921" s="101"/>
      <c r="O2921" s="101"/>
      <c r="P2921" s="101"/>
      <c r="Q2921" s="101"/>
      <c r="R2921" s="101"/>
      <c r="S2921" s="101"/>
      <c r="T2921" s="102"/>
      <c r="AT2921" s="97" t="s">
        <v>132</v>
      </c>
      <c r="AU2921" s="97" t="s">
        <v>74</v>
      </c>
      <c r="AV2921" s="95" t="s">
        <v>74</v>
      </c>
      <c r="AW2921" s="95" t="s">
        <v>5</v>
      </c>
      <c r="AX2921" s="95" t="s">
        <v>66</v>
      </c>
      <c r="AY2921" s="97" t="s">
        <v>123</v>
      </c>
    </row>
    <row r="2922" spans="2:51" s="167" customFormat="1" ht="12">
      <c r="B2922" s="166"/>
      <c r="D2922" s="96" t="s">
        <v>132</v>
      </c>
      <c r="E2922" s="168" t="s">
        <v>1</v>
      </c>
      <c r="F2922" s="169" t="s">
        <v>1031</v>
      </c>
      <c r="H2922" s="168" t="s">
        <v>1</v>
      </c>
      <c r="L2922" s="166"/>
      <c r="M2922" s="170"/>
      <c r="N2922" s="171"/>
      <c r="O2922" s="171"/>
      <c r="P2922" s="171"/>
      <c r="Q2922" s="171"/>
      <c r="R2922" s="171"/>
      <c r="S2922" s="171"/>
      <c r="T2922" s="172"/>
      <c r="AT2922" s="168" t="s">
        <v>132</v>
      </c>
      <c r="AU2922" s="168" t="s">
        <v>74</v>
      </c>
      <c r="AV2922" s="167" t="s">
        <v>72</v>
      </c>
      <c r="AW2922" s="167" t="s">
        <v>5</v>
      </c>
      <c r="AX2922" s="167" t="s">
        <v>66</v>
      </c>
      <c r="AY2922" s="168" t="s">
        <v>123</v>
      </c>
    </row>
    <row r="2923" spans="2:51" s="95" customFormat="1" ht="12">
      <c r="B2923" s="94"/>
      <c r="D2923" s="96" t="s">
        <v>132</v>
      </c>
      <c r="E2923" s="97" t="s">
        <v>1</v>
      </c>
      <c r="F2923" s="98" t="s">
        <v>72</v>
      </c>
      <c r="H2923" s="99">
        <v>1</v>
      </c>
      <c r="L2923" s="94"/>
      <c r="M2923" s="100"/>
      <c r="N2923" s="101"/>
      <c r="O2923" s="101"/>
      <c r="P2923" s="101"/>
      <c r="Q2923" s="101"/>
      <c r="R2923" s="101"/>
      <c r="S2923" s="101"/>
      <c r="T2923" s="102"/>
      <c r="AT2923" s="97" t="s">
        <v>132</v>
      </c>
      <c r="AU2923" s="97" t="s">
        <v>74</v>
      </c>
      <c r="AV2923" s="95" t="s">
        <v>74</v>
      </c>
      <c r="AW2923" s="95" t="s">
        <v>5</v>
      </c>
      <c r="AX2923" s="95" t="s">
        <v>66</v>
      </c>
      <c r="AY2923" s="97" t="s">
        <v>123</v>
      </c>
    </row>
    <row r="2924" spans="2:51" s="167" customFormat="1" ht="12">
      <c r="B2924" s="166"/>
      <c r="D2924" s="96" t="s">
        <v>132</v>
      </c>
      <c r="E2924" s="168" t="s">
        <v>1</v>
      </c>
      <c r="F2924" s="169" t="s">
        <v>1032</v>
      </c>
      <c r="H2924" s="168" t="s">
        <v>1</v>
      </c>
      <c r="L2924" s="166"/>
      <c r="M2924" s="170"/>
      <c r="N2924" s="171"/>
      <c r="O2924" s="171"/>
      <c r="P2924" s="171"/>
      <c r="Q2924" s="171"/>
      <c r="R2924" s="171"/>
      <c r="S2924" s="171"/>
      <c r="T2924" s="172"/>
      <c r="AT2924" s="168" t="s">
        <v>132</v>
      </c>
      <c r="AU2924" s="168" t="s">
        <v>74</v>
      </c>
      <c r="AV2924" s="167" t="s">
        <v>72</v>
      </c>
      <c r="AW2924" s="167" t="s">
        <v>5</v>
      </c>
      <c r="AX2924" s="167" t="s">
        <v>66</v>
      </c>
      <c r="AY2924" s="168" t="s">
        <v>123</v>
      </c>
    </row>
    <row r="2925" spans="2:51" s="95" customFormat="1" ht="12">
      <c r="B2925" s="94"/>
      <c r="D2925" s="96" t="s">
        <v>132</v>
      </c>
      <c r="E2925" s="97" t="s">
        <v>1</v>
      </c>
      <c r="F2925" s="98" t="s">
        <v>72</v>
      </c>
      <c r="H2925" s="99">
        <v>1</v>
      </c>
      <c r="L2925" s="94"/>
      <c r="M2925" s="100"/>
      <c r="N2925" s="101"/>
      <c r="O2925" s="101"/>
      <c r="P2925" s="101"/>
      <c r="Q2925" s="101"/>
      <c r="R2925" s="101"/>
      <c r="S2925" s="101"/>
      <c r="T2925" s="102"/>
      <c r="AT2925" s="97" t="s">
        <v>132</v>
      </c>
      <c r="AU2925" s="97" t="s">
        <v>74</v>
      </c>
      <c r="AV2925" s="95" t="s">
        <v>74</v>
      </c>
      <c r="AW2925" s="95" t="s">
        <v>5</v>
      </c>
      <c r="AX2925" s="95" t="s">
        <v>66</v>
      </c>
      <c r="AY2925" s="97" t="s">
        <v>123</v>
      </c>
    </row>
    <row r="2926" spans="2:51" s="167" customFormat="1" ht="12">
      <c r="B2926" s="166"/>
      <c r="D2926" s="96" t="s">
        <v>132</v>
      </c>
      <c r="E2926" s="168" t="s">
        <v>1</v>
      </c>
      <c r="F2926" s="169" t="s">
        <v>1033</v>
      </c>
      <c r="H2926" s="168" t="s">
        <v>1</v>
      </c>
      <c r="L2926" s="166"/>
      <c r="M2926" s="170"/>
      <c r="N2926" s="171"/>
      <c r="O2926" s="171"/>
      <c r="P2926" s="171"/>
      <c r="Q2926" s="171"/>
      <c r="R2926" s="171"/>
      <c r="S2926" s="171"/>
      <c r="T2926" s="172"/>
      <c r="AT2926" s="168" t="s">
        <v>132</v>
      </c>
      <c r="AU2926" s="168" t="s">
        <v>74</v>
      </c>
      <c r="AV2926" s="167" t="s">
        <v>72</v>
      </c>
      <c r="AW2926" s="167" t="s">
        <v>5</v>
      </c>
      <c r="AX2926" s="167" t="s">
        <v>66</v>
      </c>
      <c r="AY2926" s="168" t="s">
        <v>123</v>
      </c>
    </row>
    <row r="2927" spans="2:51" s="95" customFormat="1" ht="12">
      <c r="B2927" s="94"/>
      <c r="D2927" s="96" t="s">
        <v>132</v>
      </c>
      <c r="E2927" s="97" t="s">
        <v>1</v>
      </c>
      <c r="F2927" s="98" t="s">
        <v>72</v>
      </c>
      <c r="H2927" s="99">
        <v>1</v>
      </c>
      <c r="L2927" s="94"/>
      <c r="M2927" s="100"/>
      <c r="N2927" s="101"/>
      <c r="O2927" s="101"/>
      <c r="P2927" s="101"/>
      <c r="Q2927" s="101"/>
      <c r="R2927" s="101"/>
      <c r="S2927" s="101"/>
      <c r="T2927" s="102"/>
      <c r="AT2927" s="97" t="s">
        <v>132</v>
      </c>
      <c r="AU2927" s="97" t="s">
        <v>74</v>
      </c>
      <c r="AV2927" s="95" t="s">
        <v>74</v>
      </c>
      <c r="AW2927" s="95" t="s">
        <v>5</v>
      </c>
      <c r="AX2927" s="95" t="s">
        <v>66</v>
      </c>
      <c r="AY2927" s="97" t="s">
        <v>123</v>
      </c>
    </row>
    <row r="2928" spans="2:51" s="167" customFormat="1" ht="12">
      <c r="B2928" s="166"/>
      <c r="D2928" s="96" t="s">
        <v>132</v>
      </c>
      <c r="E2928" s="168" t="s">
        <v>1</v>
      </c>
      <c r="F2928" s="169" t="s">
        <v>1034</v>
      </c>
      <c r="H2928" s="168" t="s">
        <v>1</v>
      </c>
      <c r="L2928" s="166"/>
      <c r="M2928" s="170"/>
      <c r="N2928" s="171"/>
      <c r="O2928" s="171"/>
      <c r="P2928" s="171"/>
      <c r="Q2928" s="171"/>
      <c r="R2928" s="171"/>
      <c r="S2928" s="171"/>
      <c r="T2928" s="172"/>
      <c r="AT2928" s="168" t="s">
        <v>132</v>
      </c>
      <c r="AU2928" s="168" t="s">
        <v>74</v>
      </c>
      <c r="AV2928" s="167" t="s">
        <v>72</v>
      </c>
      <c r="AW2928" s="167" t="s">
        <v>5</v>
      </c>
      <c r="AX2928" s="167" t="s">
        <v>66</v>
      </c>
      <c r="AY2928" s="168" t="s">
        <v>123</v>
      </c>
    </row>
    <row r="2929" spans="2:51" s="95" customFormat="1" ht="12">
      <c r="B2929" s="94"/>
      <c r="D2929" s="96" t="s">
        <v>132</v>
      </c>
      <c r="E2929" s="97" t="s">
        <v>1</v>
      </c>
      <c r="F2929" s="98" t="s">
        <v>72</v>
      </c>
      <c r="H2929" s="99">
        <v>1</v>
      </c>
      <c r="L2929" s="94"/>
      <c r="M2929" s="100"/>
      <c r="N2929" s="101"/>
      <c r="O2929" s="101"/>
      <c r="P2929" s="101"/>
      <c r="Q2929" s="101"/>
      <c r="R2929" s="101"/>
      <c r="S2929" s="101"/>
      <c r="T2929" s="102"/>
      <c r="AT2929" s="97" t="s">
        <v>132</v>
      </c>
      <c r="AU2929" s="97" t="s">
        <v>74</v>
      </c>
      <c r="AV2929" s="95" t="s">
        <v>74</v>
      </c>
      <c r="AW2929" s="95" t="s">
        <v>5</v>
      </c>
      <c r="AX2929" s="95" t="s">
        <v>66</v>
      </c>
      <c r="AY2929" s="97" t="s">
        <v>123</v>
      </c>
    </row>
    <row r="2930" spans="2:51" s="167" customFormat="1" ht="12">
      <c r="B2930" s="166"/>
      <c r="D2930" s="96" t="s">
        <v>132</v>
      </c>
      <c r="E2930" s="168" t="s">
        <v>1</v>
      </c>
      <c r="F2930" s="169" t="s">
        <v>1035</v>
      </c>
      <c r="H2930" s="168" t="s">
        <v>1</v>
      </c>
      <c r="L2930" s="166"/>
      <c r="M2930" s="170"/>
      <c r="N2930" s="171"/>
      <c r="O2930" s="171"/>
      <c r="P2930" s="171"/>
      <c r="Q2930" s="171"/>
      <c r="R2930" s="171"/>
      <c r="S2930" s="171"/>
      <c r="T2930" s="172"/>
      <c r="AT2930" s="168" t="s">
        <v>132</v>
      </c>
      <c r="AU2930" s="168" t="s">
        <v>74</v>
      </c>
      <c r="AV2930" s="167" t="s">
        <v>72</v>
      </c>
      <c r="AW2930" s="167" t="s">
        <v>5</v>
      </c>
      <c r="AX2930" s="167" t="s">
        <v>66</v>
      </c>
      <c r="AY2930" s="168" t="s">
        <v>123</v>
      </c>
    </row>
    <row r="2931" spans="2:51" s="95" customFormat="1" ht="12">
      <c r="B2931" s="94"/>
      <c r="D2931" s="96" t="s">
        <v>132</v>
      </c>
      <c r="E2931" s="97" t="s">
        <v>1</v>
      </c>
      <c r="F2931" s="98" t="s">
        <v>72</v>
      </c>
      <c r="H2931" s="99">
        <v>1</v>
      </c>
      <c r="L2931" s="94"/>
      <c r="M2931" s="100"/>
      <c r="N2931" s="101"/>
      <c r="O2931" s="101"/>
      <c r="P2931" s="101"/>
      <c r="Q2931" s="101"/>
      <c r="R2931" s="101"/>
      <c r="S2931" s="101"/>
      <c r="T2931" s="102"/>
      <c r="AT2931" s="97" t="s">
        <v>132</v>
      </c>
      <c r="AU2931" s="97" t="s">
        <v>74</v>
      </c>
      <c r="AV2931" s="95" t="s">
        <v>74</v>
      </c>
      <c r="AW2931" s="95" t="s">
        <v>5</v>
      </c>
      <c r="AX2931" s="95" t="s">
        <v>66</v>
      </c>
      <c r="AY2931" s="97" t="s">
        <v>123</v>
      </c>
    </row>
    <row r="2932" spans="2:51" s="182" customFormat="1" ht="12">
      <c r="B2932" s="181"/>
      <c r="D2932" s="96" t="s">
        <v>132</v>
      </c>
      <c r="E2932" s="183" t="s">
        <v>1</v>
      </c>
      <c r="F2932" s="184" t="s">
        <v>470</v>
      </c>
      <c r="H2932" s="185">
        <v>6</v>
      </c>
      <c r="L2932" s="181"/>
      <c r="M2932" s="186"/>
      <c r="N2932" s="187"/>
      <c r="O2932" s="187"/>
      <c r="P2932" s="187"/>
      <c r="Q2932" s="187"/>
      <c r="R2932" s="187"/>
      <c r="S2932" s="187"/>
      <c r="T2932" s="188"/>
      <c r="AT2932" s="183" t="s">
        <v>132</v>
      </c>
      <c r="AU2932" s="183" t="s">
        <v>74</v>
      </c>
      <c r="AV2932" s="182" t="s">
        <v>130</v>
      </c>
      <c r="AW2932" s="182" t="s">
        <v>5</v>
      </c>
      <c r="AX2932" s="182" t="s">
        <v>72</v>
      </c>
      <c r="AY2932" s="183" t="s">
        <v>123</v>
      </c>
    </row>
    <row r="2933" spans="2:65" s="117" customFormat="1" ht="16.5" customHeight="1">
      <c r="B2933" s="8"/>
      <c r="C2933" s="84" t="s">
        <v>1036</v>
      </c>
      <c r="D2933" s="84" t="s">
        <v>125</v>
      </c>
      <c r="E2933" s="85" t="s">
        <v>1037</v>
      </c>
      <c r="F2933" s="86" t="s">
        <v>1038</v>
      </c>
      <c r="G2933" s="87" t="s">
        <v>175</v>
      </c>
      <c r="H2933" s="88">
        <v>8</v>
      </c>
      <c r="I2933" s="142"/>
      <c r="J2933" s="89">
        <f>ROUND(I2933*H2933,2)</f>
        <v>0</v>
      </c>
      <c r="K2933" s="86" t="s">
        <v>397</v>
      </c>
      <c r="L2933" s="8"/>
      <c r="M2933" s="115" t="s">
        <v>1</v>
      </c>
      <c r="N2933" s="90" t="s">
        <v>35</v>
      </c>
      <c r="O2933" s="92">
        <v>1.694</v>
      </c>
      <c r="P2933" s="92">
        <f>O2933*H2933</f>
        <v>13.552</v>
      </c>
      <c r="Q2933" s="92">
        <v>0.21734</v>
      </c>
      <c r="R2933" s="92">
        <f>Q2933*H2933</f>
        <v>1.73872</v>
      </c>
      <c r="S2933" s="92">
        <v>0</v>
      </c>
      <c r="T2933" s="164">
        <f>S2933*H2933</f>
        <v>0</v>
      </c>
      <c r="AR2933" s="120" t="s">
        <v>130</v>
      </c>
      <c r="AT2933" s="120" t="s">
        <v>125</v>
      </c>
      <c r="AU2933" s="120" t="s">
        <v>74</v>
      </c>
      <c r="AY2933" s="120" t="s">
        <v>123</v>
      </c>
      <c r="BE2933" s="156">
        <f>IF(N2933="základní",J2933,0)</f>
        <v>0</v>
      </c>
      <c r="BF2933" s="156">
        <f>IF(N2933="snížená",J2933,0)</f>
        <v>0</v>
      </c>
      <c r="BG2933" s="156">
        <f>IF(N2933="zákl. přenesená",J2933,0)</f>
        <v>0</v>
      </c>
      <c r="BH2933" s="156">
        <f>IF(N2933="sníž. přenesená",J2933,0)</f>
        <v>0</v>
      </c>
      <c r="BI2933" s="156">
        <f>IF(N2933="nulová",J2933,0)</f>
        <v>0</v>
      </c>
      <c r="BJ2933" s="120" t="s">
        <v>72</v>
      </c>
      <c r="BK2933" s="156">
        <f>ROUND(I2933*H2933,2)</f>
        <v>0</v>
      </c>
      <c r="BL2933" s="120" t="s">
        <v>130</v>
      </c>
      <c r="BM2933" s="120" t="s">
        <v>1039</v>
      </c>
    </row>
    <row r="2934" spans="2:47" s="117" customFormat="1" ht="12">
      <c r="B2934" s="8"/>
      <c r="D2934" s="96" t="s">
        <v>399</v>
      </c>
      <c r="F2934" s="165" t="s">
        <v>1040</v>
      </c>
      <c r="L2934" s="8"/>
      <c r="M2934" s="114"/>
      <c r="N2934" s="21"/>
      <c r="O2934" s="21"/>
      <c r="P2934" s="21"/>
      <c r="Q2934" s="21"/>
      <c r="R2934" s="21"/>
      <c r="S2934" s="21"/>
      <c r="T2934" s="22"/>
      <c r="AT2934" s="120" t="s">
        <v>399</v>
      </c>
      <c r="AU2934" s="120" t="s">
        <v>74</v>
      </c>
    </row>
    <row r="2935" spans="2:51" s="167" customFormat="1" ht="12">
      <c r="B2935" s="166"/>
      <c r="D2935" s="96" t="s">
        <v>132</v>
      </c>
      <c r="E2935" s="168" t="s">
        <v>1</v>
      </c>
      <c r="F2935" s="169" t="s">
        <v>401</v>
      </c>
      <c r="H2935" s="168" t="s">
        <v>1</v>
      </c>
      <c r="L2935" s="166"/>
      <c r="M2935" s="170"/>
      <c r="N2935" s="171"/>
      <c r="O2935" s="171"/>
      <c r="P2935" s="171"/>
      <c r="Q2935" s="171"/>
      <c r="R2935" s="171"/>
      <c r="S2935" s="171"/>
      <c r="T2935" s="172"/>
      <c r="AT2935" s="168" t="s">
        <v>132</v>
      </c>
      <c r="AU2935" s="168" t="s">
        <v>74</v>
      </c>
      <c r="AV2935" s="167" t="s">
        <v>72</v>
      </c>
      <c r="AW2935" s="167" t="s">
        <v>5</v>
      </c>
      <c r="AX2935" s="167" t="s">
        <v>66</v>
      </c>
      <c r="AY2935" s="168" t="s">
        <v>123</v>
      </c>
    </row>
    <row r="2936" spans="2:51" s="167" customFormat="1" ht="12">
      <c r="B2936" s="166"/>
      <c r="D2936" s="96" t="s">
        <v>132</v>
      </c>
      <c r="E2936" s="168" t="s">
        <v>1</v>
      </c>
      <c r="F2936" s="169" t="s">
        <v>402</v>
      </c>
      <c r="H2936" s="168" t="s">
        <v>1</v>
      </c>
      <c r="L2936" s="166"/>
      <c r="M2936" s="170"/>
      <c r="N2936" s="171"/>
      <c r="O2936" s="171"/>
      <c r="P2936" s="171"/>
      <c r="Q2936" s="171"/>
      <c r="R2936" s="171"/>
      <c r="S2936" s="171"/>
      <c r="T2936" s="172"/>
      <c r="AT2936" s="168" t="s">
        <v>132</v>
      </c>
      <c r="AU2936" s="168" t="s">
        <v>74</v>
      </c>
      <c r="AV2936" s="167" t="s">
        <v>72</v>
      </c>
      <c r="AW2936" s="167" t="s">
        <v>5</v>
      </c>
      <c r="AX2936" s="167" t="s">
        <v>66</v>
      </c>
      <c r="AY2936" s="168" t="s">
        <v>123</v>
      </c>
    </row>
    <row r="2937" spans="2:51" s="167" customFormat="1" ht="12">
      <c r="B2937" s="166"/>
      <c r="D2937" s="96" t="s">
        <v>132</v>
      </c>
      <c r="E2937" s="168" t="s">
        <v>1</v>
      </c>
      <c r="F2937" s="169" t="s">
        <v>403</v>
      </c>
      <c r="H2937" s="168" t="s">
        <v>1</v>
      </c>
      <c r="L2937" s="166"/>
      <c r="M2937" s="170"/>
      <c r="N2937" s="171"/>
      <c r="O2937" s="171"/>
      <c r="P2937" s="171"/>
      <c r="Q2937" s="171"/>
      <c r="R2937" s="171"/>
      <c r="S2937" s="171"/>
      <c r="T2937" s="172"/>
      <c r="AT2937" s="168" t="s">
        <v>132</v>
      </c>
      <c r="AU2937" s="168" t="s">
        <v>74</v>
      </c>
      <c r="AV2937" s="167" t="s">
        <v>72</v>
      </c>
      <c r="AW2937" s="167" t="s">
        <v>5</v>
      </c>
      <c r="AX2937" s="167" t="s">
        <v>66</v>
      </c>
      <c r="AY2937" s="168" t="s">
        <v>123</v>
      </c>
    </row>
    <row r="2938" spans="2:51" s="167" customFormat="1" ht="12">
      <c r="B2938" s="166"/>
      <c r="D2938" s="96" t="s">
        <v>132</v>
      </c>
      <c r="E2938" s="168" t="s">
        <v>1</v>
      </c>
      <c r="F2938" s="169" t="s">
        <v>614</v>
      </c>
      <c r="H2938" s="168" t="s">
        <v>1</v>
      </c>
      <c r="L2938" s="166"/>
      <c r="M2938" s="170"/>
      <c r="N2938" s="171"/>
      <c r="O2938" s="171"/>
      <c r="P2938" s="171"/>
      <c r="Q2938" s="171"/>
      <c r="R2938" s="171"/>
      <c r="S2938" s="171"/>
      <c r="T2938" s="172"/>
      <c r="AT2938" s="168" t="s">
        <v>132</v>
      </c>
      <c r="AU2938" s="168" t="s">
        <v>74</v>
      </c>
      <c r="AV2938" s="167" t="s">
        <v>72</v>
      </c>
      <c r="AW2938" s="167" t="s">
        <v>5</v>
      </c>
      <c r="AX2938" s="167" t="s">
        <v>66</v>
      </c>
      <c r="AY2938" s="168" t="s">
        <v>123</v>
      </c>
    </row>
    <row r="2939" spans="2:51" s="167" customFormat="1" ht="12">
      <c r="B2939" s="166"/>
      <c r="D2939" s="96" t="s">
        <v>132</v>
      </c>
      <c r="E2939" s="168" t="s">
        <v>1</v>
      </c>
      <c r="F2939" s="169" t="s">
        <v>615</v>
      </c>
      <c r="H2939" s="168" t="s">
        <v>1</v>
      </c>
      <c r="L2939" s="166"/>
      <c r="M2939" s="170"/>
      <c r="N2939" s="171"/>
      <c r="O2939" s="171"/>
      <c r="P2939" s="171"/>
      <c r="Q2939" s="171"/>
      <c r="R2939" s="171"/>
      <c r="S2939" s="171"/>
      <c r="T2939" s="172"/>
      <c r="AT2939" s="168" t="s">
        <v>132</v>
      </c>
      <c r="AU2939" s="168" t="s">
        <v>74</v>
      </c>
      <c r="AV2939" s="167" t="s">
        <v>72</v>
      </c>
      <c r="AW2939" s="167" t="s">
        <v>5</v>
      </c>
      <c r="AX2939" s="167" t="s">
        <v>66</v>
      </c>
      <c r="AY2939" s="168" t="s">
        <v>123</v>
      </c>
    </row>
    <row r="2940" spans="2:51" s="167" customFormat="1" ht="12">
      <c r="B2940" s="166"/>
      <c r="D2940" s="96" t="s">
        <v>132</v>
      </c>
      <c r="E2940" s="168" t="s">
        <v>1</v>
      </c>
      <c r="F2940" s="169" t="s">
        <v>1041</v>
      </c>
      <c r="H2940" s="168" t="s">
        <v>1</v>
      </c>
      <c r="L2940" s="166"/>
      <c r="M2940" s="170"/>
      <c r="N2940" s="171"/>
      <c r="O2940" s="171"/>
      <c r="P2940" s="171"/>
      <c r="Q2940" s="171"/>
      <c r="R2940" s="171"/>
      <c r="S2940" s="171"/>
      <c r="T2940" s="172"/>
      <c r="AT2940" s="168" t="s">
        <v>132</v>
      </c>
      <c r="AU2940" s="168" t="s">
        <v>74</v>
      </c>
      <c r="AV2940" s="167" t="s">
        <v>72</v>
      </c>
      <c r="AW2940" s="167" t="s">
        <v>5</v>
      </c>
      <c r="AX2940" s="167" t="s">
        <v>66</v>
      </c>
      <c r="AY2940" s="168" t="s">
        <v>123</v>
      </c>
    </row>
    <row r="2941" spans="2:51" s="95" customFormat="1" ht="12">
      <c r="B2941" s="94"/>
      <c r="D2941" s="96" t="s">
        <v>132</v>
      </c>
      <c r="E2941" s="97" t="s">
        <v>1</v>
      </c>
      <c r="F2941" s="98" t="s">
        <v>72</v>
      </c>
      <c r="H2941" s="99">
        <v>1</v>
      </c>
      <c r="L2941" s="94"/>
      <c r="M2941" s="100"/>
      <c r="N2941" s="101"/>
      <c r="O2941" s="101"/>
      <c r="P2941" s="101"/>
      <c r="Q2941" s="101"/>
      <c r="R2941" s="101"/>
      <c r="S2941" s="101"/>
      <c r="T2941" s="102"/>
      <c r="AT2941" s="97" t="s">
        <v>132</v>
      </c>
      <c r="AU2941" s="97" t="s">
        <v>74</v>
      </c>
      <c r="AV2941" s="95" t="s">
        <v>74</v>
      </c>
      <c r="AW2941" s="95" t="s">
        <v>5</v>
      </c>
      <c r="AX2941" s="95" t="s">
        <v>66</v>
      </c>
      <c r="AY2941" s="97" t="s">
        <v>123</v>
      </c>
    </row>
    <row r="2942" spans="2:51" s="167" customFormat="1" ht="12">
      <c r="B2942" s="166"/>
      <c r="D2942" s="96" t="s">
        <v>132</v>
      </c>
      <c r="E2942" s="168" t="s">
        <v>1</v>
      </c>
      <c r="F2942" s="169" t="s">
        <v>618</v>
      </c>
      <c r="H2942" s="168" t="s">
        <v>1</v>
      </c>
      <c r="L2942" s="166"/>
      <c r="M2942" s="170"/>
      <c r="N2942" s="171"/>
      <c r="O2942" s="171"/>
      <c r="P2942" s="171"/>
      <c r="Q2942" s="171"/>
      <c r="R2942" s="171"/>
      <c r="S2942" s="171"/>
      <c r="T2942" s="172"/>
      <c r="AT2942" s="168" t="s">
        <v>132</v>
      </c>
      <c r="AU2942" s="168" t="s">
        <v>74</v>
      </c>
      <c r="AV2942" s="167" t="s">
        <v>72</v>
      </c>
      <c r="AW2942" s="167" t="s">
        <v>5</v>
      </c>
      <c r="AX2942" s="167" t="s">
        <v>66</v>
      </c>
      <c r="AY2942" s="168" t="s">
        <v>123</v>
      </c>
    </row>
    <row r="2943" spans="2:51" s="167" customFormat="1" ht="12">
      <c r="B2943" s="166"/>
      <c r="D2943" s="96" t="s">
        <v>132</v>
      </c>
      <c r="E2943" s="168" t="s">
        <v>1</v>
      </c>
      <c r="F2943" s="169" t="s">
        <v>1041</v>
      </c>
      <c r="H2943" s="168" t="s">
        <v>1</v>
      </c>
      <c r="L2943" s="166"/>
      <c r="M2943" s="170"/>
      <c r="N2943" s="171"/>
      <c r="O2943" s="171"/>
      <c r="P2943" s="171"/>
      <c r="Q2943" s="171"/>
      <c r="R2943" s="171"/>
      <c r="S2943" s="171"/>
      <c r="T2943" s="172"/>
      <c r="AT2943" s="168" t="s">
        <v>132</v>
      </c>
      <c r="AU2943" s="168" t="s">
        <v>74</v>
      </c>
      <c r="AV2943" s="167" t="s">
        <v>72</v>
      </c>
      <c r="AW2943" s="167" t="s">
        <v>5</v>
      </c>
      <c r="AX2943" s="167" t="s">
        <v>66</v>
      </c>
      <c r="AY2943" s="168" t="s">
        <v>123</v>
      </c>
    </row>
    <row r="2944" spans="2:51" s="95" customFormat="1" ht="12">
      <c r="B2944" s="94"/>
      <c r="D2944" s="96" t="s">
        <v>132</v>
      </c>
      <c r="E2944" s="97" t="s">
        <v>1</v>
      </c>
      <c r="F2944" s="98" t="s">
        <v>72</v>
      </c>
      <c r="H2944" s="99">
        <v>1</v>
      </c>
      <c r="L2944" s="94"/>
      <c r="M2944" s="100"/>
      <c r="N2944" s="101"/>
      <c r="O2944" s="101"/>
      <c r="P2944" s="101"/>
      <c r="Q2944" s="101"/>
      <c r="R2944" s="101"/>
      <c r="S2944" s="101"/>
      <c r="T2944" s="102"/>
      <c r="AT2944" s="97" t="s">
        <v>132</v>
      </c>
      <c r="AU2944" s="97" t="s">
        <v>74</v>
      </c>
      <c r="AV2944" s="95" t="s">
        <v>74</v>
      </c>
      <c r="AW2944" s="95" t="s">
        <v>5</v>
      </c>
      <c r="AX2944" s="95" t="s">
        <v>66</v>
      </c>
      <c r="AY2944" s="97" t="s">
        <v>123</v>
      </c>
    </row>
    <row r="2945" spans="2:51" s="167" customFormat="1" ht="12">
      <c r="B2945" s="166"/>
      <c r="D2945" s="96" t="s">
        <v>132</v>
      </c>
      <c r="E2945" s="168" t="s">
        <v>1</v>
      </c>
      <c r="F2945" s="169" t="s">
        <v>619</v>
      </c>
      <c r="H2945" s="168" t="s">
        <v>1</v>
      </c>
      <c r="L2945" s="166"/>
      <c r="M2945" s="170"/>
      <c r="N2945" s="171"/>
      <c r="O2945" s="171"/>
      <c r="P2945" s="171"/>
      <c r="Q2945" s="171"/>
      <c r="R2945" s="171"/>
      <c r="S2945" s="171"/>
      <c r="T2945" s="172"/>
      <c r="AT2945" s="168" t="s">
        <v>132</v>
      </c>
      <c r="AU2945" s="168" t="s">
        <v>74</v>
      </c>
      <c r="AV2945" s="167" t="s">
        <v>72</v>
      </c>
      <c r="AW2945" s="167" t="s">
        <v>5</v>
      </c>
      <c r="AX2945" s="167" t="s">
        <v>66</v>
      </c>
      <c r="AY2945" s="168" t="s">
        <v>123</v>
      </c>
    </row>
    <row r="2946" spans="2:51" s="167" customFormat="1" ht="12">
      <c r="B2946" s="166"/>
      <c r="D2946" s="96" t="s">
        <v>132</v>
      </c>
      <c r="E2946" s="168" t="s">
        <v>1</v>
      </c>
      <c r="F2946" s="169" t="s">
        <v>1041</v>
      </c>
      <c r="H2946" s="168" t="s">
        <v>1</v>
      </c>
      <c r="L2946" s="166"/>
      <c r="M2946" s="170"/>
      <c r="N2946" s="171"/>
      <c r="O2946" s="171"/>
      <c r="P2946" s="171"/>
      <c r="Q2946" s="171"/>
      <c r="R2946" s="171"/>
      <c r="S2946" s="171"/>
      <c r="T2946" s="172"/>
      <c r="AT2946" s="168" t="s">
        <v>132</v>
      </c>
      <c r="AU2946" s="168" t="s">
        <v>74</v>
      </c>
      <c r="AV2946" s="167" t="s">
        <v>72</v>
      </c>
      <c r="AW2946" s="167" t="s">
        <v>5</v>
      </c>
      <c r="AX2946" s="167" t="s">
        <v>66</v>
      </c>
      <c r="AY2946" s="168" t="s">
        <v>123</v>
      </c>
    </row>
    <row r="2947" spans="2:51" s="95" customFormat="1" ht="12">
      <c r="B2947" s="94"/>
      <c r="D2947" s="96" t="s">
        <v>132</v>
      </c>
      <c r="E2947" s="97" t="s">
        <v>1</v>
      </c>
      <c r="F2947" s="98" t="s">
        <v>72</v>
      </c>
      <c r="H2947" s="99">
        <v>1</v>
      </c>
      <c r="L2947" s="94"/>
      <c r="M2947" s="100"/>
      <c r="N2947" s="101"/>
      <c r="O2947" s="101"/>
      <c r="P2947" s="101"/>
      <c r="Q2947" s="101"/>
      <c r="R2947" s="101"/>
      <c r="S2947" s="101"/>
      <c r="T2947" s="102"/>
      <c r="AT2947" s="97" t="s">
        <v>132</v>
      </c>
      <c r="AU2947" s="97" t="s">
        <v>74</v>
      </c>
      <c r="AV2947" s="95" t="s">
        <v>74</v>
      </c>
      <c r="AW2947" s="95" t="s">
        <v>5</v>
      </c>
      <c r="AX2947" s="95" t="s">
        <v>66</v>
      </c>
      <c r="AY2947" s="97" t="s">
        <v>123</v>
      </c>
    </row>
    <row r="2948" spans="2:51" s="167" customFormat="1" ht="12">
      <c r="B2948" s="166"/>
      <c r="D2948" s="96" t="s">
        <v>132</v>
      </c>
      <c r="E2948" s="168" t="s">
        <v>1</v>
      </c>
      <c r="F2948" s="169" t="s">
        <v>620</v>
      </c>
      <c r="H2948" s="168" t="s">
        <v>1</v>
      </c>
      <c r="L2948" s="166"/>
      <c r="M2948" s="170"/>
      <c r="N2948" s="171"/>
      <c r="O2948" s="171"/>
      <c r="P2948" s="171"/>
      <c r="Q2948" s="171"/>
      <c r="R2948" s="171"/>
      <c r="S2948" s="171"/>
      <c r="T2948" s="172"/>
      <c r="AT2948" s="168" t="s">
        <v>132</v>
      </c>
      <c r="AU2948" s="168" t="s">
        <v>74</v>
      </c>
      <c r="AV2948" s="167" t="s">
        <v>72</v>
      </c>
      <c r="AW2948" s="167" t="s">
        <v>5</v>
      </c>
      <c r="AX2948" s="167" t="s">
        <v>66</v>
      </c>
      <c r="AY2948" s="168" t="s">
        <v>123</v>
      </c>
    </row>
    <row r="2949" spans="2:51" s="167" customFormat="1" ht="12">
      <c r="B2949" s="166"/>
      <c r="D2949" s="96" t="s">
        <v>132</v>
      </c>
      <c r="E2949" s="168" t="s">
        <v>1</v>
      </c>
      <c r="F2949" s="169" t="s">
        <v>1041</v>
      </c>
      <c r="H2949" s="168" t="s">
        <v>1</v>
      </c>
      <c r="L2949" s="166"/>
      <c r="M2949" s="170"/>
      <c r="N2949" s="171"/>
      <c r="O2949" s="171"/>
      <c r="P2949" s="171"/>
      <c r="Q2949" s="171"/>
      <c r="R2949" s="171"/>
      <c r="S2949" s="171"/>
      <c r="T2949" s="172"/>
      <c r="AT2949" s="168" t="s">
        <v>132</v>
      </c>
      <c r="AU2949" s="168" t="s">
        <v>74</v>
      </c>
      <c r="AV2949" s="167" t="s">
        <v>72</v>
      </c>
      <c r="AW2949" s="167" t="s">
        <v>5</v>
      </c>
      <c r="AX2949" s="167" t="s">
        <v>66</v>
      </c>
      <c r="AY2949" s="168" t="s">
        <v>123</v>
      </c>
    </row>
    <row r="2950" spans="2:51" s="95" customFormat="1" ht="12">
      <c r="B2950" s="94"/>
      <c r="D2950" s="96" t="s">
        <v>132</v>
      </c>
      <c r="E2950" s="97" t="s">
        <v>1</v>
      </c>
      <c r="F2950" s="98" t="s">
        <v>72</v>
      </c>
      <c r="H2950" s="99">
        <v>1</v>
      </c>
      <c r="L2950" s="94"/>
      <c r="M2950" s="100"/>
      <c r="N2950" s="101"/>
      <c r="O2950" s="101"/>
      <c r="P2950" s="101"/>
      <c r="Q2950" s="101"/>
      <c r="R2950" s="101"/>
      <c r="S2950" s="101"/>
      <c r="T2950" s="102"/>
      <c r="AT2950" s="97" t="s">
        <v>132</v>
      </c>
      <c r="AU2950" s="97" t="s">
        <v>74</v>
      </c>
      <c r="AV2950" s="95" t="s">
        <v>74</v>
      </c>
      <c r="AW2950" s="95" t="s">
        <v>5</v>
      </c>
      <c r="AX2950" s="95" t="s">
        <v>66</v>
      </c>
      <c r="AY2950" s="97" t="s">
        <v>123</v>
      </c>
    </row>
    <row r="2951" spans="2:51" s="167" customFormat="1" ht="12">
      <c r="B2951" s="166"/>
      <c r="D2951" s="96" t="s">
        <v>132</v>
      </c>
      <c r="E2951" s="168" t="s">
        <v>1</v>
      </c>
      <c r="F2951" s="169" t="s">
        <v>621</v>
      </c>
      <c r="H2951" s="168" t="s">
        <v>1</v>
      </c>
      <c r="L2951" s="166"/>
      <c r="M2951" s="170"/>
      <c r="N2951" s="171"/>
      <c r="O2951" s="171"/>
      <c r="P2951" s="171"/>
      <c r="Q2951" s="171"/>
      <c r="R2951" s="171"/>
      <c r="S2951" s="171"/>
      <c r="T2951" s="172"/>
      <c r="AT2951" s="168" t="s">
        <v>132</v>
      </c>
      <c r="AU2951" s="168" t="s">
        <v>74</v>
      </c>
      <c r="AV2951" s="167" t="s">
        <v>72</v>
      </c>
      <c r="AW2951" s="167" t="s">
        <v>5</v>
      </c>
      <c r="AX2951" s="167" t="s">
        <v>66</v>
      </c>
      <c r="AY2951" s="168" t="s">
        <v>123</v>
      </c>
    </row>
    <row r="2952" spans="2:51" s="167" customFormat="1" ht="12">
      <c r="B2952" s="166"/>
      <c r="D2952" s="96" t="s">
        <v>132</v>
      </c>
      <c r="E2952" s="168" t="s">
        <v>1</v>
      </c>
      <c r="F2952" s="169" t="s">
        <v>1041</v>
      </c>
      <c r="H2952" s="168" t="s">
        <v>1</v>
      </c>
      <c r="L2952" s="166"/>
      <c r="M2952" s="170"/>
      <c r="N2952" s="171"/>
      <c r="O2952" s="171"/>
      <c r="P2952" s="171"/>
      <c r="Q2952" s="171"/>
      <c r="R2952" s="171"/>
      <c r="S2952" s="171"/>
      <c r="T2952" s="172"/>
      <c r="AT2952" s="168" t="s">
        <v>132</v>
      </c>
      <c r="AU2952" s="168" t="s">
        <v>74</v>
      </c>
      <c r="AV2952" s="167" t="s">
        <v>72</v>
      </c>
      <c r="AW2952" s="167" t="s">
        <v>5</v>
      </c>
      <c r="AX2952" s="167" t="s">
        <v>66</v>
      </c>
      <c r="AY2952" s="168" t="s">
        <v>123</v>
      </c>
    </row>
    <row r="2953" spans="2:51" s="95" customFormat="1" ht="12">
      <c r="B2953" s="94"/>
      <c r="D2953" s="96" t="s">
        <v>132</v>
      </c>
      <c r="E2953" s="97" t="s">
        <v>1</v>
      </c>
      <c r="F2953" s="98" t="s">
        <v>72</v>
      </c>
      <c r="H2953" s="99">
        <v>1</v>
      </c>
      <c r="L2953" s="94"/>
      <c r="M2953" s="100"/>
      <c r="N2953" s="101"/>
      <c r="O2953" s="101"/>
      <c r="P2953" s="101"/>
      <c r="Q2953" s="101"/>
      <c r="R2953" s="101"/>
      <c r="S2953" s="101"/>
      <c r="T2953" s="102"/>
      <c r="AT2953" s="97" t="s">
        <v>132</v>
      </c>
      <c r="AU2953" s="97" t="s">
        <v>74</v>
      </c>
      <c r="AV2953" s="95" t="s">
        <v>74</v>
      </c>
      <c r="AW2953" s="95" t="s">
        <v>5</v>
      </c>
      <c r="AX2953" s="95" t="s">
        <v>66</v>
      </c>
      <c r="AY2953" s="97" t="s">
        <v>123</v>
      </c>
    </row>
    <row r="2954" spans="2:51" s="167" customFormat="1" ht="12">
      <c r="B2954" s="166"/>
      <c r="D2954" s="96" t="s">
        <v>132</v>
      </c>
      <c r="E2954" s="168" t="s">
        <v>1</v>
      </c>
      <c r="F2954" s="169" t="s">
        <v>622</v>
      </c>
      <c r="H2954" s="168" t="s">
        <v>1</v>
      </c>
      <c r="L2954" s="166"/>
      <c r="M2954" s="170"/>
      <c r="N2954" s="171"/>
      <c r="O2954" s="171"/>
      <c r="P2954" s="171"/>
      <c r="Q2954" s="171"/>
      <c r="R2954" s="171"/>
      <c r="S2954" s="171"/>
      <c r="T2954" s="172"/>
      <c r="AT2954" s="168" t="s">
        <v>132</v>
      </c>
      <c r="AU2954" s="168" t="s">
        <v>74</v>
      </c>
      <c r="AV2954" s="167" t="s">
        <v>72</v>
      </c>
      <c r="AW2954" s="167" t="s">
        <v>5</v>
      </c>
      <c r="AX2954" s="167" t="s">
        <v>66</v>
      </c>
      <c r="AY2954" s="168" t="s">
        <v>123</v>
      </c>
    </row>
    <row r="2955" spans="2:51" s="167" customFormat="1" ht="12">
      <c r="B2955" s="166"/>
      <c r="D2955" s="96" t="s">
        <v>132</v>
      </c>
      <c r="E2955" s="168" t="s">
        <v>1</v>
      </c>
      <c r="F2955" s="169" t="s">
        <v>1041</v>
      </c>
      <c r="H2955" s="168" t="s">
        <v>1</v>
      </c>
      <c r="L2955" s="166"/>
      <c r="M2955" s="170"/>
      <c r="N2955" s="171"/>
      <c r="O2955" s="171"/>
      <c r="P2955" s="171"/>
      <c r="Q2955" s="171"/>
      <c r="R2955" s="171"/>
      <c r="S2955" s="171"/>
      <c r="T2955" s="172"/>
      <c r="AT2955" s="168" t="s">
        <v>132</v>
      </c>
      <c r="AU2955" s="168" t="s">
        <v>74</v>
      </c>
      <c r="AV2955" s="167" t="s">
        <v>72</v>
      </c>
      <c r="AW2955" s="167" t="s">
        <v>5</v>
      </c>
      <c r="AX2955" s="167" t="s">
        <v>66</v>
      </c>
      <c r="AY2955" s="168" t="s">
        <v>123</v>
      </c>
    </row>
    <row r="2956" spans="2:51" s="95" customFormat="1" ht="12">
      <c r="B2956" s="94"/>
      <c r="D2956" s="96" t="s">
        <v>132</v>
      </c>
      <c r="E2956" s="97" t="s">
        <v>1</v>
      </c>
      <c r="F2956" s="98" t="s">
        <v>72</v>
      </c>
      <c r="H2956" s="99">
        <v>1</v>
      </c>
      <c r="L2956" s="94"/>
      <c r="M2956" s="100"/>
      <c r="N2956" s="101"/>
      <c r="O2956" s="101"/>
      <c r="P2956" s="101"/>
      <c r="Q2956" s="101"/>
      <c r="R2956" s="101"/>
      <c r="S2956" s="101"/>
      <c r="T2956" s="102"/>
      <c r="AT2956" s="97" t="s">
        <v>132</v>
      </c>
      <c r="AU2956" s="97" t="s">
        <v>74</v>
      </c>
      <c r="AV2956" s="95" t="s">
        <v>74</v>
      </c>
      <c r="AW2956" s="95" t="s">
        <v>5</v>
      </c>
      <c r="AX2956" s="95" t="s">
        <v>66</v>
      </c>
      <c r="AY2956" s="97" t="s">
        <v>123</v>
      </c>
    </row>
    <row r="2957" spans="2:51" s="167" customFormat="1" ht="12">
      <c r="B2957" s="166"/>
      <c r="D2957" s="96" t="s">
        <v>132</v>
      </c>
      <c r="E2957" s="168" t="s">
        <v>1</v>
      </c>
      <c r="F2957" s="169" t="s">
        <v>623</v>
      </c>
      <c r="H2957" s="168" t="s">
        <v>1</v>
      </c>
      <c r="L2957" s="166"/>
      <c r="M2957" s="170"/>
      <c r="N2957" s="171"/>
      <c r="O2957" s="171"/>
      <c r="P2957" s="171"/>
      <c r="Q2957" s="171"/>
      <c r="R2957" s="171"/>
      <c r="S2957" s="171"/>
      <c r="T2957" s="172"/>
      <c r="AT2957" s="168" t="s">
        <v>132</v>
      </c>
      <c r="AU2957" s="168" t="s">
        <v>74</v>
      </c>
      <c r="AV2957" s="167" t="s">
        <v>72</v>
      </c>
      <c r="AW2957" s="167" t="s">
        <v>5</v>
      </c>
      <c r="AX2957" s="167" t="s">
        <v>66</v>
      </c>
      <c r="AY2957" s="168" t="s">
        <v>123</v>
      </c>
    </row>
    <row r="2958" spans="2:51" s="167" customFormat="1" ht="12">
      <c r="B2958" s="166"/>
      <c r="D2958" s="96" t="s">
        <v>132</v>
      </c>
      <c r="E2958" s="168" t="s">
        <v>1</v>
      </c>
      <c r="F2958" s="169" t="s">
        <v>1041</v>
      </c>
      <c r="H2958" s="168" t="s">
        <v>1</v>
      </c>
      <c r="L2958" s="166"/>
      <c r="M2958" s="170"/>
      <c r="N2958" s="171"/>
      <c r="O2958" s="171"/>
      <c r="P2958" s="171"/>
      <c r="Q2958" s="171"/>
      <c r="R2958" s="171"/>
      <c r="S2958" s="171"/>
      <c r="T2958" s="172"/>
      <c r="AT2958" s="168" t="s">
        <v>132</v>
      </c>
      <c r="AU2958" s="168" t="s">
        <v>74</v>
      </c>
      <c r="AV2958" s="167" t="s">
        <v>72</v>
      </c>
      <c r="AW2958" s="167" t="s">
        <v>5</v>
      </c>
      <c r="AX2958" s="167" t="s">
        <v>66</v>
      </c>
      <c r="AY2958" s="168" t="s">
        <v>123</v>
      </c>
    </row>
    <row r="2959" spans="2:51" s="95" customFormat="1" ht="12">
      <c r="B2959" s="94"/>
      <c r="D2959" s="96" t="s">
        <v>132</v>
      </c>
      <c r="E2959" s="97" t="s">
        <v>1</v>
      </c>
      <c r="F2959" s="98" t="s">
        <v>72</v>
      </c>
      <c r="H2959" s="99">
        <v>1</v>
      </c>
      <c r="L2959" s="94"/>
      <c r="M2959" s="100"/>
      <c r="N2959" s="101"/>
      <c r="O2959" s="101"/>
      <c r="P2959" s="101"/>
      <c r="Q2959" s="101"/>
      <c r="R2959" s="101"/>
      <c r="S2959" s="101"/>
      <c r="T2959" s="102"/>
      <c r="AT2959" s="97" t="s">
        <v>132</v>
      </c>
      <c r="AU2959" s="97" t="s">
        <v>74</v>
      </c>
      <c r="AV2959" s="95" t="s">
        <v>74</v>
      </c>
      <c r="AW2959" s="95" t="s">
        <v>5</v>
      </c>
      <c r="AX2959" s="95" t="s">
        <v>66</v>
      </c>
      <c r="AY2959" s="97" t="s">
        <v>123</v>
      </c>
    </row>
    <row r="2960" spans="2:51" s="167" customFormat="1" ht="12">
      <c r="B2960" s="166"/>
      <c r="D2960" s="96" t="s">
        <v>132</v>
      </c>
      <c r="E2960" s="168" t="s">
        <v>1</v>
      </c>
      <c r="F2960" s="169" t="s">
        <v>624</v>
      </c>
      <c r="H2960" s="168" t="s">
        <v>1</v>
      </c>
      <c r="L2960" s="166"/>
      <c r="M2960" s="170"/>
      <c r="N2960" s="171"/>
      <c r="O2960" s="171"/>
      <c r="P2960" s="171"/>
      <c r="Q2960" s="171"/>
      <c r="R2960" s="171"/>
      <c r="S2960" s="171"/>
      <c r="T2960" s="172"/>
      <c r="AT2960" s="168" t="s">
        <v>132</v>
      </c>
      <c r="AU2960" s="168" t="s">
        <v>74</v>
      </c>
      <c r="AV2960" s="167" t="s">
        <v>72</v>
      </c>
      <c r="AW2960" s="167" t="s">
        <v>5</v>
      </c>
      <c r="AX2960" s="167" t="s">
        <v>66</v>
      </c>
      <c r="AY2960" s="168" t="s">
        <v>123</v>
      </c>
    </row>
    <row r="2961" spans="2:51" s="167" customFormat="1" ht="12">
      <c r="B2961" s="166"/>
      <c r="D2961" s="96" t="s">
        <v>132</v>
      </c>
      <c r="E2961" s="168" t="s">
        <v>1</v>
      </c>
      <c r="F2961" s="169" t="s">
        <v>1041</v>
      </c>
      <c r="H2961" s="168" t="s">
        <v>1</v>
      </c>
      <c r="L2961" s="166"/>
      <c r="M2961" s="170"/>
      <c r="N2961" s="171"/>
      <c r="O2961" s="171"/>
      <c r="P2961" s="171"/>
      <c r="Q2961" s="171"/>
      <c r="R2961" s="171"/>
      <c r="S2961" s="171"/>
      <c r="T2961" s="172"/>
      <c r="AT2961" s="168" t="s">
        <v>132</v>
      </c>
      <c r="AU2961" s="168" t="s">
        <v>74</v>
      </c>
      <c r="AV2961" s="167" t="s">
        <v>72</v>
      </c>
      <c r="AW2961" s="167" t="s">
        <v>5</v>
      </c>
      <c r="AX2961" s="167" t="s">
        <v>66</v>
      </c>
      <c r="AY2961" s="168" t="s">
        <v>123</v>
      </c>
    </row>
    <row r="2962" spans="2:51" s="95" customFormat="1" ht="12">
      <c r="B2962" s="94"/>
      <c r="D2962" s="96" t="s">
        <v>132</v>
      </c>
      <c r="E2962" s="97" t="s">
        <v>1</v>
      </c>
      <c r="F2962" s="98" t="s">
        <v>72</v>
      </c>
      <c r="H2962" s="99">
        <v>1</v>
      </c>
      <c r="L2962" s="94"/>
      <c r="M2962" s="100"/>
      <c r="N2962" s="101"/>
      <c r="O2962" s="101"/>
      <c r="P2962" s="101"/>
      <c r="Q2962" s="101"/>
      <c r="R2962" s="101"/>
      <c r="S2962" s="101"/>
      <c r="T2962" s="102"/>
      <c r="AT2962" s="97" t="s">
        <v>132</v>
      </c>
      <c r="AU2962" s="97" t="s">
        <v>74</v>
      </c>
      <c r="AV2962" s="95" t="s">
        <v>74</v>
      </c>
      <c r="AW2962" s="95" t="s">
        <v>5</v>
      </c>
      <c r="AX2962" s="95" t="s">
        <v>66</v>
      </c>
      <c r="AY2962" s="97" t="s">
        <v>123</v>
      </c>
    </row>
    <row r="2963" spans="2:51" s="182" customFormat="1" ht="12">
      <c r="B2963" s="181"/>
      <c r="D2963" s="96" t="s">
        <v>132</v>
      </c>
      <c r="E2963" s="183" t="s">
        <v>1</v>
      </c>
      <c r="F2963" s="184" t="s">
        <v>470</v>
      </c>
      <c r="H2963" s="185">
        <v>8</v>
      </c>
      <c r="L2963" s="181"/>
      <c r="M2963" s="186"/>
      <c r="N2963" s="187"/>
      <c r="O2963" s="187"/>
      <c r="P2963" s="187"/>
      <c r="Q2963" s="187"/>
      <c r="R2963" s="187"/>
      <c r="S2963" s="187"/>
      <c r="T2963" s="188"/>
      <c r="AT2963" s="183" t="s">
        <v>132</v>
      </c>
      <c r="AU2963" s="183" t="s">
        <v>74</v>
      </c>
      <c r="AV2963" s="182" t="s">
        <v>130</v>
      </c>
      <c r="AW2963" s="182" t="s">
        <v>5</v>
      </c>
      <c r="AX2963" s="182" t="s">
        <v>72</v>
      </c>
      <c r="AY2963" s="183" t="s">
        <v>123</v>
      </c>
    </row>
    <row r="2964" spans="2:65" s="117" customFormat="1" ht="16.5" customHeight="1">
      <c r="B2964" s="8"/>
      <c r="C2964" s="103" t="s">
        <v>1042</v>
      </c>
      <c r="D2964" s="103" t="s">
        <v>189</v>
      </c>
      <c r="E2964" s="104" t="s">
        <v>1043</v>
      </c>
      <c r="F2964" s="105" t="s">
        <v>1044</v>
      </c>
      <c r="G2964" s="106" t="s">
        <v>175</v>
      </c>
      <c r="H2964" s="107">
        <v>8</v>
      </c>
      <c r="I2964" s="143"/>
      <c r="J2964" s="108">
        <f>ROUND(I2964*H2964,2)</f>
        <v>0</v>
      </c>
      <c r="K2964" s="105" t="s">
        <v>397</v>
      </c>
      <c r="L2964" s="157"/>
      <c r="M2964" s="109" t="s">
        <v>1</v>
      </c>
      <c r="N2964" s="189" t="s">
        <v>35</v>
      </c>
      <c r="O2964" s="92">
        <v>0</v>
      </c>
      <c r="P2964" s="92">
        <f>O2964*H2964</f>
        <v>0</v>
      </c>
      <c r="Q2964" s="92">
        <v>0.196</v>
      </c>
      <c r="R2964" s="92">
        <f>Q2964*H2964</f>
        <v>1.568</v>
      </c>
      <c r="S2964" s="92">
        <v>0</v>
      </c>
      <c r="T2964" s="164">
        <f>S2964*H2964</f>
        <v>0</v>
      </c>
      <c r="AR2964" s="120" t="s">
        <v>159</v>
      </c>
      <c r="AT2964" s="120" t="s">
        <v>189</v>
      </c>
      <c r="AU2964" s="120" t="s">
        <v>74</v>
      </c>
      <c r="AY2964" s="120" t="s">
        <v>123</v>
      </c>
      <c r="BE2964" s="156">
        <f>IF(N2964="základní",J2964,0)</f>
        <v>0</v>
      </c>
      <c r="BF2964" s="156">
        <f>IF(N2964="snížená",J2964,0)</f>
        <v>0</v>
      </c>
      <c r="BG2964" s="156">
        <f>IF(N2964="zákl. přenesená",J2964,0)</f>
        <v>0</v>
      </c>
      <c r="BH2964" s="156">
        <f>IF(N2964="sníž. přenesená",J2964,0)</f>
        <v>0</v>
      </c>
      <c r="BI2964" s="156">
        <f>IF(N2964="nulová",J2964,0)</f>
        <v>0</v>
      </c>
      <c r="BJ2964" s="120" t="s">
        <v>72</v>
      </c>
      <c r="BK2964" s="156">
        <f>ROUND(I2964*H2964,2)</f>
        <v>0</v>
      </c>
      <c r="BL2964" s="120" t="s">
        <v>130</v>
      </c>
      <c r="BM2964" s="120" t="s">
        <v>1045</v>
      </c>
    </row>
    <row r="2965" spans="2:47" s="117" customFormat="1" ht="12">
      <c r="B2965" s="8"/>
      <c r="D2965" s="96" t="s">
        <v>399</v>
      </c>
      <c r="F2965" s="165" t="s">
        <v>1044</v>
      </c>
      <c r="L2965" s="8"/>
      <c r="M2965" s="114"/>
      <c r="N2965" s="21"/>
      <c r="O2965" s="21"/>
      <c r="P2965" s="21"/>
      <c r="Q2965" s="21"/>
      <c r="R2965" s="21"/>
      <c r="S2965" s="21"/>
      <c r="T2965" s="22"/>
      <c r="AT2965" s="120" t="s">
        <v>399</v>
      </c>
      <c r="AU2965" s="120" t="s">
        <v>74</v>
      </c>
    </row>
    <row r="2966" spans="2:51" s="167" customFormat="1" ht="12">
      <c r="B2966" s="166"/>
      <c r="D2966" s="96" t="s">
        <v>132</v>
      </c>
      <c r="E2966" s="168" t="s">
        <v>1</v>
      </c>
      <c r="F2966" s="169" t="s">
        <v>401</v>
      </c>
      <c r="H2966" s="168" t="s">
        <v>1</v>
      </c>
      <c r="L2966" s="166"/>
      <c r="M2966" s="170"/>
      <c r="N2966" s="171"/>
      <c r="O2966" s="171"/>
      <c r="P2966" s="171"/>
      <c r="Q2966" s="171"/>
      <c r="R2966" s="171"/>
      <c r="S2966" s="171"/>
      <c r="T2966" s="172"/>
      <c r="AT2966" s="168" t="s">
        <v>132</v>
      </c>
      <c r="AU2966" s="168" t="s">
        <v>74</v>
      </c>
      <c r="AV2966" s="167" t="s">
        <v>72</v>
      </c>
      <c r="AW2966" s="167" t="s">
        <v>5</v>
      </c>
      <c r="AX2966" s="167" t="s">
        <v>66</v>
      </c>
      <c r="AY2966" s="168" t="s">
        <v>123</v>
      </c>
    </row>
    <row r="2967" spans="2:51" s="167" customFormat="1" ht="12">
      <c r="B2967" s="166"/>
      <c r="D2967" s="96" t="s">
        <v>132</v>
      </c>
      <c r="E2967" s="168" t="s">
        <v>1</v>
      </c>
      <c r="F2967" s="169" t="s">
        <v>402</v>
      </c>
      <c r="H2967" s="168" t="s">
        <v>1</v>
      </c>
      <c r="L2967" s="166"/>
      <c r="M2967" s="170"/>
      <c r="N2967" s="171"/>
      <c r="O2967" s="171"/>
      <c r="P2967" s="171"/>
      <c r="Q2967" s="171"/>
      <c r="R2967" s="171"/>
      <c r="S2967" s="171"/>
      <c r="T2967" s="172"/>
      <c r="AT2967" s="168" t="s">
        <v>132</v>
      </c>
      <c r="AU2967" s="168" t="s">
        <v>74</v>
      </c>
      <c r="AV2967" s="167" t="s">
        <v>72</v>
      </c>
      <c r="AW2967" s="167" t="s">
        <v>5</v>
      </c>
      <c r="AX2967" s="167" t="s">
        <v>66</v>
      </c>
      <c r="AY2967" s="168" t="s">
        <v>123</v>
      </c>
    </row>
    <row r="2968" spans="2:51" s="167" customFormat="1" ht="12">
      <c r="B2968" s="166"/>
      <c r="D2968" s="96" t="s">
        <v>132</v>
      </c>
      <c r="E2968" s="168" t="s">
        <v>1</v>
      </c>
      <c r="F2968" s="169" t="s">
        <v>403</v>
      </c>
      <c r="H2968" s="168" t="s">
        <v>1</v>
      </c>
      <c r="L2968" s="166"/>
      <c r="M2968" s="170"/>
      <c r="N2968" s="171"/>
      <c r="O2968" s="171"/>
      <c r="P2968" s="171"/>
      <c r="Q2968" s="171"/>
      <c r="R2968" s="171"/>
      <c r="S2968" s="171"/>
      <c r="T2968" s="172"/>
      <c r="AT2968" s="168" t="s">
        <v>132</v>
      </c>
      <c r="AU2968" s="168" t="s">
        <v>74</v>
      </c>
      <c r="AV2968" s="167" t="s">
        <v>72</v>
      </c>
      <c r="AW2968" s="167" t="s">
        <v>5</v>
      </c>
      <c r="AX2968" s="167" t="s">
        <v>66</v>
      </c>
      <c r="AY2968" s="168" t="s">
        <v>123</v>
      </c>
    </row>
    <row r="2969" spans="2:51" s="167" customFormat="1" ht="12">
      <c r="B2969" s="166"/>
      <c r="D2969" s="96" t="s">
        <v>132</v>
      </c>
      <c r="E2969" s="168" t="s">
        <v>1</v>
      </c>
      <c r="F2969" s="169" t="s">
        <v>614</v>
      </c>
      <c r="H2969" s="168" t="s">
        <v>1</v>
      </c>
      <c r="L2969" s="166"/>
      <c r="M2969" s="170"/>
      <c r="N2969" s="171"/>
      <c r="O2969" s="171"/>
      <c r="P2969" s="171"/>
      <c r="Q2969" s="171"/>
      <c r="R2969" s="171"/>
      <c r="S2969" s="171"/>
      <c r="T2969" s="172"/>
      <c r="AT2969" s="168" t="s">
        <v>132</v>
      </c>
      <c r="AU2969" s="168" t="s">
        <v>74</v>
      </c>
      <c r="AV2969" s="167" t="s">
        <v>72</v>
      </c>
      <c r="AW2969" s="167" t="s">
        <v>5</v>
      </c>
      <c r="AX2969" s="167" t="s">
        <v>66</v>
      </c>
      <c r="AY2969" s="168" t="s">
        <v>123</v>
      </c>
    </row>
    <row r="2970" spans="2:51" s="167" customFormat="1" ht="12">
      <c r="B2970" s="166"/>
      <c r="D2970" s="96" t="s">
        <v>132</v>
      </c>
      <c r="E2970" s="168" t="s">
        <v>1</v>
      </c>
      <c r="F2970" s="169" t="s">
        <v>615</v>
      </c>
      <c r="H2970" s="168" t="s">
        <v>1</v>
      </c>
      <c r="L2970" s="166"/>
      <c r="M2970" s="170"/>
      <c r="N2970" s="171"/>
      <c r="O2970" s="171"/>
      <c r="P2970" s="171"/>
      <c r="Q2970" s="171"/>
      <c r="R2970" s="171"/>
      <c r="S2970" s="171"/>
      <c r="T2970" s="172"/>
      <c r="AT2970" s="168" t="s">
        <v>132</v>
      </c>
      <c r="AU2970" s="168" t="s">
        <v>74</v>
      </c>
      <c r="AV2970" s="167" t="s">
        <v>72</v>
      </c>
      <c r="AW2970" s="167" t="s">
        <v>5</v>
      </c>
      <c r="AX2970" s="167" t="s">
        <v>66</v>
      </c>
      <c r="AY2970" s="168" t="s">
        <v>123</v>
      </c>
    </row>
    <row r="2971" spans="2:51" s="167" customFormat="1" ht="12">
      <c r="B2971" s="166"/>
      <c r="D2971" s="96" t="s">
        <v>132</v>
      </c>
      <c r="E2971" s="168" t="s">
        <v>1</v>
      </c>
      <c r="F2971" s="169" t="s">
        <v>1041</v>
      </c>
      <c r="H2971" s="168" t="s">
        <v>1</v>
      </c>
      <c r="L2971" s="166"/>
      <c r="M2971" s="170"/>
      <c r="N2971" s="171"/>
      <c r="O2971" s="171"/>
      <c r="P2971" s="171"/>
      <c r="Q2971" s="171"/>
      <c r="R2971" s="171"/>
      <c r="S2971" s="171"/>
      <c r="T2971" s="172"/>
      <c r="AT2971" s="168" t="s">
        <v>132</v>
      </c>
      <c r="AU2971" s="168" t="s">
        <v>74</v>
      </c>
      <c r="AV2971" s="167" t="s">
        <v>72</v>
      </c>
      <c r="AW2971" s="167" t="s">
        <v>5</v>
      </c>
      <c r="AX2971" s="167" t="s">
        <v>66</v>
      </c>
      <c r="AY2971" s="168" t="s">
        <v>123</v>
      </c>
    </row>
    <row r="2972" spans="2:51" s="95" customFormat="1" ht="12">
      <c r="B2972" s="94"/>
      <c r="D2972" s="96" t="s">
        <v>132</v>
      </c>
      <c r="E2972" s="97" t="s">
        <v>1</v>
      </c>
      <c r="F2972" s="98" t="s">
        <v>72</v>
      </c>
      <c r="H2972" s="99">
        <v>1</v>
      </c>
      <c r="L2972" s="94"/>
      <c r="M2972" s="100"/>
      <c r="N2972" s="101"/>
      <c r="O2972" s="101"/>
      <c r="P2972" s="101"/>
      <c r="Q2972" s="101"/>
      <c r="R2972" s="101"/>
      <c r="S2972" s="101"/>
      <c r="T2972" s="102"/>
      <c r="AT2972" s="97" t="s">
        <v>132</v>
      </c>
      <c r="AU2972" s="97" t="s">
        <v>74</v>
      </c>
      <c r="AV2972" s="95" t="s">
        <v>74</v>
      </c>
      <c r="AW2972" s="95" t="s">
        <v>5</v>
      </c>
      <c r="AX2972" s="95" t="s">
        <v>66</v>
      </c>
      <c r="AY2972" s="97" t="s">
        <v>123</v>
      </c>
    </row>
    <row r="2973" spans="2:51" s="167" customFormat="1" ht="12">
      <c r="B2973" s="166"/>
      <c r="D2973" s="96" t="s">
        <v>132</v>
      </c>
      <c r="E2973" s="168" t="s">
        <v>1</v>
      </c>
      <c r="F2973" s="169" t="s">
        <v>618</v>
      </c>
      <c r="H2973" s="168" t="s">
        <v>1</v>
      </c>
      <c r="L2973" s="166"/>
      <c r="M2973" s="170"/>
      <c r="N2973" s="171"/>
      <c r="O2973" s="171"/>
      <c r="P2973" s="171"/>
      <c r="Q2973" s="171"/>
      <c r="R2973" s="171"/>
      <c r="S2973" s="171"/>
      <c r="T2973" s="172"/>
      <c r="AT2973" s="168" t="s">
        <v>132</v>
      </c>
      <c r="AU2973" s="168" t="s">
        <v>74</v>
      </c>
      <c r="AV2973" s="167" t="s">
        <v>72</v>
      </c>
      <c r="AW2973" s="167" t="s">
        <v>5</v>
      </c>
      <c r="AX2973" s="167" t="s">
        <v>66</v>
      </c>
      <c r="AY2973" s="168" t="s">
        <v>123</v>
      </c>
    </row>
    <row r="2974" spans="2:51" s="167" customFormat="1" ht="12">
      <c r="B2974" s="166"/>
      <c r="D2974" s="96" t="s">
        <v>132</v>
      </c>
      <c r="E2974" s="168" t="s">
        <v>1</v>
      </c>
      <c r="F2974" s="169" t="s">
        <v>1041</v>
      </c>
      <c r="H2974" s="168" t="s">
        <v>1</v>
      </c>
      <c r="L2974" s="166"/>
      <c r="M2974" s="170"/>
      <c r="N2974" s="171"/>
      <c r="O2974" s="171"/>
      <c r="P2974" s="171"/>
      <c r="Q2974" s="171"/>
      <c r="R2974" s="171"/>
      <c r="S2974" s="171"/>
      <c r="T2974" s="172"/>
      <c r="AT2974" s="168" t="s">
        <v>132</v>
      </c>
      <c r="AU2974" s="168" t="s">
        <v>74</v>
      </c>
      <c r="AV2974" s="167" t="s">
        <v>72</v>
      </c>
      <c r="AW2974" s="167" t="s">
        <v>5</v>
      </c>
      <c r="AX2974" s="167" t="s">
        <v>66</v>
      </c>
      <c r="AY2974" s="168" t="s">
        <v>123</v>
      </c>
    </row>
    <row r="2975" spans="2:51" s="95" customFormat="1" ht="12">
      <c r="B2975" s="94"/>
      <c r="D2975" s="96" t="s">
        <v>132</v>
      </c>
      <c r="E2975" s="97" t="s">
        <v>1</v>
      </c>
      <c r="F2975" s="98" t="s">
        <v>72</v>
      </c>
      <c r="H2975" s="99">
        <v>1</v>
      </c>
      <c r="L2975" s="94"/>
      <c r="M2975" s="100"/>
      <c r="N2975" s="101"/>
      <c r="O2975" s="101"/>
      <c r="P2975" s="101"/>
      <c r="Q2975" s="101"/>
      <c r="R2975" s="101"/>
      <c r="S2975" s="101"/>
      <c r="T2975" s="102"/>
      <c r="AT2975" s="97" t="s">
        <v>132</v>
      </c>
      <c r="AU2975" s="97" t="s">
        <v>74</v>
      </c>
      <c r="AV2975" s="95" t="s">
        <v>74</v>
      </c>
      <c r="AW2975" s="95" t="s">
        <v>5</v>
      </c>
      <c r="AX2975" s="95" t="s">
        <v>66</v>
      </c>
      <c r="AY2975" s="97" t="s">
        <v>123</v>
      </c>
    </row>
    <row r="2976" spans="2:51" s="167" customFormat="1" ht="12">
      <c r="B2976" s="166"/>
      <c r="D2976" s="96" t="s">
        <v>132</v>
      </c>
      <c r="E2976" s="168" t="s">
        <v>1</v>
      </c>
      <c r="F2976" s="169" t="s">
        <v>619</v>
      </c>
      <c r="H2976" s="168" t="s">
        <v>1</v>
      </c>
      <c r="L2976" s="166"/>
      <c r="M2976" s="170"/>
      <c r="N2976" s="171"/>
      <c r="O2976" s="171"/>
      <c r="P2976" s="171"/>
      <c r="Q2976" s="171"/>
      <c r="R2976" s="171"/>
      <c r="S2976" s="171"/>
      <c r="T2976" s="172"/>
      <c r="AT2976" s="168" t="s">
        <v>132</v>
      </c>
      <c r="AU2976" s="168" t="s">
        <v>74</v>
      </c>
      <c r="AV2976" s="167" t="s">
        <v>72</v>
      </c>
      <c r="AW2976" s="167" t="s">
        <v>5</v>
      </c>
      <c r="AX2976" s="167" t="s">
        <v>66</v>
      </c>
      <c r="AY2976" s="168" t="s">
        <v>123</v>
      </c>
    </row>
    <row r="2977" spans="2:51" s="167" customFormat="1" ht="12">
      <c r="B2977" s="166"/>
      <c r="D2977" s="96" t="s">
        <v>132</v>
      </c>
      <c r="E2977" s="168" t="s">
        <v>1</v>
      </c>
      <c r="F2977" s="169" t="s">
        <v>1041</v>
      </c>
      <c r="H2977" s="168" t="s">
        <v>1</v>
      </c>
      <c r="L2977" s="166"/>
      <c r="M2977" s="170"/>
      <c r="N2977" s="171"/>
      <c r="O2977" s="171"/>
      <c r="P2977" s="171"/>
      <c r="Q2977" s="171"/>
      <c r="R2977" s="171"/>
      <c r="S2977" s="171"/>
      <c r="T2977" s="172"/>
      <c r="AT2977" s="168" t="s">
        <v>132</v>
      </c>
      <c r="AU2977" s="168" t="s">
        <v>74</v>
      </c>
      <c r="AV2977" s="167" t="s">
        <v>72</v>
      </c>
      <c r="AW2977" s="167" t="s">
        <v>5</v>
      </c>
      <c r="AX2977" s="167" t="s">
        <v>66</v>
      </c>
      <c r="AY2977" s="168" t="s">
        <v>123</v>
      </c>
    </row>
    <row r="2978" spans="2:51" s="95" customFormat="1" ht="12">
      <c r="B2978" s="94"/>
      <c r="D2978" s="96" t="s">
        <v>132</v>
      </c>
      <c r="E2978" s="97" t="s">
        <v>1</v>
      </c>
      <c r="F2978" s="98" t="s">
        <v>72</v>
      </c>
      <c r="H2978" s="99">
        <v>1</v>
      </c>
      <c r="L2978" s="94"/>
      <c r="M2978" s="100"/>
      <c r="N2978" s="101"/>
      <c r="O2978" s="101"/>
      <c r="P2978" s="101"/>
      <c r="Q2978" s="101"/>
      <c r="R2978" s="101"/>
      <c r="S2978" s="101"/>
      <c r="T2978" s="102"/>
      <c r="AT2978" s="97" t="s">
        <v>132</v>
      </c>
      <c r="AU2978" s="97" t="s">
        <v>74</v>
      </c>
      <c r="AV2978" s="95" t="s">
        <v>74</v>
      </c>
      <c r="AW2978" s="95" t="s">
        <v>5</v>
      </c>
      <c r="AX2978" s="95" t="s">
        <v>66</v>
      </c>
      <c r="AY2978" s="97" t="s">
        <v>123</v>
      </c>
    </row>
    <row r="2979" spans="2:51" s="167" customFormat="1" ht="12">
      <c r="B2979" s="166"/>
      <c r="D2979" s="96" t="s">
        <v>132</v>
      </c>
      <c r="E2979" s="168" t="s">
        <v>1</v>
      </c>
      <c r="F2979" s="169" t="s">
        <v>620</v>
      </c>
      <c r="H2979" s="168" t="s">
        <v>1</v>
      </c>
      <c r="L2979" s="166"/>
      <c r="M2979" s="170"/>
      <c r="N2979" s="171"/>
      <c r="O2979" s="171"/>
      <c r="P2979" s="171"/>
      <c r="Q2979" s="171"/>
      <c r="R2979" s="171"/>
      <c r="S2979" s="171"/>
      <c r="T2979" s="172"/>
      <c r="AT2979" s="168" t="s">
        <v>132</v>
      </c>
      <c r="AU2979" s="168" t="s">
        <v>74</v>
      </c>
      <c r="AV2979" s="167" t="s">
        <v>72</v>
      </c>
      <c r="AW2979" s="167" t="s">
        <v>5</v>
      </c>
      <c r="AX2979" s="167" t="s">
        <v>66</v>
      </c>
      <c r="AY2979" s="168" t="s">
        <v>123</v>
      </c>
    </row>
    <row r="2980" spans="2:51" s="167" customFormat="1" ht="12">
      <c r="B2980" s="166"/>
      <c r="D2980" s="96" t="s">
        <v>132</v>
      </c>
      <c r="E2980" s="168" t="s">
        <v>1</v>
      </c>
      <c r="F2980" s="169" t="s">
        <v>1041</v>
      </c>
      <c r="H2980" s="168" t="s">
        <v>1</v>
      </c>
      <c r="L2980" s="166"/>
      <c r="M2980" s="170"/>
      <c r="N2980" s="171"/>
      <c r="O2980" s="171"/>
      <c r="P2980" s="171"/>
      <c r="Q2980" s="171"/>
      <c r="R2980" s="171"/>
      <c r="S2980" s="171"/>
      <c r="T2980" s="172"/>
      <c r="AT2980" s="168" t="s">
        <v>132</v>
      </c>
      <c r="AU2980" s="168" t="s">
        <v>74</v>
      </c>
      <c r="AV2980" s="167" t="s">
        <v>72</v>
      </c>
      <c r="AW2980" s="167" t="s">
        <v>5</v>
      </c>
      <c r="AX2980" s="167" t="s">
        <v>66</v>
      </c>
      <c r="AY2980" s="168" t="s">
        <v>123</v>
      </c>
    </row>
    <row r="2981" spans="2:51" s="95" customFormat="1" ht="12">
      <c r="B2981" s="94"/>
      <c r="D2981" s="96" t="s">
        <v>132</v>
      </c>
      <c r="E2981" s="97" t="s">
        <v>1</v>
      </c>
      <c r="F2981" s="98" t="s">
        <v>72</v>
      </c>
      <c r="H2981" s="99">
        <v>1</v>
      </c>
      <c r="L2981" s="94"/>
      <c r="M2981" s="100"/>
      <c r="N2981" s="101"/>
      <c r="O2981" s="101"/>
      <c r="P2981" s="101"/>
      <c r="Q2981" s="101"/>
      <c r="R2981" s="101"/>
      <c r="S2981" s="101"/>
      <c r="T2981" s="102"/>
      <c r="AT2981" s="97" t="s">
        <v>132</v>
      </c>
      <c r="AU2981" s="97" t="s">
        <v>74</v>
      </c>
      <c r="AV2981" s="95" t="s">
        <v>74</v>
      </c>
      <c r="AW2981" s="95" t="s">
        <v>5</v>
      </c>
      <c r="AX2981" s="95" t="s">
        <v>66</v>
      </c>
      <c r="AY2981" s="97" t="s">
        <v>123</v>
      </c>
    </row>
    <row r="2982" spans="2:51" s="167" customFormat="1" ht="12">
      <c r="B2982" s="166"/>
      <c r="D2982" s="96" t="s">
        <v>132</v>
      </c>
      <c r="E2982" s="168" t="s">
        <v>1</v>
      </c>
      <c r="F2982" s="169" t="s">
        <v>621</v>
      </c>
      <c r="H2982" s="168" t="s">
        <v>1</v>
      </c>
      <c r="L2982" s="166"/>
      <c r="M2982" s="170"/>
      <c r="N2982" s="171"/>
      <c r="O2982" s="171"/>
      <c r="P2982" s="171"/>
      <c r="Q2982" s="171"/>
      <c r="R2982" s="171"/>
      <c r="S2982" s="171"/>
      <c r="T2982" s="172"/>
      <c r="AT2982" s="168" t="s">
        <v>132</v>
      </c>
      <c r="AU2982" s="168" t="s">
        <v>74</v>
      </c>
      <c r="AV2982" s="167" t="s">
        <v>72</v>
      </c>
      <c r="AW2982" s="167" t="s">
        <v>5</v>
      </c>
      <c r="AX2982" s="167" t="s">
        <v>66</v>
      </c>
      <c r="AY2982" s="168" t="s">
        <v>123</v>
      </c>
    </row>
    <row r="2983" spans="2:51" s="167" customFormat="1" ht="12">
      <c r="B2983" s="166"/>
      <c r="D2983" s="96" t="s">
        <v>132</v>
      </c>
      <c r="E2983" s="168" t="s">
        <v>1</v>
      </c>
      <c r="F2983" s="169" t="s">
        <v>1041</v>
      </c>
      <c r="H2983" s="168" t="s">
        <v>1</v>
      </c>
      <c r="L2983" s="166"/>
      <c r="M2983" s="170"/>
      <c r="N2983" s="171"/>
      <c r="O2983" s="171"/>
      <c r="P2983" s="171"/>
      <c r="Q2983" s="171"/>
      <c r="R2983" s="171"/>
      <c r="S2983" s="171"/>
      <c r="T2983" s="172"/>
      <c r="AT2983" s="168" t="s">
        <v>132</v>
      </c>
      <c r="AU2983" s="168" t="s">
        <v>74</v>
      </c>
      <c r="AV2983" s="167" t="s">
        <v>72</v>
      </c>
      <c r="AW2983" s="167" t="s">
        <v>5</v>
      </c>
      <c r="AX2983" s="167" t="s">
        <v>66</v>
      </c>
      <c r="AY2983" s="168" t="s">
        <v>123</v>
      </c>
    </row>
    <row r="2984" spans="2:51" s="95" customFormat="1" ht="12">
      <c r="B2984" s="94"/>
      <c r="D2984" s="96" t="s">
        <v>132</v>
      </c>
      <c r="E2984" s="97" t="s">
        <v>1</v>
      </c>
      <c r="F2984" s="98" t="s">
        <v>72</v>
      </c>
      <c r="H2984" s="99">
        <v>1</v>
      </c>
      <c r="L2984" s="94"/>
      <c r="M2984" s="100"/>
      <c r="N2984" s="101"/>
      <c r="O2984" s="101"/>
      <c r="P2984" s="101"/>
      <c r="Q2984" s="101"/>
      <c r="R2984" s="101"/>
      <c r="S2984" s="101"/>
      <c r="T2984" s="102"/>
      <c r="AT2984" s="97" t="s">
        <v>132</v>
      </c>
      <c r="AU2984" s="97" t="s">
        <v>74</v>
      </c>
      <c r="AV2984" s="95" t="s">
        <v>74</v>
      </c>
      <c r="AW2984" s="95" t="s">
        <v>5</v>
      </c>
      <c r="AX2984" s="95" t="s">
        <v>66</v>
      </c>
      <c r="AY2984" s="97" t="s">
        <v>123</v>
      </c>
    </row>
    <row r="2985" spans="2:51" s="167" customFormat="1" ht="12">
      <c r="B2985" s="166"/>
      <c r="D2985" s="96" t="s">
        <v>132</v>
      </c>
      <c r="E2985" s="168" t="s">
        <v>1</v>
      </c>
      <c r="F2985" s="169" t="s">
        <v>622</v>
      </c>
      <c r="H2985" s="168" t="s">
        <v>1</v>
      </c>
      <c r="L2985" s="166"/>
      <c r="M2985" s="170"/>
      <c r="N2985" s="171"/>
      <c r="O2985" s="171"/>
      <c r="P2985" s="171"/>
      <c r="Q2985" s="171"/>
      <c r="R2985" s="171"/>
      <c r="S2985" s="171"/>
      <c r="T2985" s="172"/>
      <c r="AT2985" s="168" t="s">
        <v>132</v>
      </c>
      <c r="AU2985" s="168" t="s">
        <v>74</v>
      </c>
      <c r="AV2985" s="167" t="s">
        <v>72</v>
      </c>
      <c r="AW2985" s="167" t="s">
        <v>5</v>
      </c>
      <c r="AX2985" s="167" t="s">
        <v>66</v>
      </c>
      <c r="AY2985" s="168" t="s">
        <v>123</v>
      </c>
    </row>
    <row r="2986" spans="2:51" s="167" customFormat="1" ht="12">
      <c r="B2986" s="166"/>
      <c r="D2986" s="96" t="s">
        <v>132</v>
      </c>
      <c r="E2986" s="168" t="s">
        <v>1</v>
      </c>
      <c r="F2986" s="169" t="s">
        <v>1041</v>
      </c>
      <c r="H2986" s="168" t="s">
        <v>1</v>
      </c>
      <c r="L2986" s="166"/>
      <c r="M2986" s="170"/>
      <c r="N2986" s="171"/>
      <c r="O2986" s="171"/>
      <c r="P2986" s="171"/>
      <c r="Q2986" s="171"/>
      <c r="R2986" s="171"/>
      <c r="S2986" s="171"/>
      <c r="T2986" s="172"/>
      <c r="AT2986" s="168" t="s">
        <v>132</v>
      </c>
      <c r="AU2986" s="168" t="s">
        <v>74</v>
      </c>
      <c r="AV2986" s="167" t="s">
        <v>72</v>
      </c>
      <c r="AW2986" s="167" t="s">
        <v>5</v>
      </c>
      <c r="AX2986" s="167" t="s">
        <v>66</v>
      </c>
      <c r="AY2986" s="168" t="s">
        <v>123</v>
      </c>
    </row>
    <row r="2987" spans="2:51" s="95" customFormat="1" ht="12">
      <c r="B2987" s="94"/>
      <c r="D2987" s="96" t="s">
        <v>132</v>
      </c>
      <c r="E2987" s="97" t="s">
        <v>1</v>
      </c>
      <c r="F2987" s="98" t="s">
        <v>72</v>
      </c>
      <c r="H2987" s="99">
        <v>1</v>
      </c>
      <c r="L2987" s="94"/>
      <c r="M2987" s="100"/>
      <c r="N2987" s="101"/>
      <c r="O2987" s="101"/>
      <c r="P2987" s="101"/>
      <c r="Q2987" s="101"/>
      <c r="R2987" s="101"/>
      <c r="S2987" s="101"/>
      <c r="T2987" s="102"/>
      <c r="AT2987" s="97" t="s">
        <v>132</v>
      </c>
      <c r="AU2987" s="97" t="s">
        <v>74</v>
      </c>
      <c r="AV2987" s="95" t="s">
        <v>74</v>
      </c>
      <c r="AW2987" s="95" t="s">
        <v>5</v>
      </c>
      <c r="AX2987" s="95" t="s">
        <v>66</v>
      </c>
      <c r="AY2987" s="97" t="s">
        <v>123</v>
      </c>
    </row>
    <row r="2988" spans="2:51" s="167" customFormat="1" ht="12">
      <c r="B2988" s="166"/>
      <c r="D2988" s="96" t="s">
        <v>132</v>
      </c>
      <c r="E2988" s="168" t="s">
        <v>1</v>
      </c>
      <c r="F2988" s="169" t="s">
        <v>623</v>
      </c>
      <c r="H2988" s="168" t="s">
        <v>1</v>
      </c>
      <c r="L2988" s="166"/>
      <c r="M2988" s="170"/>
      <c r="N2988" s="171"/>
      <c r="O2988" s="171"/>
      <c r="P2988" s="171"/>
      <c r="Q2988" s="171"/>
      <c r="R2988" s="171"/>
      <c r="S2988" s="171"/>
      <c r="T2988" s="172"/>
      <c r="AT2988" s="168" t="s">
        <v>132</v>
      </c>
      <c r="AU2988" s="168" t="s">
        <v>74</v>
      </c>
      <c r="AV2988" s="167" t="s">
        <v>72</v>
      </c>
      <c r="AW2988" s="167" t="s">
        <v>5</v>
      </c>
      <c r="AX2988" s="167" t="s">
        <v>66</v>
      </c>
      <c r="AY2988" s="168" t="s">
        <v>123</v>
      </c>
    </row>
    <row r="2989" spans="2:51" s="167" customFormat="1" ht="12">
      <c r="B2989" s="166"/>
      <c r="D2989" s="96" t="s">
        <v>132</v>
      </c>
      <c r="E2989" s="168" t="s">
        <v>1</v>
      </c>
      <c r="F2989" s="169" t="s">
        <v>1041</v>
      </c>
      <c r="H2989" s="168" t="s">
        <v>1</v>
      </c>
      <c r="L2989" s="166"/>
      <c r="M2989" s="170"/>
      <c r="N2989" s="171"/>
      <c r="O2989" s="171"/>
      <c r="P2989" s="171"/>
      <c r="Q2989" s="171"/>
      <c r="R2989" s="171"/>
      <c r="S2989" s="171"/>
      <c r="T2989" s="172"/>
      <c r="AT2989" s="168" t="s">
        <v>132</v>
      </c>
      <c r="AU2989" s="168" t="s">
        <v>74</v>
      </c>
      <c r="AV2989" s="167" t="s">
        <v>72</v>
      </c>
      <c r="AW2989" s="167" t="s">
        <v>5</v>
      </c>
      <c r="AX2989" s="167" t="s">
        <v>66</v>
      </c>
      <c r="AY2989" s="168" t="s">
        <v>123</v>
      </c>
    </row>
    <row r="2990" spans="2:51" s="95" customFormat="1" ht="12">
      <c r="B2990" s="94"/>
      <c r="D2990" s="96" t="s">
        <v>132</v>
      </c>
      <c r="E2990" s="97" t="s">
        <v>1</v>
      </c>
      <c r="F2990" s="98" t="s">
        <v>72</v>
      </c>
      <c r="H2990" s="99">
        <v>1</v>
      </c>
      <c r="L2990" s="94"/>
      <c r="M2990" s="100"/>
      <c r="N2990" s="101"/>
      <c r="O2990" s="101"/>
      <c r="P2990" s="101"/>
      <c r="Q2990" s="101"/>
      <c r="R2990" s="101"/>
      <c r="S2990" s="101"/>
      <c r="T2990" s="102"/>
      <c r="AT2990" s="97" t="s">
        <v>132</v>
      </c>
      <c r="AU2990" s="97" t="s">
        <v>74</v>
      </c>
      <c r="AV2990" s="95" t="s">
        <v>74</v>
      </c>
      <c r="AW2990" s="95" t="s">
        <v>5</v>
      </c>
      <c r="AX2990" s="95" t="s">
        <v>66</v>
      </c>
      <c r="AY2990" s="97" t="s">
        <v>123</v>
      </c>
    </row>
    <row r="2991" spans="2:51" s="167" customFormat="1" ht="12">
      <c r="B2991" s="166"/>
      <c r="D2991" s="96" t="s">
        <v>132</v>
      </c>
      <c r="E2991" s="168" t="s">
        <v>1</v>
      </c>
      <c r="F2991" s="169" t="s">
        <v>624</v>
      </c>
      <c r="H2991" s="168" t="s">
        <v>1</v>
      </c>
      <c r="L2991" s="166"/>
      <c r="M2991" s="170"/>
      <c r="N2991" s="171"/>
      <c r="O2991" s="171"/>
      <c r="P2991" s="171"/>
      <c r="Q2991" s="171"/>
      <c r="R2991" s="171"/>
      <c r="S2991" s="171"/>
      <c r="T2991" s="172"/>
      <c r="AT2991" s="168" t="s">
        <v>132</v>
      </c>
      <c r="AU2991" s="168" t="s">
        <v>74</v>
      </c>
      <c r="AV2991" s="167" t="s">
        <v>72</v>
      </c>
      <c r="AW2991" s="167" t="s">
        <v>5</v>
      </c>
      <c r="AX2991" s="167" t="s">
        <v>66</v>
      </c>
      <c r="AY2991" s="168" t="s">
        <v>123</v>
      </c>
    </row>
    <row r="2992" spans="2:51" s="167" customFormat="1" ht="12">
      <c r="B2992" s="166"/>
      <c r="D2992" s="96" t="s">
        <v>132</v>
      </c>
      <c r="E2992" s="168" t="s">
        <v>1</v>
      </c>
      <c r="F2992" s="169" t="s">
        <v>1041</v>
      </c>
      <c r="H2992" s="168" t="s">
        <v>1</v>
      </c>
      <c r="L2992" s="166"/>
      <c r="M2992" s="170"/>
      <c r="N2992" s="171"/>
      <c r="O2992" s="171"/>
      <c r="P2992" s="171"/>
      <c r="Q2992" s="171"/>
      <c r="R2992" s="171"/>
      <c r="S2992" s="171"/>
      <c r="T2992" s="172"/>
      <c r="AT2992" s="168" t="s">
        <v>132</v>
      </c>
      <c r="AU2992" s="168" t="s">
        <v>74</v>
      </c>
      <c r="AV2992" s="167" t="s">
        <v>72</v>
      </c>
      <c r="AW2992" s="167" t="s">
        <v>5</v>
      </c>
      <c r="AX2992" s="167" t="s">
        <v>66</v>
      </c>
      <c r="AY2992" s="168" t="s">
        <v>123</v>
      </c>
    </row>
    <row r="2993" spans="2:51" s="95" customFormat="1" ht="12">
      <c r="B2993" s="94"/>
      <c r="D2993" s="96" t="s">
        <v>132</v>
      </c>
      <c r="E2993" s="97" t="s">
        <v>1</v>
      </c>
      <c r="F2993" s="98" t="s">
        <v>72</v>
      </c>
      <c r="H2993" s="99">
        <v>1</v>
      </c>
      <c r="L2993" s="94"/>
      <c r="M2993" s="100"/>
      <c r="N2993" s="101"/>
      <c r="O2993" s="101"/>
      <c r="P2993" s="101"/>
      <c r="Q2993" s="101"/>
      <c r="R2993" s="101"/>
      <c r="S2993" s="101"/>
      <c r="T2993" s="102"/>
      <c r="AT2993" s="97" t="s">
        <v>132</v>
      </c>
      <c r="AU2993" s="97" t="s">
        <v>74</v>
      </c>
      <c r="AV2993" s="95" t="s">
        <v>74</v>
      </c>
      <c r="AW2993" s="95" t="s">
        <v>5</v>
      </c>
      <c r="AX2993" s="95" t="s">
        <v>66</v>
      </c>
      <c r="AY2993" s="97" t="s">
        <v>123</v>
      </c>
    </row>
    <row r="2994" spans="2:51" s="182" customFormat="1" ht="12">
      <c r="B2994" s="181"/>
      <c r="D2994" s="96" t="s">
        <v>132</v>
      </c>
      <c r="E2994" s="183" t="s">
        <v>1</v>
      </c>
      <c r="F2994" s="184" t="s">
        <v>470</v>
      </c>
      <c r="H2994" s="185">
        <v>8</v>
      </c>
      <c r="L2994" s="181"/>
      <c r="M2994" s="186"/>
      <c r="N2994" s="187"/>
      <c r="O2994" s="187"/>
      <c r="P2994" s="187"/>
      <c r="Q2994" s="187"/>
      <c r="R2994" s="187"/>
      <c r="S2994" s="187"/>
      <c r="T2994" s="188"/>
      <c r="AT2994" s="183" t="s">
        <v>132</v>
      </c>
      <c r="AU2994" s="183" t="s">
        <v>74</v>
      </c>
      <c r="AV2994" s="182" t="s">
        <v>130</v>
      </c>
      <c r="AW2994" s="182" t="s">
        <v>5</v>
      </c>
      <c r="AX2994" s="182" t="s">
        <v>72</v>
      </c>
      <c r="AY2994" s="183" t="s">
        <v>123</v>
      </c>
    </row>
    <row r="2995" spans="2:65" s="117" customFormat="1" ht="16.5" customHeight="1">
      <c r="B2995" s="8"/>
      <c r="C2995" s="84" t="s">
        <v>1046</v>
      </c>
      <c r="D2995" s="84" t="s">
        <v>125</v>
      </c>
      <c r="E2995" s="85" t="s">
        <v>1047</v>
      </c>
      <c r="F2995" s="86" t="s">
        <v>1048</v>
      </c>
      <c r="G2995" s="87" t="s">
        <v>175</v>
      </c>
      <c r="H2995" s="88">
        <v>12</v>
      </c>
      <c r="I2995" s="131"/>
      <c r="J2995" s="89">
        <f>ROUND(I2995*H2995,2)</f>
        <v>0</v>
      </c>
      <c r="K2995" s="86" t="s">
        <v>397</v>
      </c>
      <c r="L2995" s="8"/>
      <c r="M2995" s="115" t="s">
        <v>1</v>
      </c>
      <c r="N2995" s="90" t="s">
        <v>35</v>
      </c>
      <c r="O2995" s="92">
        <v>2.064</v>
      </c>
      <c r="P2995" s="92">
        <f>O2995*H2995</f>
        <v>24.768</v>
      </c>
      <c r="Q2995" s="92">
        <v>0.21734</v>
      </c>
      <c r="R2995" s="92">
        <f>Q2995*H2995</f>
        <v>2.60808</v>
      </c>
      <c r="S2995" s="92">
        <v>0</v>
      </c>
      <c r="T2995" s="164">
        <f>S2995*H2995</f>
        <v>0</v>
      </c>
      <c r="AR2995" s="120" t="s">
        <v>130</v>
      </c>
      <c r="AT2995" s="120" t="s">
        <v>125</v>
      </c>
      <c r="AU2995" s="120" t="s">
        <v>74</v>
      </c>
      <c r="AY2995" s="120" t="s">
        <v>123</v>
      </c>
      <c r="BE2995" s="156">
        <f>IF(N2995="základní",J2995,0)</f>
        <v>0</v>
      </c>
      <c r="BF2995" s="156">
        <f>IF(N2995="snížená",J2995,0)</f>
        <v>0</v>
      </c>
      <c r="BG2995" s="156">
        <f>IF(N2995="zákl. přenesená",J2995,0)</f>
        <v>0</v>
      </c>
      <c r="BH2995" s="156">
        <f>IF(N2995="sníž. přenesená",J2995,0)</f>
        <v>0</v>
      </c>
      <c r="BI2995" s="156">
        <f>IF(N2995="nulová",J2995,0)</f>
        <v>0</v>
      </c>
      <c r="BJ2995" s="120" t="s">
        <v>72</v>
      </c>
      <c r="BK2995" s="156">
        <f>ROUND(I2995*H2995,2)</f>
        <v>0</v>
      </c>
      <c r="BL2995" s="120" t="s">
        <v>130</v>
      </c>
      <c r="BM2995" s="120" t="s">
        <v>1049</v>
      </c>
    </row>
    <row r="2996" spans="2:47" s="117" customFormat="1" ht="12">
      <c r="B2996" s="8"/>
      <c r="D2996" s="96" t="s">
        <v>399</v>
      </c>
      <c r="F2996" s="165" t="s">
        <v>1048</v>
      </c>
      <c r="L2996" s="8"/>
      <c r="M2996" s="114"/>
      <c r="N2996" s="21"/>
      <c r="O2996" s="21"/>
      <c r="P2996" s="21"/>
      <c r="Q2996" s="21"/>
      <c r="R2996" s="21"/>
      <c r="S2996" s="21"/>
      <c r="T2996" s="22"/>
      <c r="AT2996" s="120" t="s">
        <v>399</v>
      </c>
      <c r="AU2996" s="120" t="s">
        <v>74</v>
      </c>
    </row>
    <row r="2997" spans="2:47" s="117" customFormat="1" ht="19.5">
      <c r="B2997" s="8"/>
      <c r="D2997" s="96" t="s">
        <v>298</v>
      </c>
      <c r="F2997" s="113" t="s">
        <v>1050</v>
      </c>
      <c r="L2997" s="8"/>
      <c r="M2997" s="114"/>
      <c r="N2997" s="21"/>
      <c r="O2997" s="21"/>
      <c r="P2997" s="21"/>
      <c r="Q2997" s="21"/>
      <c r="R2997" s="21"/>
      <c r="S2997" s="21"/>
      <c r="T2997" s="22"/>
      <c r="AT2997" s="120" t="s">
        <v>298</v>
      </c>
      <c r="AU2997" s="120" t="s">
        <v>74</v>
      </c>
    </row>
    <row r="2998" spans="2:51" s="167" customFormat="1" ht="12">
      <c r="B2998" s="166"/>
      <c r="D2998" s="96" t="s">
        <v>132</v>
      </c>
      <c r="E2998" s="168" t="s">
        <v>1</v>
      </c>
      <c r="F2998" s="169" t="s">
        <v>401</v>
      </c>
      <c r="H2998" s="168" t="s">
        <v>1</v>
      </c>
      <c r="L2998" s="166"/>
      <c r="M2998" s="170"/>
      <c r="N2998" s="171"/>
      <c r="O2998" s="171"/>
      <c r="P2998" s="171"/>
      <c r="Q2998" s="171"/>
      <c r="R2998" s="171"/>
      <c r="S2998" s="171"/>
      <c r="T2998" s="172"/>
      <c r="AT2998" s="168" t="s">
        <v>132</v>
      </c>
      <c r="AU2998" s="168" t="s">
        <v>74</v>
      </c>
      <c r="AV2998" s="167" t="s">
        <v>72</v>
      </c>
      <c r="AW2998" s="167" t="s">
        <v>5</v>
      </c>
      <c r="AX2998" s="167" t="s">
        <v>66</v>
      </c>
      <c r="AY2998" s="168" t="s">
        <v>123</v>
      </c>
    </row>
    <row r="2999" spans="2:51" s="167" customFormat="1" ht="12">
      <c r="B2999" s="166"/>
      <c r="D2999" s="96" t="s">
        <v>132</v>
      </c>
      <c r="E2999" s="168" t="s">
        <v>1</v>
      </c>
      <c r="F2999" s="169" t="s">
        <v>402</v>
      </c>
      <c r="H2999" s="168" t="s">
        <v>1</v>
      </c>
      <c r="L2999" s="166"/>
      <c r="M2999" s="170"/>
      <c r="N2999" s="171"/>
      <c r="O2999" s="171"/>
      <c r="P2999" s="171"/>
      <c r="Q2999" s="171"/>
      <c r="R2999" s="171"/>
      <c r="S2999" s="171"/>
      <c r="T2999" s="172"/>
      <c r="AT2999" s="168" t="s">
        <v>132</v>
      </c>
      <c r="AU2999" s="168" t="s">
        <v>74</v>
      </c>
      <c r="AV2999" s="167" t="s">
        <v>72</v>
      </c>
      <c r="AW2999" s="167" t="s">
        <v>5</v>
      </c>
      <c r="AX2999" s="167" t="s">
        <v>66</v>
      </c>
      <c r="AY2999" s="168" t="s">
        <v>123</v>
      </c>
    </row>
    <row r="3000" spans="2:51" s="167" customFormat="1" ht="12">
      <c r="B3000" s="166"/>
      <c r="D3000" s="96" t="s">
        <v>132</v>
      </c>
      <c r="E3000" s="168" t="s">
        <v>1</v>
      </c>
      <c r="F3000" s="169" t="s">
        <v>403</v>
      </c>
      <c r="H3000" s="168" t="s">
        <v>1</v>
      </c>
      <c r="L3000" s="166"/>
      <c r="M3000" s="170"/>
      <c r="N3000" s="171"/>
      <c r="O3000" s="171"/>
      <c r="P3000" s="171"/>
      <c r="Q3000" s="171"/>
      <c r="R3000" s="171"/>
      <c r="S3000" s="171"/>
      <c r="T3000" s="172"/>
      <c r="AT3000" s="168" t="s">
        <v>132</v>
      </c>
      <c r="AU3000" s="168" t="s">
        <v>74</v>
      </c>
      <c r="AV3000" s="167" t="s">
        <v>72</v>
      </c>
      <c r="AW3000" s="167" t="s">
        <v>5</v>
      </c>
      <c r="AX3000" s="167" t="s">
        <v>66</v>
      </c>
      <c r="AY3000" s="168" t="s">
        <v>123</v>
      </c>
    </row>
    <row r="3001" spans="2:51" s="167" customFormat="1" ht="12">
      <c r="B3001" s="166"/>
      <c r="D3001" s="96" t="s">
        <v>132</v>
      </c>
      <c r="E3001" s="168" t="s">
        <v>1</v>
      </c>
      <c r="F3001" s="169" t="s">
        <v>674</v>
      </c>
      <c r="H3001" s="168" t="s">
        <v>1</v>
      </c>
      <c r="L3001" s="166"/>
      <c r="M3001" s="170"/>
      <c r="N3001" s="171"/>
      <c r="O3001" s="171"/>
      <c r="P3001" s="171"/>
      <c r="Q3001" s="171"/>
      <c r="R3001" s="171"/>
      <c r="S3001" s="171"/>
      <c r="T3001" s="172"/>
      <c r="AT3001" s="168" t="s">
        <v>132</v>
      </c>
      <c r="AU3001" s="168" t="s">
        <v>74</v>
      </c>
      <c r="AV3001" s="167" t="s">
        <v>72</v>
      </c>
      <c r="AW3001" s="167" t="s">
        <v>5</v>
      </c>
      <c r="AX3001" s="167" t="s">
        <v>66</v>
      </c>
      <c r="AY3001" s="168" t="s">
        <v>123</v>
      </c>
    </row>
    <row r="3002" spans="2:51" s="167" customFormat="1" ht="12">
      <c r="B3002" s="166"/>
      <c r="D3002" s="96" t="s">
        <v>132</v>
      </c>
      <c r="E3002" s="168" t="s">
        <v>1</v>
      </c>
      <c r="F3002" s="169" t="s">
        <v>438</v>
      </c>
      <c r="H3002" s="168" t="s">
        <v>1</v>
      </c>
      <c r="L3002" s="166"/>
      <c r="M3002" s="170"/>
      <c r="N3002" s="171"/>
      <c r="O3002" s="171"/>
      <c r="P3002" s="171"/>
      <c r="Q3002" s="171"/>
      <c r="R3002" s="171"/>
      <c r="S3002" s="171"/>
      <c r="T3002" s="172"/>
      <c r="AT3002" s="168" t="s">
        <v>132</v>
      </c>
      <c r="AU3002" s="168" t="s">
        <v>74</v>
      </c>
      <c r="AV3002" s="167" t="s">
        <v>72</v>
      </c>
      <c r="AW3002" s="167" t="s">
        <v>5</v>
      </c>
      <c r="AX3002" s="167" t="s">
        <v>66</v>
      </c>
      <c r="AY3002" s="168" t="s">
        <v>123</v>
      </c>
    </row>
    <row r="3003" spans="2:51" s="167" customFormat="1" ht="12">
      <c r="B3003" s="166"/>
      <c r="D3003" s="96" t="s">
        <v>132</v>
      </c>
      <c r="E3003" s="168" t="s">
        <v>1</v>
      </c>
      <c r="F3003" s="169" t="s">
        <v>1051</v>
      </c>
      <c r="H3003" s="168" t="s">
        <v>1</v>
      </c>
      <c r="L3003" s="166"/>
      <c r="M3003" s="170"/>
      <c r="N3003" s="171"/>
      <c r="O3003" s="171"/>
      <c r="P3003" s="171"/>
      <c r="Q3003" s="171"/>
      <c r="R3003" s="171"/>
      <c r="S3003" s="171"/>
      <c r="T3003" s="172"/>
      <c r="AT3003" s="168" t="s">
        <v>132</v>
      </c>
      <c r="AU3003" s="168" t="s">
        <v>74</v>
      </c>
      <c r="AV3003" s="167" t="s">
        <v>72</v>
      </c>
      <c r="AW3003" s="167" t="s">
        <v>5</v>
      </c>
      <c r="AX3003" s="167" t="s">
        <v>66</v>
      </c>
      <c r="AY3003" s="168" t="s">
        <v>123</v>
      </c>
    </row>
    <row r="3004" spans="2:51" s="95" customFormat="1" ht="12">
      <c r="B3004" s="94"/>
      <c r="D3004" s="96" t="s">
        <v>132</v>
      </c>
      <c r="E3004" s="97" t="s">
        <v>1</v>
      </c>
      <c r="F3004" s="98" t="s">
        <v>137</v>
      </c>
      <c r="H3004" s="99">
        <v>3</v>
      </c>
      <c r="L3004" s="94"/>
      <c r="M3004" s="100"/>
      <c r="N3004" s="101"/>
      <c r="O3004" s="101"/>
      <c r="P3004" s="101"/>
      <c r="Q3004" s="101"/>
      <c r="R3004" s="101"/>
      <c r="S3004" s="101"/>
      <c r="T3004" s="102"/>
      <c r="AT3004" s="97" t="s">
        <v>132</v>
      </c>
      <c r="AU3004" s="97" t="s">
        <v>74</v>
      </c>
      <c r="AV3004" s="95" t="s">
        <v>74</v>
      </c>
      <c r="AW3004" s="95" t="s">
        <v>5</v>
      </c>
      <c r="AX3004" s="95" t="s">
        <v>66</v>
      </c>
      <c r="AY3004" s="97" t="s">
        <v>123</v>
      </c>
    </row>
    <row r="3005" spans="2:51" s="167" customFormat="1" ht="12">
      <c r="B3005" s="166"/>
      <c r="D3005" s="96" t="s">
        <v>132</v>
      </c>
      <c r="E3005" s="168" t="s">
        <v>1</v>
      </c>
      <c r="F3005" s="169" t="s">
        <v>985</v>
      </c>
      <c r="H3005" s="168" t="s">
        <v>1</v>
      </c>
      <c r="L3005" s="166"/>
      <c r="M3005" s="170"/>
      <c r="N3005" s="171"/>
      <c r="O3005" s="171"/>
      <c r="P3005" s="171"/>
      <c r="Q3005" s="171"/>
      <c r="R3005" s="171"/>
      <c r="S3005" s="171"/>
      <c r="T3005" s="172"/>
      <c r="AT3005" s="168" t="s">
        <v>132</v>
      </c>
      <c r="AU3005" s="168" t="s">
        <v>74</v>
      </c>
      <c r="AV3005" s="167" t="s">
        <v>72</v>
      </c>
      <c r="AW3005" s="167" t="s">
        <v>5</v>
      </c>
      <c r="AX3005" s="167" t="s">
        <v>66</v>
      </c>
      <c r="AY3005" s="168" t="s">
        <v>123</v>
      </c>
    </row>
    <row r="3006" spans="2:51" s="167" customFormat="1" ht="12">
      <c r="B3006" s="166"/>
      <c r="D3006" s="96" t="s">
        <v>132</v>
      </c>
      <c r="E3006" s="168" t="s">
        <v>1</v>
      </c>
      <c r="F3006" s="169" t="s">
        <v>1052</v>
      </c>
      <c r="H3006" s="168" t="s">
        <v>1</v>
      </c>
      <c r="L3006" s="166"/>
      <c r="M3006" s="170"/>
      <c r="N3006" s="171"/>
      <c r="O3006" s="171"/>
      <c r="P3006" s="171"/>
      <c r="Q3006" s="171"/>
      <c r="R3006" s="171"/>
      <c r="S3006" s="171"/>
      <c r="T3006" s="172"/>
      <c r="AT3006" s="168" t="s">
        <v>132</v>
      </c>
      <c r="AU3006" s="168" t="s">
        <v>74</v>
      </c>
      <c r="AV3006" s="167" t="s">
        <v>72</v>
      </c>
      <c r="AW3006" s="167" t="s">
        <v>5</v>
      </c>
      <c r="AX3006" s="167" t="s">
        <v>66</v>
      </c>
      <c r="AY3006" s="168" t="s">
        <v>123</v>
      </c>
    </row>
    <row r="3007" spans="2:51" s="95" customFormat="1" ht="12">
      <c r="B3007" s="94"/>
      <c r="D3007" s="96" t="s">
        <v>132</v>
      </c>
      <c r="E3007" s="97" t="s">
        <v>1</v>
      </c>
      <c r="F3007" s="98" t="s">
        <v>74</v>
      </c>
      <c r="H3007" s="99">
        <v>2</v>
      </c>
      <c r="L3007" s="94"/>
      <c r="M3007" s="100"/>
      <c r="N3007" s="101"/>
      <c r="O3007" s="101"/>
      <c r="P3007" s="101"/>
      <c r="Q3007" s="101"/>
      <c r="R3007" s="101"/>
      <c r="S3007" s="101"/>
      <c r="T3007" s="102"/>
      <c r="AT3007" s="97" t="s">
        <v>132</v>
      </c>
      <c r="AU3007" s="97" t="s">
        <v>74</v>
      </c>
      <c r="AV3007" s="95" t="s">
        <v>74</v>
      </c>
      <c r="AW3007" s="95" t="s">
        <v>5</v>
      </c>
      <c r="AX3007" s="95" t="s">
        <v>66</v>
      </c>
      <c r="AY3007" s="97" t="s">
        <v>123</v>
      </c>
    </row>
    <row r="3008" spans="2:51" s="167" customFormat="1" ht="12">
      <c r="B3008" s="166"/>
      <c r="D3008" s="96" t="s">
        <v>132</v>
      </c>
      <c r="E3008" s="168" t="s">
        <v>1</v>
      </c>
      <c r="F3008" s="169" t="s">
        <v>838</v>
      </c>
      <c r="H3008" s="168" t="s">
        <v>1</v>
      </c>
      <c r="L3008" s="166"/>
      <c r="M3008" s="170"/>
      <c r="N3008" s="171"/>
      <c r="O3008" s="171"/>
      <c r="P3008" s="171"/>
      <c r="Q3008" s="171"/>
      <c r="R3008" s="171"/>
      <c r="S3008" s="171"/>
      <c r="T3008" s="172"/>
      <c r="AT3008" s="168" t="s">
        <v>132</v>
      </c>
      <c r="AU3008" s="168" t="s">
        <v>74</v>
      </c>
      <c r="AV3008" s="167" t="s">
        <v>72</v>
      </c>
      <c r="AW3008" s="167" t="s">
        <v>5</v>
      </c>
      <c r="AX3008" s="167" t="s">
        <v>66</v>
      </c>
      <c r="AY3008" s="168" t="s">
        <v>123</v>
      </c>
    </row>
    <row r="3009" spans="2:51" s="167" customFormat="1" ht="12">
      <c r="B3009" s="166"/>
      <c r="D3009" s="96" t="s">
        <v>132</v>
      </c>
      <c r="E3009" s="168" t="s">
        <v>1</v>
      </c>
      <c r="F3009" s="169" t="s">
        <v>1053</v>
      </c>
      <c r="H3009" s="168" t="s">
        <v>1</v>
      </c>
      <c r="L3009" s="166"/>
      <c r="M3009" s="170"/>
      <c r="N3009" s="171"/>
      <c r="O3009" s="171"/>
      <c r="P3009" s="171"/>
      <c r="Q3009" s="171"/>
      <c r="R3009" s="171"/>
      <c r="S3009" s="171"/>
      <c r="T3009" s="172"/>
      <c r="AT3009" s="168" t="s">
        <v>132</v>
      </c>
      <c r="AU3009" s="168" t="s">
        <v>74</v>
      </c>
      <c r="AV3009" s="167" t="s">
        <v>72</v>
      </c>
      <c r="AW3009" s="167" t="s">
        <v>5</v>
      </c>
      <c r="AX3009" s="167" t="s">
        <v>66</v>
      </c>
      <c r="AY3009" s="168" t="s">
        <v>123</v>
      </c>
    </row>
    <row r="3010" spans="2:51" s="95" customFormat="1" ht="12">
      <c r="B3010" s="94"/>
      <c r="D3010" s="96" t="s">
        <v>132</v>
      </c>
      <c r="E3010" s="97" t="s">
        <v>1</v>
      </c>
      <c r="F3010" s="98" t="s">
        <v>72</v>
      </c>
      <c r="H3010" s="99">
        <v>1</v>
      </c>
      <c r="L3010" s="94"/>
      <c r="M3010" s="100"/>
      <c r="N3010" s="101"/>
      <c r="O3010" s="101"/>
      <c r="P3010" s="101"/>
      <c r="Q3010" s="101"/>
      <c r="R3010" s="101"/>
      <c r="S3010" s="101"/>
      <c r="T3010" s="102"/>
      <c r="AT3010" s="97" t="s">
        <v>132</v>
      </c>
      <c r="AU3010" s="97" t="s">
        <v>74</v>
      </c>
      <c r="AV3010" s="95" t="s">
        <v>74</v>
      </c>
      <c r="AW3010" s="95" t="s">
        <v>5</v>
      </c>
      <c r="AX3010" s="95" t="s">
        <v>66</v>
      </c>
      <c r="AY3010" s="97" t="s">
        <v>123</v>
      </c>
    </row>
    <row r="3011" spans="2:51" s="167" customFormat="1" ht="12">
      <c r="B3011" s="166"/>
      <c r="D3011" s="96" t="s">
        <v>132</v>
      </c>
      <c r="E3011" s="168" t="s">
        <v>1</v>
      </c>
      <c r="F3011" s="169" t="s">
        <v>988</v>
      </c>
      <c r="H3011" s="168" t="s">
        <v>1</v>
      </c>
      <c r="L3011" s="166"/>
      <c r="M3011" s="170"/>
      <c r="N3011" s="171"/>
      <c r="O3011" s="171"/>
      <c r="P3011" s="171"/>
      <c r="Q3011" s="171"/>
      <c r="R3011" s="171"/>
      <c r="S3011" s="171"/>
      <c r="T3011" s="172"/>
      <c r="AT3011" s="168" t="s">
        <v>132</v>
      </c>
      <c r="AU3011" s="168" t="s">
        <v>74</v>
      </c>
      <c r="AV3011" s="167" t="s">
        <v>72</v>
      </c>
      <c r="AW3011" s="167" t="s">
        <v>5</v>
      </c>
      <c r="AX3011" s="167" t="s">
        <v>66</v>
      </c>
      <c r="AY3011" s="168" t="s">
        <v>123</v>
      </c>
    </row>
    <row r="3012" spans="2:51" s="167" customFormat="1" ht="12">
      <c r="B3012" s="166"/>
      <c r="D3012" s="96" t="s">
        <v>132</v>
      </c>
      <c r="E3012" s="168" t="s">
        <v>1</v>
      </c>
      <c r="F3012" s="169" t="s">
        <v>1053</v>
      </c>
      <c r="H3012" s="168" t="s">
        <v>1</v>
      </c>
      <c r="L3012" s="166"/>
      <c r="M3012" s="170"/>
      <c r="N3012" s="171"/>
      <c r="O3012" s="171"/>
      <c r="P3012" s="171"/>
      <c r="Q3012" s="171"/>
      <c r="R3012" s="171"/>
      <c r="S3012" s="171"/>
      <c r="T3012" s="172"/>
      <c r="AT3012" s="168" t="s">
        <v>132</v>
      </c>
      <c r="AU3012" s="168" t="s">
        <v>74</v>
      </c>
      <c r="AV3012" s="167" t="s">
        <v>72</v>
      </c>
      <c r="AW3012" s="167" t="s">
        <v>5</v>
      </c>
      <c r="AX3012" s="167" t="s">
        <v>66</v>
      </c>
      <c r="AY3012" s="168" t="s">
        <v>123</v>
      </c>
    </row>
    <row r="3013" spans="2:51" s="95" customFormat="1" ht="12">
      <c r="B3013" s="94"/>
      <c r="D3013" s="96" t="s">
        <v>132</v>
      </c>
      <c r="E3013" s="97" t="s">
        <v>1</v>
      </c>
      <c r="F3013" s="98" t="s">
        <v>72</v>
      </c>
      <c r="H3013" s="99">
        <v>1</v>
      </c>
      <c r="L3013" s="94"/>
      <c r="M3013" s="100"/>
      <c r="N3013" s="101"/>
      <c r="O3013" s="101"/>
      <c r="P3013" s="101"/>
      <c r="Q3013" s="101"/>
      <c r="R3013" s="101"/>
      <c r="S3013" s="101"/>
      <c r="T3013" s="102"/>
      <c r="AT3013" s="97" t="s">
        <v>132</v>
      </c>
      <c r="AU3013" s="97" t="s">
        <v>74</v>
      </c>
      <c r="AV3013" s="95" t="s">
        <v>74</v>
      </c>
      <c r="AW3013" s="95" t="s">
        <v>5</v>
      </c>
      <c r="AX3013" s="95" t="s">
        <v>66</v>
      </c>
      <c r="AY3013" s="97" t="s">
        <v>123</v>
      </c>
    </row>
    <row r="3014" spans="2:51" s="167" customFormat="1" ht="12">
      <c r="B3014" s="166"/>
      <c r="D3014" s="96" t="s">
        <v>132</v>
      </c>
      <c r="E3014" s="168" t="s">
        <v>1</v>
      </c>
      <c r="F3014" s="169" t="s">
        <v>989</v>
      </c>
      <c r="H3014" s="168" t="s">
        <v>1</v>
      </c>
      <c r="L3014" s="166"/>
      <c r="M3014" s="170"/>
      <c r="N3014" s="171"/>
      <c r="O3014" s="171"/>
      <c r="P3014" s="171"/>
      <c r="Q3014" s="171"/>
      <c r="R3014" s="171"/>
      <c r="S3014" s="171"/>
      <c r="T3014" s="172"/>
      <c r="AT3014" s="168" t="s">
        <v>132</v>
      </c>
      <c r="AU3014" s="168" t="s">
        <v>74</v>
      </c>
      <c r="AV3014" s="167" t="s">
        <v>72</v>
      </c>
      <c r="AW3014" s="167" t="s">
        <v>5</v>
      </c>
      <c r="AX3014" s="167" t="s">
        <v>66</v>
      </c>
      <c r="AY3014" s="168" t="s">
        <v>123</v>
      </c>
    </row>
    <row r="3015" spans="2:51" s="167" customFormat="1" ht="12">
      <c r="B3015" s="166"/>
      <c r="D3015" s="96" t="s">
        <v>132</v>
      </c>
      <c r="E3015" s="168" t="s">
        <v>1</v>
      </c>
      <c r="F3015" s="169" t="s">
        <v>1051</v>
      </c>
      <c r="H3015" s="168" t="s">
        <v>1</v>
      </c>
      <c r="L3015" s="166"/>
      <c r="M3015" s="170"/>
      <c r="N3015" s="171"/>
      <c r="O3015" s="171"/>
      <c r="P3015" s="171"/>
      <c r="Q3015" s="171"/>
      <c r="R3015" s="171"/>
      <c r="S3015" s="171"/>
      <c r="T3015" s="172"/>
      <c r="AT3015" s="168" t="s">
        <v>132</v>
      </c>
      <c r="AU3015" s="168" t="s">
        <v>74</v>
      </c>
      <c r="AV3015" s="167" t="s">
        <v>72</v>
      </c>
      <c r="AW3015" s="167" t="s">
        <v>5</v>
      </c>
      <c r="AX3015" s="167" t="s">
        <v>66</v>
      </c>
      <c r="AY3015" s="168" t="s">
        <v>123</v>
      </c>
    </row>
    <row r="3016" spans="2:51" s="95" customFormat="1" ht="12">
      <c r="B3016" s="94"/>
      <c r="D3016" s="96" t="s">
        <v>132</v>
      </c>
      <c r="E3016" s="97" t="s">
        <v>1</v>
      </c>
      <c r="F3016" s="98" t="s">
        <v>137</v>
      </c>
      <c r="H3016" s="99">
        <v>3</v>
      </c>
      <c r="L3016" s="94"/>
      <c r="M3016" s="100"/>
      <c r="N3016" s="101"/>
      <c r="O3016" s="101"/>
      <c r="P3016" s="101"/>
      <c r="Q3016" s="101"/>
      <c r="R3016" s="101"/>
      <c r="S3016" s="101"/>
      <c r="T3016" s="102"/>
      <c r="AT3016" s="97" t="s">
        <v>132</v>
      </c>
      <c r="AU3016" s="97" t="s">
        <v>74</v>
      </c>
      <c r="AV3016" s="95" t="s">
        <v>74</v>
      </c>
      <c r="AW3016" s="95" t="s">
        <v>5</v>
      </c>
      <c r="AX3016" s="95" t="s">
        <v>66</v>
      </c>
      <c r="AY3016" s="97" t="s">
        <v>123</v>
      </c>
    </row>
    <row r="3017" spans="2:51" s="167" customFormat="1" ht="12">
      <c r="B3017" s="166"/>
      <c r="D3017" s="96" t="s">
        <v>132</v>
      </c>
      <c r="E3017" s="168" t="s">
        <v>1</v>
      </c>
      <c r="F3017" s="169" t="s">
        <v>841</v>
      </c>
      <c r="H3017" s="168" t="s">
        <v>1</v>
      </c>
      <c r="L3017" s="166"/>
      <c r="M3017" s="170"/>
      <c r="N3017" s="171"/>
      <c r="O3017" s="171"/>
      <c r="P3017" s="171"/>
      <c r="Q3017" s="171"/>
      <c r="R3017" s="171"/>
      <c r="S3017" s="171"/>
      <c r="T3017" s="172"/>
      <c r="AT3017" s="168" t="s">
        <v>132</v>
      </c>
      <c r="AU3017" s="168" t="s">
        <v>74</v>
      </c>
      <c r="AV3017" s="167" t="s">
        <v>72</v>
      </c>
      <c r="AW3017" s="167" t="s">
        <v>5</v>
      </c>
      <c r="AX3017" s="167" t="s">
        <v>66</v>
      </c>
      <c r="AY3017" s="168" t="s">
        <v>123</v>
      </c>
    </row>
    <row r="3018" spans="2:51" s="167" customFormat="1" ht="12">
      <c r="B3018" s="166"/>
      <c r="D3018" s="96" t="s">
        <v>132</v>
      </c>
      <c r="E3018" s="168" t="s">
        <v>1</v>
      </c>
      <c r="F3018" s="169" t="s">
        <v>1052</v>
      </c>
      <c r="H3018" s="168" t="s">
        <v>1</v>
      </c>
      <c r="L3018" s="166"/>
      <c r="M3018" s="170"/>
      <c r="N3018" s="171"/>
      <c r="O3018" s="171"/>
      <c r="P3018" s="171"/>
      <c r="Q3018" s="171"/>
      <c r="R3018" s="171"/>
      <c r="S3018" s="171"/>
      <c r="T3018" s="172"/>
      <c r="AT3018" s="168" t="s">
        <v>132</v>
      </c>
      <c r="AU3018" s="168" t="s">
        <v>74</v>
      </c>
      <c r="AV3018" s="167" t="s">
        <v>72</v>
      </c>
      <c r="AW3018" s="167" t="s">
        <v>5</v>
      </c>
      <c r="AX3018" s="167" t="s">
        <v>66</v>
      </c>
      <c r="AY3018" s="168" t="s">
        <v>123</v>
      </c>
    </row>
    <row r="3019" spans="2:51" s="95" customFormat="1" ht="12">
      <c r="B3019" s="94"/>
      <c r="D3019" s="96" t="s">
        <v>132</v>
      </c>
      <c r="E3019" s="97" t="s">
        <v>1</v>
      </c>
      <c r="F3019" s="98" t="s">
        <v>74</v>
      </c>
      <c r="H3019" s="99">
        <v>2</v>
      </c>
      <c r="L3019" s="94"/>
      <c r="M3019" s="100"/>
      <c r="N3019" s="101"/>
      <c r="O3019" s="101"/>
      <c r="P3019" s="101"/>
      <c r="Q3019" s="101"/>
      <c r="R3019" s="101"/>
      <c r="S3019" s="101"/>
      <c r="T3019" s="102"/>
      <c r="AT3019" s="97" t="s">
        <v>132</v>
      </c>
      <c r="AU3019" s="97" t="s">
        <v>74</v>
      </c>
      <c r="AV3019" s="95" t="s">
        <v>74</v>
      </c>
      <c r="AW3019" s="95" t="s">
        <v>5</v>
      </c>
      <c r="AX3019" s="95" t="s">
        <v>66</v>
      </c>
      <c r="AY3019" s="97" t="s">
        <v>123</v>
      </c>
    </row>
    <row r="3020" spans="2:51" s="182" customFormat="1" ht="12">
      <c r="B3020" s="181"/>
      <c r="D3020" s="96" t="s">
        <v>132</v>
      </c>
      <c r="E3020" s="183" t="s">
        <v>1</v>
      </c>
      <c r="F3020" s="184" t="s">
        <v>470</v>
      </c>
      <c r="H3020" s="185">
        <v>12</v>
      </c>
      <c r="L3020" s="181"/>
      <c r="M3020" s="186"/>
      <c r="N3020" s="187"/>
      <c r="O3020" s="187"/>
      <c r="P3020" s="187"/>
      <c r="Q3020" s="187"/>
      <c r="R3020" s="187"/>
      <c r="S3020" s="187"/>
      <c r="T3020" s="188"/>
      <c r="AT3020" s="183" t="s">
        <v>132</v>
      </c>
      <c r="AU3020" s="183" t="s">
        <v>74</v>
      </c>
      <c r="AV3020" s="182" t="s">
        <v>130</v>
      </c>
      <c r="AW3020" s="182" t="s">
        <v>5</v>
      </c>
      <c r="AX3020" s="182" t="s">
        <v>72</v>
      </c>
      <c r="AY3020" s="183" t="s">
        <v>123</v>
      </c>
    </row>
    <row r="3021" spans="2:65" s="117" customFormat="1" ht="16.5" customHeight="1">
      <c r="B3021" s="8"/>
      <c r="C3021" s="103" t="s">
        <v>1054</v>
      </c>
      <c r="D3021" s="103" t="s">
        <v>189</v>
      </c>
      <c r="E3021" s="104" t="s">
        <v>1055</v>
      </c>
      <c r="F3021" s="105" t="s">
        <v>1056</v>
      </c>
      <c r="G3021" s="106" t="s">
        <v>175</v>
      </c>
      <c r="H3021" s="107">
        <v>12</v>
      </c>
      <c r="I3021" s="132"/>
      <c r="J3021" s="108">
        <f>ROUND(I3021*H3021,2)</f>
        <v>0</v>
      </c>
      <c r="K3021" s="105" t="s">
        <v>397</v>
      </c>
      <c r="L3021" s="157"/>
      <c r="M3021" s="109" t="s">
        <v>1</v>
      </c>
      <c r="N3021" s="189" t="s">
        <v>35</v>
      </c>
      <c r="O3021" s="92">
        <v>0</v>
      </c>
      <c r="P3021" s="92">
        <f>O3021*H3021</f>
        <v>0</v>
      </c>
      <c r="Q3021" s="92">
        <v>0.041</v>
      </c>
      <c r="R3021" s="92">
        <f>Q3021*H3021</f>
        <v>0.492</v>
      </c>
      <c r="S3021" s="92">
        <v>0</v>
      </c>
      <c r="T3021" s="164">
        <f>S3021*H3021</f>
        <v>0</v>
      </c>
      <c r="AR3021" s="120" t="s">
        <v>159</v>
      </c>
      <c r="AT3021" s="120" t="s">
        <v>189</v>
      </c>
      <c r="AU3021" s="120" t="s">
        <v>74</v>
      </c>
      <c r="AY3021" s="120" t="s">
        <v>123</v>
      </c>
      <c r="BE3021" s="156">
        <f>IF(N3021="základní",J3021,0)</f>
        <v>0</v>
      </c>
      <c r="BF3021" s="156">
        <f>IF(N3021="snížená",J3021,0)</f>
        <v>0</v>
      </c>
      <c r="BG3021" s="156">
        <f>IF(N3021="zákl. přenesená",J3021,0)</f>
        <v>0</v>
      </c>
      <c r="BH3021" s="156">
        <f>IF(N3021="sníž. přenesená",J3021,0)</f>
        <v>0</v>
      </c>
      <c r="BI3021" s="156">
        <f>IF(N3021="nulová",J3021,0)</f>
        <v>0</v>
      </c>
      <c r="BJ3021" s="120" t="s">
        <v>72</v>
      </c>
      <c r="BK3021" s="156">
        <f>ROUND(I3021*H3021,2)</f>
        <v>0</v>
      </c>
      <c r="BL3021" s="120" t="s">
        <v>130</v>
      </c>
      <c r="BM3021" s="120" t="s">
        <v>1057</v>
      </c>
    </row>
    <row r="3022" spans="2:47" s="117" customFormat="1" ht="12">
      <c r="B3022" s="8"/>
      <c r="D3022" s="96" t="s">
        <v>399</v>
      </c>
      <c r="F3022" s="165" t="s">
        <v>1056</v>
      </c>
      <c r="L3022" s="8"/>
      <c r="M3022" s="114"/>
      <c r="N3022" s="21"/>
      <c r="O3022" s="21"/>
      <c r="P3022" s="21"/>
      <c r="Q3022" s="21"/>
      <c r="R3022" s="21"/>
      <c r="S3022" s="21"/>
      <c r="T3022" s="22"/>
      <c r="AT3022" s="120" t="s">
        <v>399</v>
      </c>
      <c r="AU3022" s="120" t="s">
        <v>74</v>
      </c>
    </row>
    <row r="3023" spans="2:51" s="167" customFormat="1" ht="12">
      <c r="B3023" s="166"/>
      <c r="D3023" s="96" t="s">
        <v>132</v>
      </c>
      <c r="E3023" s="168" t="s">
        <v>1</v>
      </c>
      <c r="F3023" s="169" t="s">
        <v>401</v>
      </c>
      <c r="H3023" s="168" t="s">
        <v>1</v>
      </c>
      <c r="L3023" s="166"/>
      <c r="M3023" s="170"/>
      <c r="N3023" s="171"/>
      <c r="O3023" s="171"/>
      <c r="P3023" s="171"/>
      <c r="Q3023" s="171"/>
      <c r="R3023" s="171"/>
      <c r="S3023" s="171"/>
      <c r="T3023" s="172"/>
      <c r="AT3023" s="168" t="s">
        <v>132</v>
      </c>
      <c r="AU3023" s="168" t="s">
        <v>74</v>
      </c>
      <c r="AV3023" s="167" t="s">
        <v>72</v>
      </c>
      <c r="AW3023" s="167" t="s">
        <v>5</v>
      </c>
      <c r="AX3023" s="167" t="s">
        <v>66</v>
      </c>
      <c r="AY3023" s="168" t="s">
        <v>123</v>
      </c>
    </row>
    <row r="3024" spans="2:51" s="167" customFormat="1" ht="12">
      <c r="B3024" s="166"/>
      <c r="D3024" s="96" t="s">
        <v>132</v>
      </c>
      <c r="E3024" s="168" t="s">
        <v>1</v>
      </c>
      <c r="F3024" s="169" t="s">
        <v>402</v>
      </c>
      <c r="H3024" s="168" t="s">
        <v>1</v>
      </c>
      <c r="L3024" s="166"/>
      <c r="M3024" s="170"/>
      <c r="N3024" s="171"/>
      <c r="O3024" s="171"/>
      <c r="P3024" s="171"/>
      <c r="Q3024" s="171"/>
      <c r="R3024" s="171"/>
      <c r="S3024" s="171"/>
      <c r="T3024" s="172"/>
      <c r="AT3024" s="168" t="s">
        <v>132</v>
      </c>
      <c r="AU3024" s="168" t="s">
        <v>74</v>
      </c>
      <c r="AV3024" s="167" t="s">
        <v>72</v>
      </c>
      <c r="AW3024" s="167" t="s">
        <v>5</v>
      </c>
      <c r="AX3024" s="167" t="s">
        <v>66</v>
      </c>
      <c r="AY3024" s="168" t="s">
        <v>123</v>
      </c>
    </row>
    <row r="3025" spans="2:51" s="167" customFormat="1" ht="12">
      <c r="B3025" s="166"/>
      <c r="D3025" s="96" t="s">
        <v>132</v>
      </c>
      <c r="E3025" s="168" t="s">
        <v>1</v>
      </c>
      <c r="F3025" s="169" t="s">
        <v>403</v>
      </c>
      <c r="H3025" s="168" t="s">
        <v>1</v>
      </c>
      <c r="L3025" s="166"/>
      <c r="M3025" s="170"/>
      <c r="N3025" s="171"/>
      <c r="O3025" s="171"/>
      <c r="P3025" s="171"/>
      <c r="Q3025" s="171"/>
      <c r="R3025" s="171"/>
      <c r="S3025" s="171"/>
      <c r="T3025" s="172"/>
      <c r="AT3025" s="168" t="s">
        <v>132</v>
      </c>
      <c r="AU3025" s="168" t="s">
        <v>74</v>
      </c>
      <c r="AV3025" s="167" t="s">
        <v>72</v>
      </c>
      <c r="AW3025" s="167" t="s">
        <v>5</v>
      </c>
      <c r="AX3025" s="167" t="s">
        <v>66</v>
      </c>
      <c r="AY3025" s="168" t="s">
        <v>123</v>
      </c>
    </row>
    <row r="3026" spans="2:51" s="167" customFormat="1" ht="12">
      <c r="B3026" s="166"/>
      <c r="D3026" s="96" t="s">
        <v>132</v>
      </c>
      <c r="E3026" s="168" t="s">
        <v>1</v>
      </c>
      <c r="F3026" s="169" t="s">
        <v>674</v>
      </c>
      <c r="H3026" s="168" t="s">
        <v>1</v>
      </c>
      <c r="L3026" s="166"/>
      <c r="M3026" s="170"/>
      <c r="N3026" s="171"/>
      <c r="O3026" s="171"/>
      <c r="P3026" s="171"/>
      <c r="Q3026" s="171"/>
      <c r="R3026" s="171"/>
      <c r="S3026" s="171"/>
      <c r="T3026" s="172"/>
      <c r="AT3026" s="168" t="s">
        <v>132</v>
      </c>
      <c r="AU3026" s="168" t="s">
        <v>74</v>
      </c>
      <c r="AV3026" s="167" t="s">
        <v>72</v>
      </c>
      <c r="AW3026" s="167" t="s">
        <v>5</v>
      </c>
      <c r="AX3026" s="167" t="s">
        <v>66</v>
      </c>
      <c r="AY3026" s="168" t="s">
        <v>123</v>
      </c>
    </row>
    <row r="3027" spans="2:51" s="167" customFormat="1" ht="12">
      <c r="B3027" s="166"/>
      <c r="D3027" s="96" t="s">
        <v>132</v>
      </c>
      <c r="E3027" s="168" t="s">
        <v>1</v>
      </c>
      <c r="F3027" s="169" t="s">
        <v>438</v>
      </c>
      <c r="H3027" s="168" t="s">
        <v>1</v>
      </c>
      <c r="L3027" s="166"/>
      <c r="M3027" s="170"/>
      <c r="N3027" s="171"/>
      <c r="O3027" s="171"/>
      <c r="P3027" s="171"/>
      <c r="Q3027" s="171"/>
      <c r="R3027" s="171"/>
      <c r="S3027" s="171"/>
      <c r="T3027" s="172"/>
      <c r="AT3027" s="168" t="s">
        <v>132</v>
      </c>
      <c r="AU3027" s="168" t="s">
        <v>74</v>
      </c>
      <c r="AV3027" s="167" t="s">
        <v>72</v>
      </c>
      <c r="AW3027" s="167" t="s">
        <v>5</v>
      </c>
      <c r="AX3027" s="167" t="s">
        <v>66</v>
      </c>
      <c r="AY3027" s="168" t="s">
        <v>123</v>
      </c>
    </row>
    <row r="3028" spans="2:51" s="167" customFormat="1" ht="12">
      <c r="B3028" s="166"/>
      <c r="D3028" s="96" t="s">
        <v>132</v>
      </c>
      <c r="E3028" s="168" t="s">
        <v>1</v>
      </c>
      <c r="F3028" s="169" t="s">
        <v>1058</v>
      </c>
      <c r="H3028" s="168" t="s">
        <v>1</v>
      </c>
      <c r="L3028" s="166"/>
      <c r="M3028" s="170"/>
      <c r="N3028" s="171"/>
      <c r="O3028" s="171"/>
      <c r="P3028" s="171"/>
      <c r="Q3028" s="171"/>
      <c r="R3028" s="171"/>
      <c r="S3028" s="171"/>
      <c r="T3028" s="172"/>
      <c r="AT3028" s="168" t="s">
        <v>132</v>
      </c>
      <c r="AU3028" s="168" t="s">
        <v>74</v>
      </c>
      <c r="AV3028" s="167" t="s">
        <v>72</v>
      </c>
      <c r="AW3028" s="167" t="s">
        <v>5</v>
      </c>
      <c r="AX3028" s="167" t="s">
        <v>66</v>
      </c>
      <c r="AY3028" s="168" t="s">
        <v>123</v>
      </c>
    </row>
    <row r="3029" spans="2:51" s="95" customFormat="1" ht="12">
      <c r="B3029" s="94"/>
      <c r="D3029" s="96" t="s">
        <v>132</v>
      </c>
      <c r="E3029" s="97" t="s">
        <v>1</v>
      </c>
      <c r="F3029" s="98" t="s">
        <v>137</v>
      </c>
      <c r="H3029" s="99">
        <v>3</v>
      </c>
      <c r="L3029" s="94"/>
      <c r="M3029" s="100"/>
      <c r="N3029" s="101"/>
      <c r="O3029" s="101"/>
      <c r="P3029" s="101"/>
      <c r="Q3029" s="101"/>
      <c r="R3029" s="101"/>
      <c r="S3029" s="101"/>
      <c r="T3029" s="102"/>
      <c r="AT3029" s="97" t="s">
        <v>132</v>
      </c>
      <c r="AU3029" s="97" t="s">
        <v>74</v>
      </c>
      <c r="AV3029" s="95" t="s">
        <v>74</v>
      </c>
      <c r="AW3029" s="95" t="s">
        <v>5</v>
      </c>
      <c r="AX3029" s="95" t="s">
        <v>66</v>
      </c>
      <c r="AY3029" s="97" t="s">
        <v>123</v>
      </c>
    </row>
    <row r="3030" spans="2:51" s="167" customFormat="1" ht="12">
      <c r="B3030" s="166"/>
      <c r="D3030" s="96" t="s">
        <v>132</v>
      </c>
      <c r="E3030" s="168" t="s">
        <v>1</v>
      </c>
      <c r="F3030" s="169" t="s">
        <v>985</v>
      </c>
      <c r="H3030" s="168" t="s">
        <v>1</v>
      </c>
      <c r="L3030" s="166"/>
      <c r="M3030" s="170"/>
      <c r="N3030" s="171"/>
      <c r="O3030" s="171"/>
      <c r="P3030" s="171"/>
      <c r="Q3030" s="171"/>
      <c r="R3030" s="171"/>
      <c r="S3030" s="171"/>
      <c r="T3030" s="172"/>
      <c r="AT3030" s="168" t="s">
        <v>132</v>
      </c>
      <c r="AU3030" s="168" t="s">
        <v>74</v>
      </c>
      <c r="AV3030" s="167" t="s">
        <v>72</v>
      </c>
      <c r="AW3030" s="167" t="s">
        <v>5</v>
      </c>
      <c r="AX3030" s="167" t="s">
        <v>66</v>
      </c>
      <c r="AY3030" s="168" t="s">
        <v>123</v>
      </c>
    </row>
    <row r="3031" spans="2:51" s="167" customFormat="1" ht="12">
      <c r="B3031" s="166"/>
      <c r="D3031" s="96" t="s">
        <v>132</v>
      </c>
      <c r="E3031" s="168" t="s">
        <v>1</v>
      </c>
      <c r="F3031" s="169" t="s">
        <v>1059</v>
      </c>
      <c r="H3031" s="168" t="s">
        <v>1</v>
      </c>
      <c r="L3031" s="166"/>
      <c r="M3031" s="170"/>
      <c r="N3031" s="171"/>
      <c r="O3031" s="171"/>
      <c r="P3031" s="171"/>
      <c r="Q3031" s="171"/>
      <c r="R3031" s="171"/>
      <c r="S3031" s="171"/>
      <c r="T3031" s="172"/>
      <c r="AT3031" s="168" t="s">
        <v>132</v>
      </c>
      <c r="AU3031" s="168" t="s">
        <v>74</v>
      </c>
      <c r="AV3031" s="167" t="s">
        <v>72</v>
      </c>
      <c r="AW3031" s="167" t="s">
        <v>5</v>
      </c>
      <c r="AX3031" s="167" t="s">
        <v>66</v>
      </c>
      <c r="AY3031" s="168" t="s">
        <v>123</v>
      </c>
    </row>
    <row r="3032" spans="2:51" s="95" customFormat="1" ht="12">
      <c r="B3032" s="94"/>
      <c r="D3032" s="96" t="s">
        <v>132</v>
      </c>
      <c r="E3032" s="97" t="s">
        <v>1</v>
      </c>
      <c r="F3032" s="98" t="s">
        <v>74</v>
      </c>
      <c r="H3032" s="99">
        <v>2</v>
      </c>
      <c r="L3032" s="94"/>
      <c r="M3032" s="100"/>
      <c r="N3032" s="101"/>
      <c r="O3032" s="101"/>
      <c r="P3032" s="101"/>
      <c r="Q3032" s="101"/>
      <c r="R3032" s="101"/>
      <c r="S3032" s="101"/>
      <c r="T3032" s="102"/>
      <c r="AT3032" s="97" t="s">
        <v>132</v>
      </c>
      <c r="AU3032" s="97" t="s">
        <v>74</v>
      </c>
      <c r="AV3032" s="95" t="s">
        <v>74</v>
      </c>
      <c r="AW3032" s="95" t="s">
        <v>5</v>
      </c>
      <c r="AX3032" s="95" t="s">
        <v>66</v>
      </c>
      <c r="AY3032" s="97" t="s">
        <v>123</v>
      </c>
    </row>
    <row r="3033" spans="2:51" s="167" customFormat="1" ht="12">
      <c r="B3033" s="166"/>
      <c r="D3033" s="96" t="s">
        <v>132</v>
      </c>
      <c r="E3033" s="168" t="s">
        <v>1</v>
      </c>
      <c r="F3033" s="169" t="s">
        <v>838</v>
      </c>
      <c r="H3033" s="168" t="s">
        <v>1</v>
      </c>
      <c r="L3033" s="166"/>
      <c r="M3033" s="170"/>
      <c r="N3033" s="171"/>
      <c r="O3033" s="171"/>
      <c r="P3033" s="171"/>
      <c r="Q3033" s="171"/>
      <c r="R3033" s="171"/>
      <c r="S3033" s="171"/>
      <c r="T3033" s="172"/>
      <c r="AT3033" s="168" t="s">
        <v>132</v>
      </c>
      <c r="AU3033" s="168" t="s">
        <v>74</v>
      </c>
      <c r="AV3033" s="167" t="s">
        <v>72</v>
      </c>
      <c r="AW3033" s="167" t="s">
        <v>5</v>
      </c>
      <c r="AX3033" s="167" t="s">
        <v>66</v>
      </c>
      <c r="AY3033" s="168" t="s">
        <v>123</v>
      </c>
    </row>
    <row r="3034" spans="2:51" s="167" customFormat="1" ht="12">
      <c r="B3034" s="166"/>
      <c r="D3034" s="96" t="s">
        <v>132</v>
      </c>
      <c r="E3034" s="168" t="s">
        <v>1</v>
      </c>
      <c r="F3034" s="169" t="s">
        <v>1060</v>
      </c>
      <c r="H3034" s="168" t="s">
        <v>1</v>
      </c>
      <c r="L3034" s="166"/>
      <c r="M3034" s="170"/>
      <c r="N3034" s="171"/>
      <c r="O3034" s="171"/>
      <c r="P3034" s="171"/>
      <c r="Q3034" s="171"/>
      <c r="R3034" s="171"/>
      <c r="S3034" s="171"/>
      <c r="T3034" s="172"/>
      <c r="AT3034" s="168" t="s">
        <v>132</v>
      </c>
      <c r="AU3034" s="168" t="s">
        <v>74</v>
      </c>
      <c r="AV3034" s="167" t="s">
        <v>72</v>
      </c>
      <c r="AW3034" s="167" t="s">
        <v>5</v>
      </c>
      <c r="AX3034" s="167" t="s">
        <v>66</v>
      </c>
      <c r="AY3034" s="168" t="s">
        <v>123</v>
      </c>
    </row>
    <row r="3035" spans="2:51" s="95" customFormat="1" ht="12">
      <c r="B3035" s="94"/>
      <c r="D3035" s="96" t="s">
        <v>132</v>
      </c>
      <c r="E3035" s="97" t="s">
        <v>1</v>
      </c>
      <c r="F3035" s="98" t="s">
        <v>72</v>
      </c>
      <c r="H3035" s="99">
        <v>1</v>
      </c>
      <c r="L3035" s="94"/>
      <c r="M3035" s="100"/>
      <c r="N3035" s="101"/>
      <c r="O3035" s="101"/>
      <c r="P3035" s="101"/>
      <c r="Q3035" s="101"/>
      <c r="R3035" s="101"/>
      <c r="S3035" s="101"/>
      <c r="T3035" s="102"/>
      <c r="AT3035" s="97" t="s">
        <v>132</v>
      </c>
      <c r="AU3035" s="97" t="s">
        <v>74</v>
      </c>
      <c r="AV3035" s="95" t="s">
        <v>74</v>
      </c>
      <c r="AW3035" s="95" t="s">
        <v>5</v>
      </c>
      <c r="AX3035" s="95" t="s">
        <v>66</v>
      </c>
      <c r="AY3035" s="97" t="s">
        <v>123</v>
      </c>
    </row>
    <row r="3036" spans="2:51" s="167" customFormat="1" ht="12">
      <c r="B3036" s="166"/>
      <c r="D3036" s="96" t="s">
        <v>132</v>
      </c>
      <c r="E3036" s="168" t="s">
        <v>1</v>
      </c>
      <c r="F3036" s="169" t="s">
        <v>988</v>
      </c>
      <c r="H3036" s="168" t="s">
        <v>1</v>
      </c>
      <c r="L3036" s="166"/>
      <c r="M3036" s="170"/>
      <c r="N3036" s="171"/>
      <c r="O3036" s="171"/>
      <c r="P3036" s="171"/>
      <c r="Q3036" s="171"/>
      <c r="R3036" s="171"/>
      <c r="S3036" s="171"/>
      <c r="T3036" s="172"/>
      <c r="AT3036" s="168" t="s">
        <v>132</v>
      </c>
      <c r="AU3036" s="168" t="s">
        <v>74</v>
      </c>
      <c r="AV3036" s="167" t="s">
        <v>72</v>
      </c>
      <c r="AW3036" s="167" t="s">
        <v>5</v>
      </c>
      <c r="AX3036" s="167" t="s">
        <v>66</v>
      </c>
      <c r="AY3036" s="168" t="s">
        <v>123</v>
      </c>
    </row>
    <row r="3037" spans="2:51" s="167" customFormat="1" ht="12">
      <c r="B3037" s="166"/>
      <c r="D3037" s="96" t="s">
        <v>132</v>
      </c>
      <c r="E3037" s="168" t="s">
        <v>1</v>
      </c>
      <c r="F3037" s="169" t="s">
        <v>1060</v>
      </c>
      <c r="H3037" s="168" t="s">
        <v>1</v>
      </c>
      <c r="L3037" s="166"/>
      <c r="M3037" s="170"/>
      <c r="N3037" s="171"/>
      <c r="O3037" s="171"/>
      <c r="P3037" s="171"/>
      <c r="Q3037" s="171"/>
      <c r="R3037" s="171"/>
      <c r="S3037" s="171"/>
      <c r="T3037" s="172"/>
      <c r="AT3037" s="168" t="s">
        <v>132</v>
      </c>
      <c r="AU3037" s="168" t="s">
        <v>74</v>
      </c>
      <c r="AV3037" s="167" t="s">
        <v>72</v>
      </c>
      <c r="AW3037" s="167" t="s">
        <v>5</v>
      </c>
      <c r="AX3037" s="167" t="s">
        <v>66</v>
      </c>
      <c r="AY3037" s="168" t="s">
        <v>123</v>
      </c>
    </row>
    <row r="3038" spans="2:51" s="95" customFormat="1" ht="12">
      <c r="B3038" s="94"/>
      <c r="D3038" s="96" t="s">
        <v>132</v>
      </c>
      <c r="E3038" s="97" t="s">
        <v>1</v>
      </c>
      <c r="F3038" s="98" t="s">
        <v>72</v>
      </c>
      <c r="H3038" s="99">
        <v>1</v>
      </c>
      <c r="L3038" s="94"/>
      <c r="M3038" s="100"/>
      <c r="N3038" s="101"/>
      <c r="O3038" s="101"/>
      <c r="P3038" s="101"/>
      <c r="Q3038" s="101"/>
      <c r="R3038" s="101"/>
      <c r="S3038" s="101"/>
      <c r="T3038" s="102"/>
      <c r="AT3038" s="97" t="s">
        <v>132</v>
      </c>
      <c r="AU3038" s="97" t="s">
        <v>74</v>
      </c>
      <c r="AV3038" s="95" t="s">
        <v>74</v>
      </c>
      <c r="AW3038" s="95" t="s">
        <v>5</v>
      </c>
      <c r="AX3038" s="95" t="s">
        <v>66</v>
      </c>
      <c r="AY3038" s="97" t="s">
        <v>123</v>
      </c>
    </row>
    <row r="3039" spans="2:51" s="167" customFormat="1" ht="12">
      <c r="B3039" s="166"/>
      <c r="D3039" s="96" t="s">
        <v>132</v>
      </c>
      <c r="E3039" s="168" t="s">
        <v>1</v>
      </c>
      <c r="F3039" s="169" t="s">
        <v>989</v>
      </c>
      <c r="H3039" s="168" t="s">
        <v>1</v>
      </c>
      <c r="L3039" s="166"/>
      <c r="M3039" s="170"/>
      <c r="N3039" s="171"/>
      <c r="O3039" s="171"/>
      <c r="P3039" s="171"/>
      <c r="Q3039" s="171"/>
      <c r="R3039" s="171"/>
      <c r="S3039" s="171"/>
      <c r="T3039" s="172"/>
      <c r="AT3039" s="168" t="s">
        <v>132</v>
      </c>
      <c r="AU3039" s="168" t="s">
        <v>74</v>
      </c>
      <c r="AV3039" s="167" t="s">
        <v>72</v>
      </c>
      <c r="AW3039" s="167" t="s">
        <v>5</v>
      </c>
      <c r="AX3039" s="167" t="s">
        <v>66</v>
      </c>
      <c r="AY3039" s="168" t="s">
        <v>123</v>
      </c>
    </row>
    <row r="3040" spans="2:51" s="167" customFormat="1" ht="12">
      <c r="B3040" s="166"/>
      <c r="D3040" s="96" t="s">
        <v>132</v>
      </c>
      <c r="E3040" s="168" t="s">
        <v>1</v>
      </c>
      <c r="F3040" s="169" t="s">
        <v>1058</v>
      </c>
      <c r="H3040" s="168" t="s">
        <v>1</v>
      </c>
      <c r="L3040" s="166"/>
      <c r="M3040" s="170"/>
      <c r="N3040" s="171"/>
      <c r="O3040" s="171"/>
      <c r="P3040" s="171"/>
      <c r="Q3040" s="171"/>
      <c r="R3040" s="171"/>
      <c r="S3040" s="171"/>
      <c r="T3040" s="172"/>
      <c r="AT3040" s="168" t="s">
        <v>132</v>
      </c>
      <c r="AU3040" s="168" t="s">
        <v>74</v>
      </c>
      <c r="AV3040" s="167" t="s">
        <v>72</v>
      </c>
      <c r="AW3040" s="167" t="s">
        <v>5</v>
      </c>
      <c r="AX3040" s="167" t="s">
        <v>66</v>
      </c>
      <c r="AY3040" s="168" t="s">
        <v>123</v>
      </c>
    </row>
    <row r="3041" spans="2:51" s="95" customFormat="1" ht="12">
      <c r="B3041" s="94"/>
      <c r="D3041" s="96" t="s">
        <v>132</v>
      </c>
      <c r="E3041" s="97" t="s">
        <v>1</v>
      </c>
      <c r="F3041" s="98" t="s">
        <v>137</v>
      </c>
      <c r="H3041" s="99">
        <v>3</v>
      </c>
      <c r="L3041" s="94"/>
      <c r="M3041" s="100"/>
      <c r="N3041" s="101"/>
      <c r="O3041" s="101"/>
      <c r="P3041" s="101"/>
      <c r="Q3041" s="101"/>
      <c r="R3041" s="101"/>
      <c r="S3041" s="101"/>
      <c r="T3041" s="102"/>
      <c r="AT3041" s="97" t="s">
        <v>132</v>
      </c>
      <c r="AU3041" s="97" t="s">
        <v>74</v>
      </c>
      <c r="AV3041" s="95" t="s">
        <v>74</v>
      </c>
      <c r="AW3041" s="95" t="s">
        <v>5</v>
      </c>
      <c r="AX3041" s="95" t="s">
        <v>66</v>
      </c>
      <c r="AY3041" s="97" t="s">
        <v>123</v>
      </c>
    </row>
    <row r="3042" spans="2:51" s="167" customFormat="1" ht="12">
      <c r="B3042" s="166"/>
      <c r="D3042" s="96" t="s">
        <v>132</v>
      </c>
      <c r="E3042" s="168" t="s">
        <v>1</v>
      </c>
      <c r="F3042" s="169" t="s">
        <v>841</v>
      </c>
      <c r="H3042" s="168" t="s">
        <v>1</v>
      </c>
      <c r="L3042" s="166"/>
      <c r="M3042" s="170"/>
      <c r="N3042" s="171"/>
      <c r="O3042" s="171"/>
      <c r="P3042" s="171"/>
      <c r="Q3042" s="171"/>
      <c r="R3042" s="171"/>
      <c r="S3042" s="171"/>
      <c r="T3042" s="172"/>
      <c r="AT3042" s="168" t="s">
        <v>132</v>
      </c>
      <c r="AU3042" s="168" t="s">
        <v>74</v>
      </c>
      <c r="AV3042" s="167" t="s">
        <v>72</v>
      </c>
      <c r="AW3042" s="167" t="s">
        <v>5</v>
      </c>
      <c r="AX3042" s="167" t="s">
        <v>66</v>
      </c>
      <c r="AY3042" s="168" t="s">
        <v>123</v>
      </c>
    </row>
    <row r="3043" spans="2:51" s="167" customFormat="1" ht="12">
      <c r="B3043" s="166"/>
      <c r="D3043" s="96" t="s">
        <v>132</v>
      </c>
      <c r="E3043" s="168" t="s">
        <v>1</v>
      </c>
      <c r="F3043" s="169" t="s">
        <v>1059</v>
      </c>
      <c r="H3043" s="168" t="s">
        <v>1</v>
      </c>
      <c r="L3043" s="166"/>
      <c r="M3043" s="170"/>
      <c r="N3043" s="171"/>
      <c r="O3043" s="171"/>
      <c r="P3043" s="171"/>
      <c r="Q3043" s="171"/>
      <c r="R3043" s="171"/>
      <c r="S3043" s="171"/>
      <c r="T3043" s="172"/>
      <c r="AT3043" s="168" t="s">
        <v>132</v>
      </c>
      <c r="AU3043" s="168" t="s">
        <v>74</v>
      </c>
      <c r="AV3043" s="167" t="s">
        <v>72</v>
      </c>
      <c r="AW3043" s="167" t="s">
        <v>5</v>
      </c>
      <c r="AX3043" s="167" t="s">
        <v>66</v>
      </c>
      <c r="AY3043" s="168" t="s">
        <v>123</v>
      </c>
    </row>
    <row r="3044" spans="2:51" s="95" customFormat="1" ht="12">
      <c r="B3044" s="94"/>
      <c r="D3044" s="96" t="s">
        <v>132</v>
      </c>
      <c r="E3044" s="97" t="s">
        <v>1</v>
      </c>
      <c r="F3044" s="98" t="s">
        <v>74</v>
      </c>
      <c r="H3044" s="99">
        <v>2</v>
      </c>
      <c r="L3044" s="94"/>
      <c r="M3044" s="100"/>
      <c r="N3044" s="101"/>
      <c r="O3044" s="101"/>
      <c r="P3044" s="101"/>
      <c r="Q3044" s="101"/>
      <c r="R3044" s="101"/>
      <c r="S3044" s="101"/>
      <c r="T3044" s="102"/>
      <c r="AT3044" s="97" t="s">
        <v>132</v>
      </c>
      <c r="AU3044" s="97" t="s">
        <v>74</v>
      </c>
      <c r="AV3044" s="95" t="s">
        <v>74</v>
      </c>
      <c r="AW3044" s="95" t="s">
        <v>5</v>
      </c>
      <c r="AX3044" s="95" t="s">
        <v>66</v>
      </c>
      <c r="AY3044" s="97" t="s">
        <v>123</v>
      </c>
    </row>
    <row r="3045" spans="2:51" s="182" customFormat="1" ht="12">
      <c r="B3045" s="181"/>
      <c r="D3045" s="96" t="s">
        <v>132</v>
      </c>
      <c r="E3045" s="183" t="s">
        <v>1</v>
      </c>
      <c r="F3045" s="184" t="s">
        <v>470</v>
      </c>
      <c r="H3045" s="185">
        <v>12</v>
      </c>
      <c r="L3045" s="181"/>
      <c r="M3045" s="186"/>
      <c r="N3045" s="187"/>
      <c r="O3045" s="187"/>
      <c r="P3045" s="187"/>
      <c r="Q3045" s="187"/>
      <c r="R3045" s="187"/>
      <c r="S3045" s="187"/>
      <c r="T3045" s="188"/>
      <c r="AT3045" s="183" t="s">
        <v>132</v>
      </c>
      <c r="AU3045" s="183" t="s">
        <v>74</v>
      </c>
      <c r="AV3045" s="182" t="s">
        <v>130</v>
      </c>
      <c r="AW3045" s="182" t="s">
        <v>5</v>
      </c>
      <c r="AX3045" s="182" t="s">
        <v>72</v>
      </c>
      <c r="AY3045" s="183" t="s">
        <v>123</v>
      </c>
    </row>
    <row r="3046" spans="2:65" s="117" customFormat="1" ht="16.5" customHeight="1">
      <c r="B3046" s="8"/>
      <c r="C3046" s="103" t="s">
        <v>1061</v>
      </c>
      <c r="D3046" s="103" t="s">
        <v>189</v>
      </c>
      <c r="E3046" s="104" t="s">
        <v>1062</v>
      </c>
      <c r="F3046" s="105" t="s">
        <v>1063</v>
      </c>
      <c r="G3046" s="106" t="s">
        <v>175</v>
      </c>
      <c r="H3046" s="107">
        <v>12</v>
      </c>
      <c r="I3046" s="143"/>
      <c r="J3046" s="108">
        <f>ROUND(I3046*H3046,2)</f>
        <v>0</v>
      </c>
      <c r="K3046" s="105" t="s">
        <v>397</v>
      </c>
      <c r="L3046" s="157"/>
      <c r="M3046" s="109" t="s">
        <v>1</v>
      </c>
      <c r="N3046" s="189" t="s">
        <v>35</v>
      </c>
      <c r="O3046" s="92">
        <v>0</v>
      </c>
      <c r="P3046" s="92">
        <f>O3046*H3046</f>
        <v>0</v>
      </c>
      <c r="Q3046" s="92">
        <v>0.003</v>
      </c>
      <c r="R3046" s="92">
        <f>Q3046*H3046</f>
        <v>0.036000000000000004</v>
      </c>
      <c r="S3046" s="92">
        <v>0</v>
      </c>
      <c r="T3046" s="164">
        <f>S3046*H3046</f>
        <v>0</v>
      </c>
      <c r="AR3046" s="120" t="s">
        <v>159</v>
      </c>
      <c r="AT3046" s="120" t="s">
        <v>189</v>
      </c>
      <c r="AU3046" s="120" t="s">
        <v>74</v>
      </c>
      <c r="AY3046" s="120" t="s">
        <v>123</v>
      </c>
      <c r="BE3046" s="156">
        <f>IF(N3046="základní",J3046,0)</f>
        <v>0</v>
      </c>
      <c r="BF3046" s="156">
        <f>IF(N3046="snížená",J3046,0)</f>
        <v>0</v>
      </c>
      <c r="BG3046" s="156">
        <f>IF(N3046="zákl. přenesená",J3046,0)</f>
        <v>0</v>
      </c>
      <c r="BH3046" s="156">
        <f>IF(N3046="sníž. přenesená",J3046,0)</f>
        <v>0</v>
      </c>
      <c r="BI3046" s="156">
        <f>IF(N3046="nulová",J3046,0)</f>
        <v>0</v>
      </c>
      <c r="BJ3046" s="120" t="s">
        <v>72</v>
      </c>
      <c r="BK3046" s="156">
        <f>ROUND(I3046*H3046,2)</f>
        <v>0</v>
      </c>
      <c r="BL3046" s="120" t="s">
        <v>130</v>
      </c>
      <c r="BM3046" s="120" t="s">
        <v>1064</v>
      </c>
    </row>
    <row r="3047" spans="2:47" s="117" customFormat="1" ht="12">
      <c r="B3047" s="8"/>
      <c r="D3047" s="96" t="s">
        <v>399</v>
      </c>
      <c r="F3047" s="165" t="s">
        <v>1063</v>
      </c>
      <c r="I3047" s="196"/>
      <c r="L3047" s="8"/>
      <c r="M3047" s="114"/>
      <c r="N3047" s="21"/>
      <c r="O3047" s="21"/>
      <c r="P3047" s="21"/>
      <c r="Q3047" s="21"/>
      <c r="R3047" s="21"/>
      <c r="S3047" s="21"/>
      <c r="T3047" s="22"/>
      <c r="AT3047" s="120" t="s">
        <v>399</v>
      </c>
      <c r="AU3047" s="120" t="s">
        <v>74</v>
      </c>
    </row>
    <row r="3048" spans="2:51" s="167" customFormat="1" ht="12">
      <c r="B3048" s="166"/>
      <c r="D3048" s="96" t="s">
        <v>132</v>
      </c>
      <c r="E3048" s="168" t="s">
        <v>1</v>
      </c>
      <c r="F3048" s="169" t="s">
        <v>401</v>
      </c>
      <c r="H3048" s="168" t="s">
        <v>1</v>
      </c>
      <c r="L3048" s="166"/>
      <c r="M3048" s="170"/>
      <c r="N3048" s="171"/>
      <c r="O3048" s="171"/>
      <c r="P3048" s="171"/>
      <c r="Q3048" s="171"/>
      <c r="R3048" s="171"/>
      <c r="S3048" s="171"/>
      <c r="T3048" s="172"/>
      <c r="AT3048" s="168" t="s">
        <v>132</v>
      </c>
      <c r="AU3048" s="168" t="s">
        <v>74</v>
      </c>
      <c r="AV3048" s="167" t="s">
        <v>72</v>
      </c>
      <c r="AW3048" s="167" t="s">
        <v>5</v>
      </c>
      <c r="AX3048" s="167" t="s">
        <v>66</v>
      </c>
      <c r="AY3048" s="168" t="s">
        <v>123</v>
      </c>
    </row>
    <row r="3049" spans="2:51" s="167" customFormat="1" ht="12">
      <c r="B3049" s="166"/>
      <c r="D3049" s="96" t="s">
        <v>132</v>
      </c>
      <c r="E3049" s="168" t="s">
        <v>1</v>
      </c>
      <c r="F3049" s="169" t="s">
        <v>402</v>
      </c>
      <c r="H3049" s="168" t="s">
        <v>1</v>
      </c>
      <c r="L3049" s="166"/>
      <c r="M3049" s="170"/>
      <c r="N3049" s="171"/>
      <c r="O3049" s="171"/>
      <c r="P3049" s="171"/>
      <c r="Q3049" s="171"/>
      <c r="R3049" s="171"/>
      <c r="S3049" s="171"/>
      <c r="T3049" s="172"/>
      <c r="AT3049" s="168" t="s">
        <v>132</v>
      </c>
      <c r="AU3049" s="168" t="s">
        <v>74</v>
      </c>
      <c r="AV3049" s="167" t="s">
        <v>72</v>
      </c>
      <c r="AW3049" s="167" t="s">
        <v>5</v>
      </c>
      <c r="AX3049" s="167" t="s">
        <v>66</v>
      </c>
      <c r="AY3049" s="168" t="s">
        <v>123</v>
      </c>
    </row>
    <row r="3050" spans="2:51" s="167" customFormat="1" ht="12">
      <c r="B3050" s="166"/>
      <c r="D3050" s="96" t="s">
        <v>132</v>
      </c>
      <c r="E3050" s="168" t="s">
        <v>1</v>
      </c>
      <c r="F3050" s="169" t="s">
        <v>403</v>
      </c>
      <c r="H3050" s="168" t="s">
        <v>1</v>
      </c>
      <c r="L3050" s="166"/>
      <c r="M3050" s="170"/>
      <c r="N3050" s="171"/>
      <c r="O3050" s="171"/>
      <c r="P3050" s="171"/>
      <c r="Q3050" s="171"/>
      <c r="R3050" s="171"/>
      <c r="S3050" s="171"/>
      <c r="T3050" s="172"/>
      <c r="AT3050" s="168" t="s">
        <v>132</v>
      </c>
      <c r="AU3050" s="168" t="s">
        <v>74</v>
      </c>
      <c r="AV3050" s="167" t="s">
        <v>72</v>
      </c>
      <c r="AW3050" s="167" t="s">
        <v>5</v>
      </c>
      <c r="AX3050" s="167" t="s">
        <v>66</v>
      </c>
      <c r="AY3050" s="168" t="s">
        <v>123</v>
      </c>
    </row>
    <row r="3051" spans="2:51" s="167" customFormat="1" ht="12">
      <c r="B3051" s="166"/>
      <c r="D3051" s="96" t="s">
        <v>132</v>
      </c>
      <c r="E3051" s="168" t="s">
        <v>1</v>
      </c>
      <c r="F3051" s="169" t="s">
        <v>674</v>
      </c>
      <c r="H3051" s="168" t="s">
        <v>1</v>
      </c>
      <c r="L3051" s="166"/>
      <c r="M3051" s="170"/>
      <c r="N3051" s="171"/>
      <c r="O3051" s="171"/>
      <c r="P3051" s="171"/>
      <c r="Q3051" s="171"/>
      <c r="R3051" s="171"/>
      <c r="S3051" s="171"/>
      <c r="T3051" s="172"/>
      <c r="AT3051" s="168" t="s">
        <v>132</v>
      </c>
      <c r="AU3051" s="168" t="s">
        <v>74</v>
      </c>
      <c r="AV3051" s="167" t="s">
        <v>72</v>
      </c>
      <c r="AW3051" s="167" t="s">
        <v>5</v>
      </c>
      <c r="AX3051" s="167" t="s">
        <v>66</v>
      </c>
      <c r="AY3051" s="168" t="s">
        <v>123</v>
      </c>
    </row>
    <row r="3052" spans="2:51" s="167" customFormat="1" ht="12">
      <c r="B3052" s="166"/>
      <c r="D3052" s="96" t="s">
        <v>132</v>
      </c>
      <c r="E3052" s="168" t="s">
        <v>1</v>
      </c>
      <c r="F3052" s="169" t="s">
        <v>438</v>
      </c>
      <c r="H3052" s="168" t="s">
        <v>1</v>
      </c>
      <c r="L3052" s="166"/>
      <c r="M3052" s="170"/>
      <c r="N3052" s="171"/>
      <c r="O3052" s="171"/>
      <c r="P3052" s="171"/>
      <c r="Q3052" s="171"/>
      <c r="R3052" s="171"/>
      <c r="S3052" s="171"/>
      <c r="T3052" s="172"/>
      <c r="AT3052" s="168" t="s">
        <v>132</v>
      </c>
      <c r="AU3052" s="168" t="s">
        <v>74</v>
      </c>
      <c r="AV3052" s="167" t="s">
        <v>72</v>
      </c>
      <c r="AW3052" s="167" t="s">
        <v>5</v>
      </c>
      <c r="AX3052" s="167" t="s">
        <v>66</v>
      </c>
      <c r="AY3052" s="168" t="s">
        <v>123</v>
      </c>
    </row>
    <row r="3053" spans="2:51" s="167" customFormat="1" ht="12">
      <c r="B3053" s="166"/>
      <c r="D3053" s="96" t="s">
        <v>132</v>
      </c>
      <c r="E3053" s="168" t="s">
        <v>1</v>
      </c>
      <c r="F3053" s="169" t="s">
        <v>1065</v>
      </c>
      <c r="H3053" s="168" t="s">
        <v>1</v>
      </c>
      <c r="L3053" s="166"/>
      <c r="M3053" s="170"/>
      <c r="N3053" s="171"/>
      <c r="O3053" s="171"/>
      <c r="P3053" s="171"/>
      <c r="Q3053" s="171"/>
      <c r="R3053" s="171"/>
      <c r="S3053" s="171"/>
      <c r="T3053" s="172"/>
      <c r="AT3053" s="168" t="s">
        <v>132</v>
      </c>
      <c r="AU3053" s="168" t="s">
        <v>74</v>
      </c>
      <c r="AV3053" s="167" t="s">
        <v>72</v>
      </c>
      <c r="AW3053" s="167" t="s">
        <v>5</v>
      </c>
      <c r="AX3053" s="167" t="s">
        <v>66</v>
      </c>
      <c r="AY3053" s="168" t="s">
        <v>123</v>
      </c>
    </row>
    <row r="3054" spans="2:51" s="95" customFormat="1" ht="12">
      <c r="B3054" s="94"/>
      <c r="D3054" s="96" t="s">
        <v>132</v>
      </c>
      <c r="E3054" s="97" t="s">
        <v>1</v>
      </c>
      <c r="F3054" s="98" t="s">
        <v>137</v>
      </c>
      <c r="H3054" s="99">
        <v>3</v>
      </c>
      <c r="L3054" s="94"/>
      <c r="M3054" s="100"/>
      <c r="N3054" s="101"/>
      <c r="O3054" s="101"/>
      <c r="P3054" s="101"/>
      <c r="Q3054" s="101"/>
      <c r="R3054" s="101"/>
      <c r="S3054" s="101"/>
      <c r="T3054" s="102"/>
      <c r="AT3054" s="97" t="s">
        <v>132</v>
      </c>
      <c r="AU3054" s="97" t="s">
        <v>74</v>
      </c>
      <c r="AV3054" s="95" t="s">
        <v>74</v>
      </c>
      <c r="AW3054" s="95" t="s">
        <v>5</v>
      </c>
      <c r="AX3054" s="95" t="s">
        <v>66</v>
      </c>
      <c r="AY3054" s="97" t="s">
        <v>123</v>
      </c>
    </row>
    <row r="3055" spans="2:51" s="167" customFormat="1" ht="12">
      <c r="B3055" s="166"/>
      <c r="D3055" s="96" t="s">
        <v>132</v>
      </c>
      <c r="E3055" s="168" t="s">
        <v>1</v>
      </c>
      <c r="F3055" s="169" t="s">
        <v>985</v>
      </c>
      <c r="H3055" s="168" t="s">
        <v>1</v>
      </c>
      <c r="L3055" s="166"/>
      <c r="M3055" s="170"/>
      <c r="N3055" s="171"/>
      <c r="O3055" s="171"/>
      <c r="P3055" s="171"/>
      <c r="Q3055" s="171"/>
      <c r="R3055" s="171"/>
      <c r="S3055" s="171"/>
      <c r="T3055" s="172"/>
      <c r="AT3055" s="168" t="s">
        <v>132</v>
      </c>
      <c r="AU3055" s="168" t="s">
        <v>74</v>
      </c>
      <c r="AV3055" s="167" t="s">
        <v>72</v>
      </c>
      <c r="AW3055" s="167" t="s">
        <v>5</v>
      </c>
      <c r="AX3055" s="167" t="s">
        <v>66</v>
      </c>
      <c r="AY3055" s="168" t="s">
        <v>123</v>
      </c>
    </row>
    <row r="3056" spans="2:51" s="167" customFormat="1" ht="12">
      <c r="B3056" s="166"/>
      <c r="D3056" s="96" t="s">
        <v>132</v>
      </c>
      <c r="E3056" s="168" t="s">
        <v>1</v>
      </c>
      <c r="F3056" s="169" t="s">
        <v>1066</v>
      </c>
      <c r="H3056" s="168" t="s">
        <v>1</v>
      </c>
      <c r="L3056" s="166"/>
      <c r="M3056" s="170"/>
      <c r="N3056" s="171"/>
      <c r="O3056" s="171"/>
      <c r="P3056" s="171"/>
      <c r="Q3056" s="171"/>
      <c r="R3056" s="171"/>
      <c r="S3056" s="171"/>
      <c r="T3056" s="172"/>
      <c r="AT3056" s="168" t="s">
        <v>132</v>
      </c>
      <c r="AU3056" s="168" t="s">
        <v>74</v>
      </c>
      <c r="AV3056" s="167" t="s">
        <v>72</v>
      </c>
      <c r="AW3056" s="167" t="s">
        <v>5</v>
      </c>
      <c r="AX3056" s="167" t="s">
        <v>66</v>
      </c>
      <c r="AY3056" s="168" t="s">
        <v>123</v>
      </c>
    </row>
    <row r="3057" spans="2:51" s="95" customFormat="1" ht="12">
      <c r="B3057" s="94"/>
      <c r="D3057" s="96" t="s">
        <v>132</v>
      </c>
      <c r="E3057" s="97" t="s">
        <v>1</v>
      </c>
      <c r="F3057" s="98" t="s">
        <v>74</v>
      </c>
      <c r="H3057" s="99">
        <v>2</v>
      </c>
      <c r="L3057" s="94"/>
      <c r="M3057" s="100"/>
      <c r="N3057" s="101"/>
      <c r="O3057" s="101"/>
      <c r="P3057" s="101"/>
      <c r="Q3057" s="101"/>
      <c r="R3057" s="101"/>
      <c r="S3057" s="101"/>
      <c r="T3057" s="102"/>
      <c r="AT3057" s="97" t="s">
        <v>132</v>
      </c>
      <c r="AU3057" s="97" t="s">
        <v>74</v>
      </c>
      <c r="AV3057" s="95" t="s">
        <v>74</v>
      </c>
      <c r="AW3057" s="95" t="s">
        <v>5</v>
      </c>
      <c r="AX3057" s="95" t="s">
        <v>66</v>
      </c>
      <c r="AY3057" s="97" t="s">
        <v>123</v>
      </c>
    </row>
    <row r="3058" spans="2:51" s="167" customFormat="1" ht="12">
      <c r="B3058" s="166"/>
      <c r="D3058" s="96" t="s">
        <v>132</v>
      </c>
      <c r="E3058" s="168" t="s">
        <v>1</v>
      </c>
      <c r="F3058" s="169" t="s">
        <v>838</v>
      </c>
      <c r="H3058" s="168" t="s">
        <v>1</v>
      </c>
      <c r="L3058" s="166"/>
      <c r="M3058" s="170"/>
      <c r="N3058" s="171"/>
      <c r="O3058" s="171"/>
      <c r="P3058" s="171"/>
      <c r="Q3058" s="171"/>
      <c r="R3058" s="171"/>
      <c r="S3058" s="171"/>
      <c r="T3058" s="172"/>
      <c r="AT3058" s="168" t="s">
        <v>132</v>
      </c>
      <c r="AU3058" s="168" t="s">
        <v>74</v>
      </c>
      <c r="AV3058" s="167" t="s">
        <v>72</v>
      </c>
      <c r="AW3058" s="167" t="s">
        <v>5</v>
      </c>
      <c r="AX3058" s="167" t="s">
        <v>66</v>
      </c>
      <c r="AY3058" s="168" t="s">
        <v>123</v>
      </c>
    </row>
    <row r="3059" spans="2:51" s="167" customFormat="1" ht="12">
      <c r="B3059" s="166"/>
      <c r="D3059" s="96" t="s">
        <v>132</v>
      </c>
      <c r="E3059" s="168" t="s">
        <v>1</v>
      </c>
      <c r="F3059" s="169" t="s">
        <v>1067</v>
      </c>
      <c r="H3059" s="168" t="s">
        <v>1</v>
      </c>
      <c r="L3059" s="166"/>
      <c r="M3059" s="170"/>
      <c r="N3059" s="171"/>
      <c r="O3059" s="171"/>
      <c r="P3059" s="171"/>
      <c r="Q3059" s="171"/>
      <c r="R3059" s="171"/>
      <c r="S3059" s="171"/>
      <c r="T3059" s="172"/>
      <c r="AT3059" s="168" t="s">
        <v>132</v>
      </c>
      <c r="AU3059" s="168" t="s">
        <v>74</v>
      </c>
      <c r="AV3059" s="167" t="s">
        <v>72</v>
      </c>
      <c r="AW3059" s="167" t="s">
        <v>5</v>
      </c>
      <c r="AX3059" s="167" t="s">
        <v>66</v>
      </c>
      <c r="AY3059" s="168" t="s">
        <v>123</v>
      </c>
    </row>
    <row r="3060" spans="2:51" s="95" customFormat="1" ht="12">
      <c r="B3060" s="94"/>
      <c r="D3060" s="96" t="s">
        <v>132</v>
      </c>
      <c r="E3060" s="97" t="s">
        <v>1</v>
      </c>
      <c r="F3060" s="98" t="s">
        <v>72</v>
      </c>
      <c r="H3060" s="99">
        <v>1</v>
      </c>
      <c r="L3060" s="94"/>
      <c r="M3060" s="100"/>
      <c r="N3060" s="101"/>
      <c r="O3060" s="101"/>
      <c r="P3060" s="101"/>
      <c r="Q3060" s="101"/>
      <c r="R3060" s="101"/>
      <c r="S3060" s="101"/>
      <c r="T3060" s="102"/>
      <c r="AT3060" s="97" t="s">
        <v>132</v>
      </c>
      <c r="AU3060" s="97" t="s">
        <v>74</v>
      </c>
      <c r="AV3060" s="95" t="s">
        <v>74</v>
      </c>
      <c r="AW3060" s="95" t="s">
        <v>5</v>
      </c>
      <c r="AX3060" s="95" t="s">
        <v>66</v>
      </c>
      <c r="AY3060" s="97" t="s">
        <v>123</v>
      </c>
    </row>
    <row r="3061" spans="2:51" s="167" customFormat="1" ht="12">
      <c r="B3061" s="166"/>
      <c r="D3061" s="96" t="s">
        <v>132</v>
      </c>
      <c r="E3061" s="168" t="s">
        <v>1</v>
      </c>
      <c r="F3061" s="169" t="s">
        <v>988</v>
      </c>
      <c r="H3061" s="168" t="s">
        <v>1</v>
      </c>
      <c r="L3061" s="166"/>
      <c r="M3061" s="170"/>
      <c r="N3061" s="171"/>
      <c r="O3061" s="171"/>
      <c r="P3061" s="171"/>
      <c r="Q3061" s="171"/>
      <c r="R3061" s="171"/>
      <c r="S3061" s="171"/>
      <c r="T3061" s="172"/>
      <c r="AT3061" s="168" t="s">
        <v>132</v>
      </c>
      <c r="AU3061" s="168" t="s">
        <v>74</v>
      </c>
      <c r="AV3061" s="167" t="s">
        <v>72</v>
      </c>
      <c r="AW3061" s="167" t="s">
        <v>5</v>
      </c>
      <c r="AX3061" s="167" t="s">
        <v>66</v>
      </c>
      <c r="AY3061" s="168" t="s">
        <v>123</v>
      </c>
    </row>
    <row r="3062" spans="2:51" s="167" customFormat="1" ht="12">
      <c r="B3062" s="166"/>
      <c r="D3062" s="96" t="s">
        <v>132</v>
      </c>
      <c r="E3062" s="168" t="s">
        <v>1</v>
      </c>
      <c r="F3062" s="169" t="s">
        <v>1067</v>
      </c>
      <c r="H3062" s="168" t="s">
        <v>1</v>
      </c>
      <c r="L3062" s="166"/>
      <c r="M3062" s="170"/>
      <c r="N3062" s="171"/>
      <c r="O3062" s="171"/>
      <c r="P3062" s="171"/>
      <c r="Q3062" s="171"/>
      <c r="R3062" s="171"/>
      <c r="S3062" s="171"/>
      <c r="T3062" s="172"/>
      <c r="AT3062" s="168" t="s">
        <v>132</v>
      </c>
      <c r="AU3062" s="168" t="s">
        <v>74</v>
      </c>
      <c r="AV3062" s="167" t="s">
        <v>72</v>
      </c>
      <c r="AW3062" s="167" t="s">
        <v>5</v>
      </c>
      <c r="AX3062" s="167" t="s">
        <v>66</v>
      </c>
      <c r="AY3062" s="168" t="s">
        <v>123</v>
      </c>
    </row>
    <row r="3063" spans="2:51" s="95" customFormat="1" ht="12">
      <c r="B3063" s="94"/>
      <c r="D3063" s="96" t="s">
        <v>132</v>
      </c>
      <c r="E3063" s="97" t="s">
        <v>1</v>
      </c>
      <c r="F3063" s="98" t="s">
        <v>72</v>
      </c>
      <c r="H3063" s="99">
        <v>1</v>
      </c>
      <c r="L3063" s="94"/>
      <c r="M3063" s="100"/>
      <c r="N3063" s="101"/>
      <c r="O3063" s="101"/>
      <c r="P3063" s="101"/>
      <c r="Q3063" s="101"/>
      <c r="R3063" s="101"/>
      <c r="S3063" s="101"/>
      <c r="T3063" s="102"/>
      <c r="AT3063" s="97" t="s">
        <v>132</v>
      </c>
      <c r="AU3063" s="97" t="s">
        <v>74</v>
      </c>
      <c r="AV3063" s="95" t="s">
        <v>74</v>
      </c>
      <c r="AW3063" s="95" t="s">
        <v>5</v>
      </c>
      <c r="AX3063" s="95" t="s">
        <v>66</v>
      </c>
      <c r="AY3063" s="97" t="s">
        <v>123</v>
      </c>
    </row>
    <row r="3064" spans="2:51" s="167" customFormat="1" ht="12">
      <c r="B3064" s="166"/>
      <c r="D3064" s="96" t="s">
        <v>132</v>
      </c>
      <c r="E3064" s="168" t="s">
        <v>1</v>
      </c>
      <c r="F3064" s="169" t="s">
        <v>989</v>
      </c>
      <c r="H3064" s="168" t="s">
        <v>1</v>
      </c>
      <c r="L3064" s="166"/>
      <c r="M3064" s="170"/>
      <c r="N3064" s="171"/>
      <c r="O3064" s="171"/>
      <c r="P3064" s="171"/>
      <c r="Q3064" s="171"/>
      <c r="R3064" s="171"/>
      <c r="S3064" s="171"/>
      <c r="T3064" s="172"/>
      <c r="AT3064" s="168" t="s">
        <v>132</v>
      </c>
      <c r="AU3064" s="168" t="s">
        <v>74</v>
      </c>
      <c r="AV3064" s="167" t="s">
        <v>72</v>
      </c>
      <c r="AW3064" s="167" t="s">
        <v>5</v>
      </c>
      <c r="AX3064" s="167" t="s">
        <v>66</v>
      </c>
      <c r="AY3064" s="168" t="s">
        <v>123</v>
      </c>
    </row>
    <row r="3065" spans="2:51" s="167" customFormat="1" ht="12">
      <c r="B3065" s="166"/>
      <c r="D3065" s="96" t="s">
        <v>132</v>
      </c>
      <c r="E3065" s="168" t="s">
        <v>1</v>
      </c>
      <c r="F3065" s="169" t="s">
        <v>1065</v>
      </c>
      <c r="H3065" s="168" t="s">
        <v>1</v>
      </c>
      <c r="L3065" s="166"/>
      <c r="M3065" s="170"/>
      <c r="N3065" s="171"/>
      <c r="O3065" s="171"/>
      <c r="P3065" s="171"/>
      <c r="Q3065" s="171"/>
      <c r="R3065" s="171"/>
      <c r="S3065" s="171"/>
      <c r="T3065" s="172"/>
      <c r="AT3065" s="168" t="s">
        <v>132</v>
      </c>
      <c r="AU3065" s="168" t="s">
        <v>74</v>
      </c>
      <c r="AV3065" s="167" t="s">
        <v>72</v>
      </c>
      <c r="AW3065" s="167" t="s">
        <v>5</v>
      </c>
      <c r="AX3065" s="167" t="s">
        <v>66</v>
      </c>
      <c r="AY3065" s="168" t="s">
        <v>123</v>
      </c>
    </row>
    <row r="3066" spans="2:51" s="95" customFormat="1" ht="12">
      <c r="B3066" s="94"/>
      <c r="D3066" s="96" t="s">
        <v>132</v>
      </c>
      <c r="E3066" s="97" t="s">
        <v>1</v>
      </c>
      <c r="F3066" s="98" t="s">
        <v>137</v>
      </c>
      <c r="H3066" s="99">
        <v>3</v>
      </c>
      <c r="L3066" s="94"/>
      <c r="M3066" s="100"/>
      <c r="N3066" s="101"/>
      <c r="O3066" s="101"/>
      <c r="P3066" s="101"/>
      <c r="Q3066" s="101"/>
      <c r="R3066" s="101"/>
      <c r="S3066" s="101"/>
      <c r="T3066" s="102"/>
      <c r="AT3066" s="97" t="s">
        <v>132</v>
      </c>
      <c r="AU3066" s="97" t="s">
        <v>74</v>
      </c>
      <c r="AV3066" s="95" t="s">
        <v>74</v>
      </c>
      <c r="AW3066" s="95" t="s">
        <v>5</v>
      </c>
      <c r="AX3066" s="95" t="s">
        <v>66</v>
      </c>
      <c r="AY3066" s="97" t="s">
        <v>123</v>
      </c>
    </row>
    <row r="3067" spans="2:51" s="167" customFormat="1" ht="12">
      <c r="B3067" s="166"/>
      <c r="D3067" s="96" t="s">
        <v>132</v>
      </c>
      <c r="E3067" s="168" t="s">
        <v>1</v>
      </c>
      <c r="F3067" s="169" t="s">
        <v>841</v>
      </c>
      <c r="H3067" s="168" t="s">
        <v>1</v>
      </c>
      <c r="L3067" s="166"/>
      <c r="M3067" s="170"/>
      <c r="N3067" s="171"/>
      <c r="O3067" s="171"/>
      <c r="P3067" s="171"/>
      <c r="Q3067" s="171"/>
      <c r="R3067" s="171"/>
      <c r="S3067" s="171"/>
      <c r="T3067" s="172"/>
      <c r="AT3067" s="168" t="s">
        <v>132</v>
      </c>
      <c r="AU3067" s="168" t="s">
        <v>74</v>
      </c>
      <c r="AV3067" s="167" t="s">
        <v>72</v>
      </c>
      <c r="AW3067" s="167" t="s">
        <v>5</v>
      </c>
      <c r="AX3067" s="167" t="s">
        <v>66</v>
      </c>
      <c r="AY3067" s="168" t="s">
        <v>123</v>
      </c>
    </row>
    <row r="3068" spans="2:51" s="167" customFormat="1" ht="12">
      <c r="B3068" s="166"/>
      <c r="D3068" s="96" t="s">
        <v>132</v>
      </c>
      <c r="E3068" s="168" t="s">
        <v>1</v>
      </c>
      <c r="F3068" s="169" t="s">
        <v>1066</v>
      </c>
      <c r="H3068" s="168" t="s">
        <v>1</v>
      </c>
      <c r="L3068" s="166"/>
      <c r="M3068" s="170"/>
      <c r="N3068" s="171"/>
      <c r="O3068" s="171"/>
      <c r="P3068" s="171"/>
      <c r="Q3068" s="171"/>
      <c r="R3068" s="171"/>
      <c r="S3068" s="171"/>
      <c r="T3068" s="172"/>
      <c r="AT3068" s="168" t="s">
        <v>132</v>
      </c>
      <c r="AU3068" s="168" t="s">
        <v>74</v>
      </c>
      <c r="AV3068" s="167" t="s">
        <v>72</v>
      </c>
      <c r="AW3068" s="167" t="s">
        <v>5</v>
      </c>
      <c r="AX3068" s="167" t="s">
        <v>66</v>
      </c>
      <c r="AY3068" s="168" t="s">
        <v>123</v>
      </c>
    </row>
    <row r="3069" spans="2:51" s="95" customFormat="1" ht="12">
      <c r="B3069" s="94"/>
      <c r="D3069" s="96" t="s">
        <v>132</v>
      </c>
      <c r="E3069" s="97" t="s">
        <v>1</v>
      </c>
      <c r="F3069" s="98" t="s">
        <v>74</v>
      </c>
      <c r="H3069" s="99">
        <v>2</v>
      </c>
      <c r="L3069" s="94"/>
      <c r="M3069" s="100"/>
      <c r="N3069" s="101"/>
      <c r="O3069" s="101"/>
      <c r="P3069" s="101"/>
      <c r="Q3069" s="101"/>
      <c r="R3069" s="101"/>
      <c r="S3069" s="101"/>
      <c r="T3069" s="102"/>
      <c r="AT3069" s="97" t="s">
        <v>132</v>
      </c>
      <c r="AU3069" s="97" t="s">
        <v>74</v>
      </c>
      <c r="AV3069" s="95" t="s">
        <v>74</v>
      </c>
      <c r="AW3069" s="95" t="s">
        <v>5</v>
      </c>
      <c r="AX3069" s="95" t="s">
        <v>66</v>
      </c>
      <c r="AY3069" s="97" t="s">
        <v>123</v>
      </c>
    </row>
    <row r="3070" spans="2:51" s="182" customFormat="1" ht="12">
      <c r="B3070" s="181"/>
      <c r="D3070" s="96" t="s">
        <v>132</v>
      </c>
      <c r="E3070" s="183" t="s">
        <v>1</v>
      </c>
      <c r="F3070" s="184" t="s">
        <v>470</v>
      </c>
      <c r="H3070" s="185">
        <v>12</v>
      </c>
      <c r="L3070" s="181"/>
      <c r="M3070" s="186"/>
      <c r="N3070" s="187"/>
      <c r="O3070" s="187"/>
      <c r="P3070" s="187"/>
      <c r="Q3070" s="187"/>
      <c r="R3070" s="187"/>
      <c r="S3070" s="187"/>
      <c r="T3070" s="188"/>
      <c r="AT3070" s="183" t="s">
        <v>132</v>
      </c>
      <c r="AU3070" s="183" t="s">
        <v>74</v>
      </c>
      <c r="AV3070" s="182" t="s">
        <v>130</v>
      </c>
      <c r="AW3070" s="182" t="s">
        <v>5</v>
      </c>
      <c r="AX3070" s="182" t="s">
        <v>72</v>
      </c>
      <c r="AY3070" s="183" t="s">
        <v>123</v>
      </c>
    </row>
    <row r="3071" spans="2:65" s="117" customFormat="1" ht="16.5" customHeight="1">
      <c r="B3071" s="8"/>
      <c r="C3071" s="84" t="s">
        <v>1068</v>
      </c>
      <c r="D3071" s="84" t="s">
        <v>125</v>
      </c>
      <c r="E3071" s="85" t="s">
        <v>1069</v>
      </c>
      <c r="F3071" s="86" t="s">
        <v>1070</v>
      </c>
      <c r="G3071" s="87" t="s">
        <v>140</v>
      </c>
      <c r="H3071" s="88">
        <v>284</v>
      </c>
      <c r="I3071" s="142"/>
      <c r="J3071" s="89">
        <f>ROUND(I3071*H3071,2)</f>
        <v>0</v>
      </c>
      <c r="K3071" s="86" t="s">
        <v>397</v>
      </c>
      <c r="L3071" s="8"/>
      <c r="M3071" s="115" t="s">
        <v>1</v>
      </c>
      <c r="N3071" s="90" t="s">
        <v>35</v>
      </c>
      <c r="O3071" s="92">
        <v>0.061</v>
      </c>
      <c r="P3071" s="92">
        <f>O3071*H3071</f>
        <v>17.323999999999998</v>
      </c>
      <c r="Q3071" s="92">
        <v>0.0002</v>
      </c>
      <c r="R3071" s="92">
        <f>Q3071*H3071</f>
        <v>0.0568</v>
      </c>
      <c r="S3071" s="92">
        <v>0</v>
      </c>
      <c r="T3071" s="164">
        <f>S3071*H3071</f>
        <v>0</v>
      </c>
      <c r="AR3071" s="120" t="s">
        <v>130</v>
      </c>
      <c r="AT3071" s="120" t="s">
        <v>125</v>
      </c>
      <c r="AU3071" s="120" t="s">
        <v>74</v>
      </c>
      <c r="AY3071" s="120" t="s">
        <v>123</v>
      </c>
      <c r="BE3071" s="156">
        <f>IF(N3071="základní",J3071,0)</f>
        <v>0</v>
      </c>
      <c r="BF3071" s="156">
        <f>IF(N3071="snížená",J3071,0)</f>
        <v>0</v>
      </c>
      <c r="BG3071" s="156">
        <f>IF(N3071="zákl. přenesená",J3071,0)</f>
        <v>0</v>
      </c>
      <c r="BH3071" s="156">
        <f>IF(N3071="sníž. přenesená",J3071,0)</f>
        <v>0</v>
      </c>
      <c r="BI3071" s="156">
        <f>IF(N3071="nulová",J3071,0)</f>
        <v>0</v>
      </c>
      <c r="BJ3071" s="120" t="s">
        <v>72</v>
      </c>
      <c r="BK3071" s="156">
        <f>ROUND(I3071*H3071,2)</f>
        <v>0</v>
      </c>
      <c r="BL3071" s="120" t="s">
        <v>130</v>
      </c>
      <c r="BM3071" s="120" t="s">
        <v>1071</v>
      </c>
    </row>
    <row r="3072" spans="2:47" s="117" customFormat="1" ht="12">
      <c r="B3072" s="8"/>
      <c r="D3072" s="96" t="s">
        <v>399</v>
      </c>
      <c r="F3072" s="165" t="s">
        <v>1072</v>
      </c>
      <c r="L3072" s="8"/>
      <c r="M3072" s="114"/>
      <c r="N3072" s="21"/>
      <c r="O3072" s="21"/>
      <c r="P3072" s="21"/>
      <c r="Q3072" s="21"/>
      <c r="R3072" s="21"/>
      <c r="S3072" s="21"/>
      <c r="T3072" s="22"/>
      <c r="AT3072" s="120" t="s">
        <v>399</v>
      </c>
      <c r="AU3072" s="120" t="s">
        <v>74</v>
      </c>
    </row>
    <row r="3073" spans="2:51" s="167" customFormat="1" ht="12">
      <c r="B3073" s="166"/>
      <c r="D3073" s="96" t="s">
        <v>132</v>
      </c>
      <c r="E3073" s="168" t="s">
        <v>1</v>
      </c>
      <c r="F3073" s="169" t="s">
        <v>401</v>
      </c>
      <c r="H3073" s="168" t="s">
        <v>1</v>
      </c>
      <c r="L3073" s="166"/>
      <c r="M3073" s="170"/>
      <c r="N3073" s="171"/>
      <c r="O3073" s="171"/>
      <c r="P3073" s="171"/>
      <c r="Q3073" s="171"/>
      <c r="R3073" s="171"/>
      <c r="S3073" s="171"/>
      <c r="T3073" s="172"/>
      <c r="AT3073" s="168" t="s">
        <v>132</v>
      </c>
      <c r="AU3073" s="168" t="s">
        <v>74</v>
      </c>
      <c r="AV3073" s="167" t="s">
        <v>72</v>
      </c>
      <c r="AW3073" s="167" t="s">
        <v>5</v>
      </c>
      <c r="AX3073" s="167" t="s">
        <v>66</v>
      </c>
      <c r="AY3073" s="168" t="s">
        <v>123</v>
      </c>
    </row>
    <row r="3074" spans="2:51" s="167" customFormat="1" ht="12">
      <c r="B3074" s="166"/>
      <c r="D3074" s="96" t="s">
        <v>132</v>
      </c>
      <c r="E3074" s="168" t="s">
        <v>1</v>
      </c>
      <c r="F3074" s="169" t="s">
        <v>402</v>
      </c>
      <c r="H3074" s="168" t="s">
        <v>1</v>
      </c>
      <c r="L3074" s="166"/>
      <c r="M3074" s="170"/>
      <c r="N3074" s="171"/>
      <c r="O3074" s="171"/>
      <c r="P3074" s="171"/>
      <c r="Q3074" s="171"/>
      <c r="R3074" s="171"/>
      <c r="S3074" s="171"/>
      <c r="T3074" s="172"/>
      <c r="AT3074" s="168" t="s">
        <v>132</v>
      </c>
      <c r="AU3074" s="168" t="s">
        <v>74</v>
      </c>
      <c r="AV3074" s="167" t="s">
        <v>72</v>
      </c>
      <c r="AW3074" s="167" t="s">
        <v>5</v>
      </c>
      <c r="AX3074" s="167" t="s">
        <v>66</v>
      </c>
      <c r="AY3074" s="168" t="s">
        <v>123</v>
      </c>
    </row>
    <row r="3075" spans="2:51" s="167" customFormat="1" ht="12">
      <c r="B3075" s="166"/>
      <c r="D3075" s="96" t="s">
        <v>132</v>
      </c>
      <c r="E3075" s="168" t="s">
        <v>1</v>
      </c>
      <c r="F3075" s="169" t="s">
        <v>403</v>
      </c>
      <c r="H3075" s="168" t="s">
        <v>1</v>
      </c>
      <c r="L3075" s="166"/>
      <c r="M3075" s="170"/>
      <c r="N3075" s="171"/>
      <c r="O3075" s="171"/>
      <c r="P3075" s="171"/>
      <c r="Q3075" s="171"/>
      <c r="R3075" s="171"/>
      <c r="S3075" s="171"/>
      <c r="T3075" s="172"/>
      <c r="AT3075" s="168" t="s">
        <v>132</v>
      </c>
      <c r="AU3075" s="168" t="s">
        <v>74</v>
      </c>
      <c r="AV3075" s="167" t="s">
        <v>72</v>
      </c>
      <c r="AW3075" s="167" t="s">
        <v>5</v>
      </c>
      <c r="AX3075" s="167" t="s">
        <v>66</v>
      </c>
      <c r="AY3075" s="168" t="s">
        <v>123</v>
      </c>
    </row>
    <row r="3076" spans="2:51" s="167" customFormat="1" ht="12">
      <c r="B3076" s="166"/>
      <c r="D3076" s="96" t="s">
        <v>132</v>
      </c>
      <c r="E3076" s="168" t="s">
        <v>1</v>
      </c>
      <c r="F3076" s="169" t="s">
        <v>405</v>
      </c>
      <c r="H3076" s="168" t="s">
        <v>1</v>
      </c>
      <c r="L3076" s="166"/>
      <c r="M3076" s="170"/>
      <c r="N3076" s="171"/>
      <c r="O3076" s="171"/>
      <c r="P3076" s="171"/>
      <c r="Q3076" s="171"/>
      <c r="R3076" s="171"/>
      <c r="S3076" s="171"/>
      <c r="T3076" s="172"/>
      <c r="AT3076" s="168" t="s">
        <v>132</v>
      </c>
      <c r="AU3076" s="168" t="s">
        <v>74</v>
      </c>
      <c r="AV3076" s="167" t="s">
        <v>72</v>
      </c>
      <c r="AW3076" s="167" t="s">
        <v>5</v>
      </c>
      <c r="AX3076" s="167" t="s">
        <v>66</v>
      </c>
      <c r="AY3076" s="168" t="s">
        <v>123</v>
      </c>
    </row>
    <row r="3077" spans="2:51" s="167" customFormat="1" ht="12">
      <c r="B3077" s="166"/>
      <c r="D3077" s="96" t="s">
        <v>132</v>
      </c>
      <c r="E3077" s="168" t="s">
        <v>1</v>
      </c>
      <c r="F3077" s="169" t="s">
        <v>649</v>
      </c>
      <c r="H3077" s="168" t="s">
        <v>1</v>
      </c>
      <c r="L3077" s="166"/>
      <c r="M3077" s="170"/>
      <c r="N3077" s="171"/>
      <c r="O3077" s="171"/>
      <c r="P3077" s="171"/>
      <c r="Q3077" s="171"/>
      <c r="R3077" s="171"/>
      <c r="S3077" s="171"/>
      <c r="T3077" s="172"/>
      <c r="AT3077" s="168" t="s">
        <v>132</v>
      </c>
      <c r="AU3077" s="168" t="s">
        <v>74</v>
      </c>
      <c r="AV3077" s="167" t="s">
        <v>72</v>
      </c>
      <c r="AW3077" s="167" t="s">
        <v>5</v>
      </c>
      <c r="AX3077" s="167" t="s">
        <v>66</v>
      </c>
      <c r="AY3077" s="168" t="s">
        <v>123</v>
      </c>
    </row>
    <row r="3078" spans="2:51" s="167" customFormat="1" ht="12">
      <c r="B3078" s="166"/>
      <c r="D3078" s="96" t="s">
        <v>132</v>
      </c>
      <c r="E3078" s="168" t="s">
        <v>1</v>
      </c>
      <c r="F3078" s="169" t="s">
        <v>650</v>
      </c>
      <c r="H3078" s="168" t="s">
        <v>1</v>
      </c>
      <c r="L3078" s="166"/>
      <c r="M3078" s="170"/>
      <c r="N3078" s="171"/>
      <c r="O3078" s="171"/>
      <c r="P3078" s="171"/>
      <c r="Q3078" s="171"/>
      <c r="R3078" s="171"/>
      <c r="S3078" s="171"/>
      <c r="T3078" s="172"/>
      <c r="AT3078" s="168" t="s">
        <v>132</v>
      </c>
      <c r="AU3078" s="168" t="s">
        <v>74</v>
      </c>
      <c r="AV3078" s="167" t="s">
        <v>72</v>
      </c>
      <c r="AW3078" s="167" t="s">
        <v>5</v>
      </c>
      <c r="AX3078" s="167" t="s">
        <v>66</v>
      </c>
      <c r="AY3078" s="168" t="s">
        <v>123</v>
      </c>
    </row>
    <row r="3079" spans="2:51" s="95" customFormat="1" ht="12">
      <c r="B3079" s="94"/>
      <c r="D3079" s="96" t="s">
        <v>132</v>
      </c>
      <c r="E3079" s="97" t="s">
        <v>1</v>
      </c>
      <c r="F3079" s="98" t="s">
        <v>651</v>
      </c>
      <c r="H3079" s="99">
        <v>40</v>
      </c>
      <c r="L3079" s="94"/>
      <c r="M3079" s="100"/>
      <c r="N3079" s="101"/>
      <c r="O3079" s="101"/>
      <c r="P3079" s="101"/>
      <c r="Q3079" s="101"/>
      <c r="R3079" s="101"/>
      <c r="S3079" s="101"/>
      <c r="T3079" s="102"/>
      <c r="AT3079" s="97" t="s">
        <v>132</v>
      </c>
      <c r="AU3079" s="97" t="s">
        <v>74</v>
      </c>
      <c r="AV3079" s="95" t="s">
        <v>74</v>
      </c>
      <c r="AW3079" s="95" t="s">
        <v>5</v>
      </c>
      <c r="AX3079" s="95" t="s">
        <v>66</v>
      </c>
      <c r="AY3079" s="97" t="s">
        <v>123</v>
      </c>
    </row>
    <row r="3080" spans="2:51" s="167" customFormat="1" ht="12">
      <c r="B3080" s="166"/>
      <c r="D3080" s="96" t="s">
        <v>132</v>
      </c>
      <c r="E3080" s="168" t="s">
        <v>1</v>
      </c>
      <c r="F3080" s="169" t="s">
        <v>413</v>
      </c>
      <c r="H3080" s="168" t="s">
        <v>1</v>
      </c>
      <c r="L3080" s="166"/>
      <c r="M3080" s="170"/>
      <c r="N3080" s="171"/>
      <c r="O3080" s="171"/>
      <c r="P3080" s="171"/>
      <c r="Q3080" s="171"/>
      <c r="R3080" s="171"/>
      <c r="S3080" s="171"/>
      <c r="T3080" s="172"/>
      <c r="AT3080" s="168" t="s">
        <v>132</v>
      </c>
      <c r="AU3080" s="168" t="s">
        <v>74</v>
      </c>
      <c r="AV3080" s="167" t="s">
        <v>72</v>
      </c>
      <c r="AW3080" s="167" t="s">
        <v>5</v>
      </c>
      <c r="AX3080" s="167" t="s">
        <v>66</v>
      </c>
      <c r="AY3080" s="168" t="s">
        <v>123</v>
      </c>
    </row>
    <row r="3081" spans="2:51" s="167" customFormat="1" ht="12">
      <c r="B3081" s="166"/>
      <c r="D3081" s="96" t="s">
        <v>132</v>
      </c>
      <c r="E3081" s="168" t="s">
        <v>1</v>
      </c>
      <c r="F3081" s="169" t="s">
        <v>649</v>
      </c>
      <c r="H3081" s="168" t="s">
        <v>1</v>
      </c>
      <c r="L3081" s="166"/>
      <c r="M3081" s="170"/>
      <c r="N3081" s="171"/>
      <c r="O3081" s="171"/>
      <c r="P3081" s="171"/>
      <c r="Q3081" s="171"/>
      <c r="R3081" s="171"/>
      <c r="S3081" s="171"/>
      <c r="T3081" s="172"/>
      <c r="AT3081" s="168" t="s">
        <v>132</v>
      </c>
      <c r="AU3081" s="168" t="s">
        <v>74</v>
      </c>
      <c r="AV3081" s="167" t="s">
        <v>72</v>
      </c>
      <c r="AW3081" s="167" t="s">
        <v>5</v>
      </c>
      <c r="AX3081" s="167" t="s">
        <v>66</v>
      </c>
      <c r="AY3081" s="168" t="s">
        <v>123</v>
      </c>
    </row>
    <row r="3082" spans="2:51" s="167" customFormat="1" ht="12">
      <c r="B3082" s="166"/>
      <c r="D3082" s="96" t="s">
        <v>132</v>
      </c>
      <c r="E3082" s="168" t="s">
        <v>1</v>
      </c>
      <c r="F3082" s="169" t="s">
        <v>652</v>
      </c>
      <c r="H3082" s="168" t="s">
        <v>1</v>
      </c>
      <c r="L3082" s="166"/>
      <c r="M3082" s="170"/>
      <c r="N3082" s="171"/>
      <c r="O3082" s="171"/>
      <c r="P3082" s="171"/>
      <c r="Q3082" s="171"/>
      <c r="R3082" s="171"/>
      <c r="S3082" s="171"/>
      <c r="T3082" s="172"/>
      <c r="AT3082" s="168" t="s">
        <v>132</v>
      </c>
      <c r="AU3082" s="168" t="s">
        <v>74</v>
      </c>
      <c r="AV3082" s="167" t="s">
        <v>72</v>
      </c>
      <c r="AW3082" s="167" t="s">
        <v>5</v>
      </c>
      <c r="AX3082" s="167" t="s">
        <v>66</v>
      </c>
      <c r="AY3082" s="168" t="s">
        <v>123</v>
      </c>
    </row>
    <row r="3083" spans="2:51" s="95" customFormat="1" ht="12">
      <c r="B3083" s="94"/>
      <c r="D3083" s="96" t="s">
        <v>132</v>
      </c>
      <c r="E3083" s="97" t="s">
        <v>1</v>
      </c>
      <c r="F3083" s="98" t="s">
        <v>653</v>
      </c>
      <c r="H3083" s="99">
        <v>45.5</v>
      </c>
      <c r="L3083" s="94"/>
      <c r="M3083" s="100"/>
      <c r="N3083" s="101"/>
      <c r="O3083" s="101"/>
      <c r="P3083" s="101"/>
      <c r="Q3083" s="101"/>
      <c r="R3083" s="101"/>
      <c r="S3083" s="101"/>
      <c r="T3083" s="102"/>
      <c r="AT3083" s="97" t="s">
        <v>132</v>
      </c>
      <c r="AU3083" s="97" t="s">
        <v>74</v>
      </c>
      <c r="AV3083" s="95" t="s">
        <v>74</v>
      </c>
      <c r="AW3083" s="95" t="s">
        <v>5</v>
      </c>
      <c r="AX3083" s="95" t="s">
        <v>66</v>
      </c>
      <c r="AY3083" s="97" t="s">
        <v>123</v>
      </c>
    </row>
    <row r="3084" spans="2:51" s="167" customFormat="1" ht="12">
      <c r="B3084" s="166"/>
      <c r="D3084" s="96" t="s">
        <v>132</v>
      </c>
      <c r="E3084" s="168" t="s">
        <v>1</v>
      </c>
      <c r="F3084" s="169" t="s">
        <v>418</v>
      </c>
      <c r="H3084" s="168" t="s">
        <v>1</v>
      </c>
      <c r="L3084" s="166"/>
      <c r="M3084" s="170"/>
      <c r="N3084" s="171"/>
      <c r="O3084" s="171"/>
      <c r="P3084" s="171"/>
      <c r="Q3084" s="171"/>
      <c r="R3084" s="171"/>
      <c r="S3084" s="171"/>
      <c r="T3084" s="172"/>
      <c r="AT3084" s="168" t="s">
        <v>132</v>
      </c>
      <c r="AU3084" s="168" t="s">
        <v>74</v>
      </c>
      <c r="AV3084" s="167" t="s">
        <v>72</v>
      </c>
      <c r="AW3084" s="167" t="s">
        <v>5</v>
      </c>
      <c r="AX3084" s="167" t="s">
        <v>66</v>
      </c>
      <c r="AY3084" s="168" t="s">
        <v>123</v>
      </c>
    </row>
    <row r="3085" spans="2:51" s="167" customFormat="1" ht="12">
      <c r="B3085" s="166"/>
      <c r="D3085" s="96" t="s">
        <v>132</v>
      </c>
      <c r="E3085" s="168" t="s">
        <v>1</v>
      </c>
      <c r="F3085" s="169" t="s">
        <v>649</v>
      </c>
      <c r="H3085" s="168" t="s">
        <v>1</v>
      </c>
      <c r="L3085" s="166"/>
      <c r="M3085" s="170"/>
      <c r="N3085" s="171"/>
      <c r="O3085" s="171"/>
      <c r="P3085" s="171"/>
      <c r="Q3085" s="171"/>
      <c r="R3085" s="171"/>
      <c r="S3085" s="171"/>
      <c r="T3085" s="172"/>
      <c r="AT3085" s="168" t="s">
        <v>132</v>
      </c>
      <c r="AU3085" s="168" t="s">
        <v>74</v>
      </c>
      <c r="AV3085" s="167" t="s">
        <v>72</v>
      </c>
      <c r="AW3085" s="167" t="s">
        <v>5</v>
      </c>
      <c r="AX3085" s="167" t="s">
        <v>66</v>
      </c>
      <c r="AY3085" s="168" t="s">
        <v>123</v>
      </c>
    </row>
    <row r="3086" spans="2:51" s="167" customFormat="1" ht="12">
      <c r="B3086" s="166"/>
      <c r="D3086" s="96" t="s">
        <v>132</v>
      </c>
      <c r="E3086" s="168" t="s">
        <v>1</v>
      </c>
      <c r="F3086" s="169" t="s">
        <v>654</v>
      </c>
      <c r="H3086" s="168" t="s">
        <v>1</v>
      </c>
      <c r="L3086" s="166"/>
      <c r="M3086" s="170"/>
      <c r="N3086" s="171"/>
      <c r="O3086" s="171"/>
      <c r="P3086" s="171"/>
      <c r="Q3086" s="171"/>
      <c r="R3086" s="171"/>
      <c r="S3086" s="171"/>
      <c r="T3086" s="172"/>
      <c r="AT3086" s="168" t="s">
        <v>132</v>
      </c>
      <c r="AU3086" s="168" t="s">
        <v>74</v>
      </c>
      <c r="AV3086" s="167" t="s">
        <v>72</v>
      </c>
      <c r="AW3086" s="167" t="s">
        <v>5</v>
      </c>
      <c r="AX3086" s="167" t="s">
        <v>66</v>
      </c>
      <c r="AY3086" s="168" t="s">
        <v>123</v>
      </c>
    </row>
    <row r="3087" spans="2:51" s="95" customFormat="1" ht="12">
      <c r="B3087" s="94"/>
      <c r="D3087" s="96" t="s">
        <v>132</v>
      </c>
      <c r="E3087" s="97" t="s">
        <v>1</v>
      </c>
      <c r="F3087" s="98" t="s">
        <v>655</v>
      </c>
      <c r="H3087" s="99">
        <v>13</v>
      </c>
      <c r="L3087" s="94"/>
      <c r="M3087" s="100"/>
      <c r="N3087" s="101"/>
      <c r="O3087" s="101"/>
      <c r="P3087" s="101"/>
      <c r="Q3087" s="101"/>
      <c r="R3087" s="101"/>
      <c r="S3087" s="101"/>
      <c r="T3087" s="102"/>
      <c r="AT3087" s="97" t="s">
        <v>132</v>
      </c>
      <c r="AU3087" s="97" t="s">
        <v>74</v>
      </c>
      <c r="AV3087" s="95" t="s">
        <v>74</v>
      </c>
      <c r="AW3087" s="95" t="s">
        <v>5</v>
      </c>
      <c r="AX3087" s="95" t="s">
        <v>66</v>
      </c>
      <c r="AY3087" s="97" t="s">
        <v>123</v>
      </c>
    </row>
    <row r="3088" spans="2:51" s="167" customFormat="1" ht="12">
      <c r="B3088" s="166"/>
      <c r="D3088" s="96" t="s">
        <v>132</v>
      </c>
      <c r="E3088" s="168" t="s">
        <v>1</v>
      </c>
      <c r="F3088" s="169" t="s">
        <v>423</v>
      </c>
      <c r="H3088" s="168" t="s">
        <v>1</v>
      </c>
      <c r="L3088" s="166"/>
      <c r="M3088" s="170"/>
      <c r="N3088" s="171"/>
      <c r="O3088" s="171"/>
      <c r="P3088" s="171"/>
      <c r="Q3088" s="171"/>
      <c r="R3088" s="171"/>
      <c r="S3088" s="171"/>
      <c r="T3088" s="172"/>
      <c r="AT3088" s="168" t="s">
        <v>132</v>
      </c>
      <c r="AU3088" s="168" t="s">
        <v>74</v>
      </c>
      <c r="AV3088" s="167" t="s">
        <v>72</v>
      </c>
      <c r="AW3088" s="167" t="s">
        <v>5</v>
      </c>
      <c r="AX3088" s="167" t="s">
        <v>66</v>
      </c>
      <c r="AY3088" s="168" t="s">
        <v>123</v>
      </c>
    </row>
    <row r="3089" spans="2:51" s="167" customFormat="1" ht="12">
      <c r="B3089" s="166"/>
      <c r="D3089" s="96" t="s">
        <v>132</v>
      </c>
      <c r="E3089" s="168" t="s">
        <v>1</v>
      </c>
      <c r="F3089" s="169" t="s">
        <v>656</v>
      </c>
      <c r="H3089" s="168" t="s">
        <v>1</v>
      </c>
      <c r="L3089" s="166"/>
      <c r="M3089" s="170"/>
      <c r="N3089" s="171"/>
      <c r="O3089" s="171"/>
      <c r="P3089" s="171"/>
      <c r="Q3089" s="171"/>
      <c r="R3089" s="171"/>
      <c r="S3089" s="171"/>
      <c r="T3089" s="172"/>
      <c r="AT3089" s="168" t="s">
        <v>132</v>
      </c>
      <c r="AU3089" s="168" t="s">
        <v>74</v>
      </c>
      <c r="AV3089" s="167" t="s">
        <v>72</v>
      </c>
      <c r="AW3089" s="167" t="s">
        <v>5</v>
      </c>
      <c r="AX3089" s="167" t="s">
        <v>66</v>
      </c>
      <c r="AY3089" s="168" t="s">
        <v>123</v>
      </c>
    </row>
    <row r="3090" spans="2:51" s="167" customFormat="1" ht="12">
      <c r="B3090" s="166"/>
      <c r="D3090" s="96" t="s">
        <v>132</v>
      </c>
      <c r="E3090" s="168" t="s">
        <v>1</v>
      </c>
      <c r="F3090" s="169" t="s">
        <v>657</v>
      </c>
      <c r="H3090" s="168" t="s">
        <v>1</v>
      </c>
      <c r="L3090" s="166"/>
      <c r="M3090" s="170"/>
      <c r="N3090" s="171"/>
      <c r="O3090" s="171"/>
      <c r="P3090" s="171"/>
      <c r="Q3090" s="171"/>
      <c r="R3090" s="171"/>
      <c r="S3090" s="171"/>
      <c r="T3090" s="172"/>
      <c r="AT3090" s="168" t="s">
        <v>132</v>
      </c>
      <c r="AU3090" s="168" t="s">
        <v>74</v>
      </c>
      <c r="AV3090" s="167" t="s">
        <v>72</v>
      </c>
      <c r="AW3090" s="167" t="s">
        <v>5</v>
      </c>
      <c r="AX3090" s="167" t="s">
        <v>66</v>
      </c>
      <c r="AY3090" s="168" t="s">
        <v>123</v>
      </c>
    </row>
    <row r="3091" spans="2:51" s="95" customFormat="1" ht="12">
      <c r="B3091" s="94"/>
      <c r="D3091" s="96" t="s">
        <v>132</v>
      </c>
      <c r="E3091" s="97" t="s">
        <v>1</v>
      </c>
      <c r="F3091" s="98" t="s">
        <v>658</v>
      </c>
      <c r="H3091" s="99">
        <v>31.5</v>
      </c>
      <c r="L3091" s="94"/>
      <c r="M3091" s="100"/>
      <c r="N3091" s="101"/>
      <c r="O3091" s="101"/>
      <c r="P3091" s="101"/>
      <c r="Q3091" s="101"/>
      <c r="R3091" s="101"/>
      <c r="S3091" s="101"/>
      <c r="T3091" s="102"/>
      <c r="AT3091" s="97" t="s">
        <v>132</v>
      </c>
      <c r="AU3091" s="97" t="s">
        <v>74</v>
      </c>
      <c r="AV3091" s="95" t="s">
        <v>74</v>
      </c>
      <c r="AW3091" s="95" t="s">
        <v>5</v>
      </c>
      <c r="AX3091" s="95" t="s">
        <v>66</v>
      </c>
      <c r="AY3091" s="97" t="s">
        <v>123</v>
      </c>
    </row>
    <row r="3092" spans="2:51" s="167" customFormat="1" ht="12">
      <c r="B3092" s="166"/>
      <c r="D3092" s="96" t="s">
        <v>132</v>
      </c>
      <c r="E3092" s="168" t="s">
        <v>1</v>
      </c>
      <c r="F3092" s="169" t="s">
        <v>428</v>
      </c>
      <c r="H3092" s="168" t="s">
        <v>1</v>
      </c>
      <c r="L3092" s="166"/>
      <c r="M3092" s="170"/>
      <c r="N3092" s="171"/>
      <c r="O3092" s="171"/>
      <c r="P3092" s="171"/>
      <c r="Q3092" s="171"/>
      <c r="R3092" s="171"/>
      <c r="S3092" s="171"/>
      <c r="T3092" s="172"/>
      <c r="AT3092" s="168" t="s">
        <v>132</v>
      </c>
      <c r="AU3092" s="168" t="s">
        <v>74</v>
      </c>
      <c r="AV3092" s="167" t="s">
        <v>72</v>
      </c>
      <c r="AW3092" s="167" t="s">
        <v>5</v>
      </c>
      <c r="AX3092" s="167" t="s">
        <v>66</v>
      </c>
      <c r="AY3092" s="168" t="s">
        <v>123</v>
      </c>
    </row>
    <row r="3093" spans="2:51" s="167" customFormat="1" ht="12">
      <c r="B3093" s="166"/>
      <c r="D3093" s="96" t="s">
        <v>132</v>
      </c>
      <c r="E3093" s="168" t="s">
        <v>1</v>
      </c>
      <c r="F3093" s="169" t="s">
        <v>649</v>
      </c>
      <c r="H3093" s="168" t="s">
        <v>1</v>
      </c>
      <c r="L3093" s="166"/>
      <c r="M3093" s="170"/>
      <c r="N3093" s="171"/>
      <c r="O3093" s="171"/>
      <c r="P3093" s="171"/>
      <c r="Q3093" s="171"/>
      <c r="R3093" s="171"/>
      <c r="S3093" s="171"/>
      <c r="T3093" s="172"/>
      <c r="AT3093" s="168" t="s">
        <v>132</v>
      </c>
      <c r="AU3093" s="168" t="s">
        <v>74</v>
      </c>
      <c r="AV3093" s="167" t="s">
        <v>72</v>
      </c>
      <c r="AW3093" s="167" t="s">
        <v>5</v>
      </c>
      <c r="AX3093" s="167" t="s">
        <v>66</v>
      </c>
      <c r="AY3093" s="168" t="s">
        <v>123</v>
      </c>
    </row>
    <row r="3094" spans="2:51" s="167" customFormat="1" ht="12">
      <c r="B3094" s="166"/>
      <c r="D3094" s="96" t="s">
        <v>132</v>
      </c>
      <c r="E3094" s="168" t="s">
        <v>1</v>
      </c>
      <c r="F3094" s="169" t="s">
        <v>659</v>
      </c>
      <c r="H3094" s="168" t="s">
        <v>1</v>
      </c>
      <c r="L3094" s="166"/>
      <c r="M3094" s="170"/>
      <c r="N3094" s="171"/>
      <c r="O3094" s="171"/>
      <c r="P3094" s="171"/>
      <c r="Q3094" s="171"/>
      <c r="R3094" s="171"/>
      <c r="S3094" s="171"/>
      <c r="T3094" s="172"/>
      <c r="AT3094" s="168" t="s">
        <v>132</v>
      </c>
      <c r="AU3094" s="168" t="s">
        <v>74</v>
      </c>
      <c r="AV3094" s="167" t="s">
        <v>72</v>
      </c>
      <c r="AW3094" s="167" t="s">
        <v>5</v>
      </c>
      <c r="AX3094" s="167" t="s">
        <v>66</v>
      </c>
      <c r="AY3094" s="168" t="s">
        <v>123</v>
      </c>
    </row>
    <row r="3095" spans="2:51" s="95" customFormat="1" ht="12">
      <c r="B3095" s="94"/>
      <c r="D3095" s="96" t="s">
        <v>132</v>
      </c>
      <c r="E3095" s="97" t="s">
        <v>1</v>
      </c>
      <c r="F3095" s="98" t="s">
        <v>660</v>
      </c>
      <c r="H3095" s="99">
        <v>48.5</v>
      </c>
      <c r="L3095" s="94"/>
      <c r="M3095" s="100"/>
      <c r="N3095" s="101"/>
      <c r="O3095" s="101"/>
      <c r="P3095" s="101"/>
      <c r="Q3095" s="101"/>
      <c r="R3095" s="101"/>
      <c r="S3095" s="101"/>
      <c r="T3095" s="102"/>
      <c r="AT3095" s="97" t="s">
        <v>132</v>
      </c>
      <c r="AU3095" s="97" t="s">
        <v>74</v>
      </c>
      <c r="AV3095" s="95" t="s">
        <v>74</v>
      </c>
      <c r="AW3095" s="95" t="s">
        <v>5</v>
      </c>
      <c r="AX3095" s="95" t="s">
        <v>66</v>
      </c>
      <c r="AY3095" s="97" t="s">
        <v>123</v>
      </c>
    </row>
    <row r="3096" spans="2:51" s="167" customFormat="1" ht="12">
      <c r="B3096" s="166"/>
      <c r="D3096" s="96" t="s">
        <v>132</v>
      </c>
      <c r="E3096" s="168" t="s">
        <v>1</v>
      </c>
      <c r="F3096" s="169" t="s">
        <v>433</v>
      </c>
      <c r="H3096" s="168" t="s">
        <v>1</v>
      </c>
      <c r="L3096" s="166"/>
      <c r="M3096" s="170"/>
      <c r="N3096" s="171"/>
      <c r="O3096" s="171"/>
      <c r="P3096" s="171"/>
      <c r="Q3096" s="171"/>
      <c r="R3096" s="171"/>
      <c r="S3096" s="171"/>
      <c r="T3096" s="172"/>
      <c r="AT3096" s="168" t="s">
        <v>132</v>
      </c>
      <c r="AU3096" s="168" t="s">
        <v>74</v>
      </c>
      <c r="AV3096" s="167" t="s">
        <v>72</v>
      </c>
      <c r="AW3096" s="167" t="s">
        <v>5</v>
      </c>
      <c r="AX3096" s="167" t="s">
        <v>66</v>
      </c>
      <c r="AY3096" s="168" t="s">
        <v>123</v>
      </c>
    </row>
    <row r="3097" spans="2:51" s="167" customFormat="1" ht="12">
      <c r="B3097" s="166"/>
      <c r="D3097" s="96" t="s">
        <v>132</v>
      </c>
      <c r="E3097" s="168" t="s">
        <v>1</v>
      </c>
      <c r="F3097" s="169" t="s">
        <v>661</v>
      </c>
      <c r="H3097" s="168" t="s">
        <v>1</v>
      </c>
      <c r="L3097" s="166"/>
      <c r="M3097" s="170"/>
      <c r="N3097" s="171"/>
      <c r="O3097" s="171"/>
      <c r="P3097" s="171"/>
      <c r="Q3097" s="171"/>
      <c r="R3097" s="171"/>
      <c r="S3097" s="171"/>
      <c r="T3097" s="172"/>
      <c r="AT3097" s="168" t="s">
        <v>132</v>
      </c>
      <c r="AU3097" s="168" t="s">
        <v>74</v>
      </c>
      <c r="AV3097" s="167" t="s">
        <v>72</v>
      </c>
      <c r="AW3097" s="167" t="s">
        <v>5</v>
      </c>
      <c r="AX3097" s="167" t="s">
        <v>66</v>
      </c>
      <c r="AY3097" s="168" t="s">
        <v>123</v>
      </c>
    </row>
    <row r="3098" spans="2:51" s="167" customFormat="1" ht="12">
      <c r="B3098" s="166"/>
      <c r="D3098" s="96" t="s">
        <v>132</v>
      </c>
      <c r="E3098" s="168" t="s">
        <v>1</v>
      </c>
      <c r="F3098" s="169" t="s">
        <v>662</v>
      </c>
      <c r="H3098" s="168" t="s">
        <v>1</v>
      </c>
      <c r="L3098" s="166"/>
      <c r="M3098" s="170"/>
      <c r="N3098" s="171"/>
      <c r="O3098" s="171"/>
      <c r="P3098" s="171"/>
      <c r="Q3098" s="171"/>
      <c r="R3098" s="171"/>
      <c r="S3098" s="171"/>
      <c r="T3098" s="172"/>
      <c r="AT3098" s="168" t="s">
        <v>132</v>
      </c>
      <c r="AU3098" s="168" t="s">
        <v>74</v>
      </c>
      <c r="AV3098" s="167" t="s">
        <v>72</v>
      </c>
      <c r="AW3098" s="167" t="s">
        <v>5</v>
      </c>
      <c r="AX3098" s="167" t="s">
        <v>66</v>
      </c>
      <c r="AY3098" s="168" t="s">
        <v>123</v>
      </c>
    </row>
    <row r="3099" spans="2:51" s="95" customFormat="1" ht="12">
      <c r="B3099" s="94"/>
      <c r="D3099" s="96" t="s">
        <v>132</v>
      </c>
      <c r="E3099" s="97" t="s">
        <v>1</v>
      </c>
      <c r="F3099" s="98" t="s">
        <v>663</v>
      </c>
      <c r="H3099" s="99">
        <v>53.3</v>
      </c>
      <c r="L3099" s="94"/>
      <c r="M3099" s="100"/>
      <c r="N3099" s="101"/>
      <c r="O3099" s="101"/>
      <c r="P3099" s="101"/>
      <c r="Q3099" s="101"/>
      <c r="R3099" s="101"/>
      <c r="S3099" s="101"/>
      <c r="T3099" s="102"/>
      <c r="AT3099" s="97" t="s">
        <v>132</v>
      </c>
      <c r="AU3099" s="97" t="s">
        <v>74</v>
      </c>
      <c r="AV3099" s="95" t="s">
        <v>74</v>
      </c>
      <c r="AW3099" s="95" t="s">
        <v>5</v>
      </c>
      <c r="AX3099" s="95" t="s">
        <v>66</v>
      </c>
      <c r="AY3099" s="97" t="s">
        <v>123</v>
      </c>
    </row>
    <row r="3100" spans="2:51" s="167" customFormat="1" ht="12">
      <c r="B3100" s="166"/>
      <c r="D3100" s="96" t="s">
        <v>132</v>
      </c>
      <c r="E3100" s="168" t="s">
        <v>1</v>
      </c>
      <c r="F3100" s="169" t="s">
        <v>664</v>
      </c>
      <c r="H3100" s="168" t="s">
        <v>1</v>
      </c>
      <c r="L3100" s="166"/>
      <c r="M3100" s="170"/>
      <c r="N3100" s="171"/>
      <c r="O3100" s="171"/>
      <c r="P3100" s="171"/>
      <c r="Q3100" s="171"/>
      <c r="R3100" s="171"/>
      <c r="S3100" s="171"/>
      <c r="T3100" s="172"/>
      <c r="AT3100" s="168" t="s">
        <v>132</v>
      </c>
      <c r="AU3100" s="168" t="s">
        <v>74</v>
      </c>
      <c r="AV3100" s="167" t="s">
        <v>72</v>
      </c>
      <c r="AW3100" s="167" t="s">
        <v>5</v>
      </c>
      <c r="AX3100" s="167" t="s">
        <v>66</v>
      </c>
      <c r="AY3100" s="168" t="s">
        <v>123</v>
      </c>
    </row>
    <row r="3101" spans="2:51" s="167" customFormat="1" ht="12">
      <c r="B3101" s="166"/>
      <c r="D3101" s="96" t="s">
        <v>132</v>
      </c>
      <c r="E3101" s="168" t="s">
        <v>1</v>
      </c>
      <c r="F3101" s="169" t="s">
        <v>665</v>
      </c>
      <c r="H3101" s="168" t="s">
        <v>1</v>
      </c>
      <c r="L3101" s="166"/>
      <c r="M3101" s="170"/>
      <c r="N3101" s="171"/>
      <c r="O3101" s="171"/>
      <c r="P3101" s="171"/>
      <c r="Q3101" s="171"/>
      <c r="R3101" s="171"/>
      <c r="S3101" s="171"/>
      <c r="T3101" s="172"/>
      <c r="AT3101" s="168" t="s">
        <v>132</v>
      </c>
      <c r="AU3101" s="168" t="s">
        <v>74</v>
      </c>
      <c r="AV3101" s="167" t="s">
        <v>72</v>
      </c>
      <c r="AW3101" s="167" t="s">
        <v>5</v>
      </c>
      <c r="AX3101" s="167" t="s">
        <v>66</v>
      </c>
      <c r="AY3101" s="168" t="s">
        <v>123</v>
      </c>
    </row>
    <row r="3102" spans="2:51" s="95" customFormat="1" ht="12">
      <c r="B3102" s="94"/>
      <c r="D3102" s="96" t="s">
        <v>132</v>
      </c>
      <c r="E3102" s="97" t="s">
        <v>1</v>
      </c>
      <c r="F3102" s="98" t="s">
        <v>666</v>
      </c>
      <c r="H3102" s="99">
        <v>1</v>
      </c>
      <c r="L3102" s="94"/>
      <c r="M3102" s="100"/>
      <c r="N3102" s="101"/>
      <c r="O3102" s="101"/>
      <c r="P3102" s="101"/>
      <c r="Q3102" s="101"/>
      <c r="R3102" s="101"/>
      <c r="S3102" s="101"/>
      <c r="T3102" s="102"/>
      <c r="AT3102" s="97" t="s">
        <v>132</v>
      </c>
      <c r="AU3102" s="97" t="s">
        <v>74</v>
      </c>
      <c r="AV3102" s="95" t="s">
        <v>74</v>
      </c>
      <c r="AW3102" s="95" t="s">
        <v>5</v>
      </c>
      <c r="AX3102" s="95" t="s">
        <v>66</v>
      </c>
      <c r="AY3102" s="97" t="s">
        <v>123</v>
      </c>
    </row>
    <row r="3103" spans="2:51" s="167" customFormat="1" ht="12">
      <c r="B3103" s="166"/>
      <c r="D3103" s="96" t="s">
        <v>132</v>
      </c>
      <c r="E3103" s="168" t="s">
        <v>1</v>
      </c>
      <c r="F3103" s="169" t="s">
        <v>413</v>
      </c>
      <c r="H3103" s="168" t="s">
        <v>1</v>
      </c>
      <c r="L3103" s="166"/>
      <c r="M3103" s="170"/>
      <c r="N3103" s="171"/>
      <c r="O3103" s="171"/>
      <c r="P3103" s="171"/>
      <c r="Q3103" s="171"/>
      <c r="R3103" s="171"/>
      <c r="S3103" s="171"/>
      <c r="T3103" s="172"/>
      <c r="AT3103" s="168" t="s">
        <v>132</v>
      </c>
      <c r="AU3103" s="168" t="s">
        <v>74</v>
      </c>
      <c r="AV3103" s="167" t="s">
        <v>72</v>
      </c>
      <c r="AW3103" s="167" t="s">
        <v>5</v>
      </c>
      <c r="AX3103" s="167" t="s">
        <v>66</v>
      </c>
      <c r="AY3103" s="168" t="s">
        <v>123</v>
      </c>
    </row>
    <row r="3104" spans="2:51" s="167" customFormat="1" ht="12">
      <c r="B3104" s="166"/>
      <c r="D3104" s="96" t="s">
        <v>132</v>
      </c>
      <c r="E3104" s="168" t="s">
        <v>1</v>
      </c>
      <c r="F3104" s="169" t="s">
        <v>665</v>
      </c>
      <c r="H3104" s="168" t="s">
        <v>1</v>
      </c>
      <c r="L3104" s="166"/>
      <c r="M3104" s="170"/>
      <c r="N3104" s="171"/>
      <c r="O3104" s="171"/>
      <c r="P3104" s="171"/>
      <c r="Q3104" s="171"/>
      <c r="R3104" s="171"/>
      <c r="S3104" s="171"/>
      <c r="T3104" s="172"/>
      <c r="AT3104" s="168" t="s">
        <v>132</v>
      </c>
      <c r="AU3104" s="168" t="s">
        <v>74</v>
      </c>
      <c r="AV3104" s="167" t="s">
        <v>72</v>
      </c>
      <c r="AW3104" s="167" t="s">
        <v>5</v>
      </c>
      <c r="AX3104" s="167" t="s">
        <v>66</v>
      </c>
      <c r="AY3104" s="168" t="s">
        <v>123</v>
      </c>
    </row>
    <row r="3105" spans="2:51" s="95" customFormat="1" ht="12">
      <c r="B3105" s="94"/>
      <c r="D3105" s="96" t="s">
        <v>132</v>
      </c>
      <c r="E3105" s="97" t="s">
        <v>1</v>
      </c>
      <c r="F3105" s="98" t="s">
        <v>666</v>
      </c>
      <c r="H3105" s="99">
        <v>1</v>
      </c>
      <c r="L3105" s="94"/>
      <c r="M3105" s="100"/>
      <c r="N3105" s="101"/>
      <c r="O3105" s="101"/>
      <c r="P3105" s="101"/>
      <c r="Q3105" s="101"/>
      <c r="R3105" s="101"/>
      <c r="S3105" s="101"/>
      <c r="T3105" s="102"/>
      <c r="AT3105" s="97" t="s">
        <v>132</v>
      </c>
      <c r="AU3105" s="97" t="s">
        <v>74</v>
      </c>
      <c r="AV3105" s="95" t="s">
        <v>74</v>
      </c>
      <c r="AW3105" s="95" t="s">
        <v>5</v>
      </c>
      <c r="AX3105" s="95" t="s">
        <v>66</v>
      </c>
      <c r="AY3105" s="97" t="s">
        <v>123</v>
      </c>
    </row>
    <row r="3106" spans="2:51" s="167" customFormat="1" ht="12">
      <c r="B3106" s="166"/>
      <c r="D3106" s="96" t="s">
        <v>132</v>
      </c>
      <c r="E3106" s="168" t="s">
        <v>1</v>
      </c>
      <c r="F3106" s="169" t="s">
        <v>418</v>
      </c>
      <c r="H3106" s="168" t="s">
        <v>1</v>
      </c>
      <c r="L3106" s="166"/>
      <c r="M3106" s="170"/>
      <c r="N3106" s="171"/>
      <c r="O3106" s="171"/>
      <c r="P3106" s="171"/>
      <c r="Q3106" s="171"/>
      <c r="R3106" s="171"/>
      <c r="S3106" s="171"/>
      <c r="T3106" s="172"/>
      <c r="AT3106" s="168" t="s">
        <v>132</v>
      </c>
      <c r="AU3106" s="168" t="s">
        <v>74</v>
      </c>
      <c r="AV3106" s="167" t="s">
        <v>72</v>
      </c>
      <c r="AW3106" s="167" t="s">
        <v>5</v>
      </c>
      <c r="AX3106" s="167" t="s">
        <v>66</v>
      </c>
      <c r="AY3106" s="168" t="s">
        <v>123</v>
      </c>
    </row>
    <row r="3107" spans="2:51" s="167" customFormat="1" ht="12">
      <c r="B3107" s="166"/>
      <c r="D3107" s="96" t="s">
        <v>132</v>
      </c>
      <c r="E3107" s="168" t="s">
        <v>1</v>
      </c>
      <c r="F3107" s="169" t="s">
        <v>667</v>
      </c>
      <c r="H3107" s="168" t="s">
        <v>1</v>
      </c>
      <c r="L3107" s="166"/>
      <c r="M3107" s="170"/>
      <c r="N3107" s="171"/>
      <c r="O3107" s="171"/>
      <c r="P3107" s="171"/>
      <c r="Q3107" s="171"/>
      <c r="R3107" s="171"/>
      <c r="S3107" s="171"/>
      <c r="T3107" s="172"/>
      <c r="AT3107" s="168" t="s">
        <v>132</v>
      </c>
      <c r="AU3107" s="168" t="s">
        <v>74</v>
      </c>
      <c r="AV3107" s="167" t="s">
        <v>72</v>
      </c>
      <c r="AW3107" s="167" t="s">
        <v>5</v>
      </c>
      <c r="AX3107" s="167" t="s">
        <v>66</v>
      </c>
      <c r="AY3107" s="168" t="s">
        <v>123</v>
      </c>
    </row>
    <row r="3108" spans="2:51" s="95" customFormat="1" ht="12">
      <c r="B3108" s="94"/>
      <c r="D3108" s="96" t="s">
        <v>132</v>
      </c>
      <c r="E3108" s="97" t="s">
        <v>1</v>
      </c>
      <c r="F3108" s="98" t="s">
        <v>668</v>
      </c>
      <c r="H3108" s="99">
        <v>0.5</v>
      </c>
      <c r="L3108" s="94"/>
      <c r="M3108" s="100"/>
      <c r="N3108" s="101"/>
      <c r="O3108" s="101"/>
      <c r="P3108" s="101"/>
      <c r="Q3108" s="101"/>
      <c r="R3108" s="101"/>
      <c r="S3108" s="101"/>
      <c r="T3108" s="102"/>
      <c r="AT3108" s="97" t="s">
        <v>132</v>
      </c>
      <c r="AU3108" s="97" t="s">
        <v>74</v>
      </c>
      <c r="AV3108" s="95" t="s">
        <v>74</v>
      </c>
      <c r="AW3108" s="95" t="s">
        <v>5</v>
      </c>
      <c r="AX3108" s="95" t="s">
        <v>66</v>
      </c>
      <c r="AY3108" s="97" t="s">
        <v>123</v>
      </c>
    </row>
    <row r="3109" spans="2:51" s="167" customFormat="1" ht="12">
      <c r="B3109" s="166"/>
      <c r="D3109" s="96" t="s">
        <v>132</v>
      </c>
      <c r="E3109" s="168" t="s">
        <v>1</v>
      </c>
      <c r="F3109" s="169" t="s">
        <v>423</v>
      </c>
      <c r="H3109" s="168" t="s">
        <v>1</v>
      </c>
      <c r="L3109" s="166"/>
      <c r="M3109" s="170"/>
      <c r="N3109" s="171"/>
      <c r="O3109" s="171"/>
      <c r="P3109" s="171"/>
      <c r="Q3109" s="171"/>
      <c r="R3109" s="171"/>
      <c r="S3109" s="171"/>
      <c r="T3109" s="172"/>
      <c r="AT3109" s="168" t="s">
        <v>132</v>
      </c>
      <c r="AU3109" s="168" t="s">
        <v>74</v>
      </c>
      <c r="AV3109" s="167" t="s">
        <v>72</v>
      </c>
      <c r="AW3109" s="167" t="s">
        <v>5</v>
      </c>
      <c r="AX3109" s="167" t="s">
        <v>66</v>
      </c>
      <c r="AY3109" s="168" t="s">
        <v>123</v>
      </c>
    </row>
    <row r="3110" spans="2:51" s="167" customFormat="1" ht="12">
      <c r="B3110" s="166"/>
      <c r="D3110" s="96" t="s">
        <v>132</v>
      </c>
      <c r="E3110" s="168" t="s">
        <v>1</v>
      </c>
      <c r="F3110" s="169" t="s">
        <v>665</v>
      </c>
      <c r="H3110" s="168" t="s">
        <v>1</v>
      </c>
      <c r="L3110" s="166"/>
      <c r="M3110" s="170"/>
      <c r="N3110" s="171"/>
      <c r="O3110" s="171"/>
      <c r="P3110" s="171"/>
      <c r="Q3110" s="171"/>
      <c r="R3110" s="171"/>
      <c r="S3110" s="171"/>
      <c r="T3110" s="172"/>
      <c r="AT3110" s="168" t="s">
        <v>132</v>
      </c>
      <c r="AU3110" s="168" t="s">
        <v>74</v>
      </c>
      <c r="AV3110" s="167" t="s">
        <v>72</v>
      </c>
      <c r="AW3110" s="167" t="s">
        <v>5</v>
      </c>
      <c r="AX3110" s="167" t="s">
        <v>66</v>
      </c>
      <c r="AY3110" s="168" t="s">
        <v>123</v>
      </c>
    </row>
    <row r="3111" spans="2:51" s="95" customFormat="1" ht="12">
      <c r="B3111" s="94"/>
      <c r="D3111" s="96" t="s">
        <v>132</v>
      </c>
      <c r="E3111" s="97" t="s">
        <v>1</v>
      </c>
      <c r="F3111" s="98" t="s">
        <v>666</v>
      </c>
      <c r="H3111" s="99">
        <v>1</v>
      </c>
      <c r="L3111" s="94"/>
      <c r="M3111" s="100"/>
      <c r="N3111" s="101"/>
      <c r="O3111" s="101"/>
      <c r="P3111" s="101"/>
      <c r="Q3111" s="101"/>
      <c r="R3111" s="101"/>
      <c r="S3111" s="101"/>
      <c r="T3111" s="102"/>
      <c r="AT3111" s="97" t="s">
        <v>132</v>
      </c>
      <c r="AU3111" s="97" t="s">
        <v>74</v>
      </c>
      <c r="AV3111" s="95" t="s">
        <v>74</v>
      </c>
      <c r="AW3111" s="95" t="s">
        <v>5</v>
      </c>
      <c r="AX3111" s="95" t="s">
        <v>66</v>
      </c>
      <c r="AY3111" s="97" t="s">
        <v>123</v>
      </c>
    </row>
    <row r="3112" spans="2:51" s="167" customFormat="1" ht="12">
      <c r="B3112" s="166"/>
      <c r="D3112" s="96" t="s">
        <v>132</v>
      </c>
      <c r="E3112" s="168" t="s">
        <v>1</v>
      </c>
      <c r="F3112" s="169" t="s">
        <v>428</v>
      </c>
      <c r="H3112" s="168" t="s">
        <v>1</v>
      </c>
      <c r="L3112" s="166"/>
      <c r="M3112" s="170"/>
      <c r="N3112" s="171"/>
      <c r="O3112" s="171"/>
      <c r="P3112" s="171"/>
      <c r="Q3112" s="171"/>
      <c r="R3112" s="171"/>
      <c r="S3112" s="171"/>
      <c r="T3112" s="172"/>
      <c r="AT3112" s="168" t="s">
        <v>132</v>
      </c>
      <c r="AU3112" s="168" t="s">
        <v>74</v>
      </c>
      <c r="AV3112" s="167" t="s">
        <v>72</v>
      </c>
      <c r="AW3112" s="167" t="s">
        <v>5</v>
      </c>
      <c r="AX3112" s="167" t="s">
        <v>66</v>
      </c>
      <c r="AY3112" s="168" t="s">
        <v>123</v>
      </c>
    </row>
    <row r="3113" spans="2:51" s="167" customFormat="1" ht="12">
      <c r="B3113" s="166"/>
      <c r="D3113" s="96" t="s">
        <v>132</v>
      </c>
      <c r="E3113" s="168" t="s">
        <v>1</v>
      </c>
      <c r="F3113" s="169" t="s">
        <v>669</v>
      </c>
      <c r="H3113" s="168" t="s">
        <v>1</v>
      </c>
      <c r="L3113" s="166"/>
      <c r="M3113" s="170"/>
      <c r="N3113" s="171"/>
      <c r="O3113" s="171"/>
      <c r="P3113" s="171"/>
      <c r="Q3113" s="171"/>
      <c r="R3113" s="171"/>
      <c r="S3113" s="171"/>
      <c r="T3113" s="172"/>
      <c r="AT3113" s="168" t="s">
        <v>132</v>
      </c>
      <c r="AU3113" s="168" t="s">
        <v>74</v>
      </c>
      <c r="AV3113" s="167" t="s">
        <v>72</v>
      </c>
      <c r="AW3113" s="167" t="s">
        <v>5</v>
      </c>
      <c r="AX3113" s="167" t="s">
        <v>66</v>
      </c>
      <c r="AY3113" s="168" t="s">
        <v>123</v>
      </c>
    </row>
    <row r="3114" spans="2:51" s="95" customFormat="1" ht="12">
      <c r="B3114" s="94"/>
      <c r="D3114" s="96" t="s">
        <v>132</v>
      </c>
      <c r="E3114" s="97" t="s">
        <v>1</v>
      </c>
      <c r="F3114" s="98" t="s">
        <v>670</v>
      </c>
      <c r="H3114" s="99">
        <v>1.5</v>
      </c>
      <c r="L3114" s="94"/>
      <c r="M3114" s="100"/>
      <c r="N3114" s="101"/>
      <c r="O3114" s="101"/>
      <c r="P3114" s="101"/>
      <c r="Q3114" s="101"/>
      <c r="R3114" s="101"/>
      <c r="S3114" s="101"/>
      <c r="T3114" s="102"/>
      <c r="AT3114" s="97" t="s">
        <v>132</v>
      </c>
      <c r="AU3114" s="97" t="s">
        <v>74</v>
      </c>
      <c r="AV3114" s="95" t="s">
        <v>74</v>
      </c>
      <c r="AW3114" s="95" t="s">
        <v>5</v>
      </c>
      <c r="AX3114" s="95" t="s">
        <v>66</v>
      </c>
      <c r="AY3114" s="97" t="s">
        <v>123</v>
      </c>
    </row>
    <row r="3115" spans="2:51" s="167" customFormat="1" ht="12">
      <c r="B3115" s="166"/>
      <c r="D3115" s="96" t="s">
        <v>132</v>
      </c>
      <c r="E3115" s="168" t="s">
        <v>1</v>
      </c>
      <c r="F3115" s="169" t="s">
        <v>433</v>
      </c>
      <c r="H3115" s="168" t="s">
        <v>1</v>
      </c>
      <c r="L3115" s="166"/>
      <c r="M3115" s="170"/>
      <c r="N3115" s="171"/>
      <c r="O3115" s="171"/>
      <c r="P3115" s="171"/>
      <c r="Q3115" s="171"/>
      <c r="R3115" s="171"/>
      <c r="S3115" s="171"/>
      <c r="T3115" s="172"/>
      <c r="AT3115" s="168" t="s">
        <v>132</v>
      </c>
      <c r="AU3115" s="168" t="s">
        <v>74</v>
      </c>
      <c r="AV3115" s="167" t="s">
        <v>72</v>
      </c>
      <c r="AW3115" s="167" t="s">
        <v>5</v>
      </c>
      <c r="AX3115" s="167" t="s">
        <v>66</v>
      </c>
      <c r="AY3115" s="168" t="s">
        <v>123</v>
      </c>
    </row>
    <row r="3116" spans="2:51" s="167" customFormat="1" ht="12">
      <c r="B3116" s="166"/>
      <c r="D3116" s="96" t="s">
        <v>132</v>
      </c>
      <c r="E3116" s="168" t="s">
        <v>1</v>
      </c>
      <c r="F3116" s="169" t="s">
        <v>669</v>
      </c>
      <c r="H3116" s="168" t="s">
        <v>1</v>
      </c>
      <c r="L3116" s="166"/>
      <c r="M3116" s="170"/>
      <c r="N3116" s="171"/>
      <c r="O3116" s="171"/>
      <c r="P3116" s="171"/>
      <c r="Q3116" s="171"/>
      <c r="R3116" s="171"/>
      <c r="S3116" s="171"/>
      <c r="T3116" s="172"/>
      <c r="AT3116" s="168" t="s">
        <v>132</v>
      </c>
      <c r="AU3116" s="168" t="s">
        <v>74</v>
      </c>
      <c r="AV3116" s="167" t="s">
        <v>72</v>
      </c>
      <c r="AW3116" s="167" t="s">
        <v>5</v>
      </c>
      <c r="AX3116" s="167" t="s">
        <v>66</v>
      </c>
      <c r="AY3116" s="168" t="s">
        <v>123</v>
      </c>
    </row>
    <row r="3117" spans="2:51" s="95" customFormat="1" ht="12">
      <c r="B3117" s="94"/>
      <c r="D3117" s="96" t="s">
        <v>132</v>
      </c>
      <c r="E3117" s="97" t="s">
        <v>1</v>
      </c>
      <c r="F3117" s="98" t="s">
        <v>670</v>
      </c>
      <c r="H3117" s="99">
        <v>1.5</v>
      </c>
      <c r="L3117" s="94"/>
      <c r="M3117" s="100"/>
      <c r="N3117" s="101"/>
      <c r="O3117" s="101"/>
      <c r="P3117" s="101"/>
      <c r="Q3117" s="101"/>
      <c r="R3117" s="101"/>
      <c r="S3117" s="101"/>
      <c r="T3117" s="102"/>
      <c r="AT3117" s="97" t="s">
        <v>132</v>
      </c>
      <c r="AU3117" s="97" t="s">
        <v>74</v>
      </c>
      <c r="AV3117" s="95" t="s">
        <v>74</v>
      </c>
      <c r="AW3117" s="95" t="s">
        <v>5</v>
      </c>
      <c r="AX3117" s="95" t="s">
        <v>66</v>
      </c>
      <c r="AY3117" s="97" t="s">
        <v>123</v>
      </c>
    </row>
    <row r="3118" spans="2:51" s="167" customFormat="1" ht="12">
      <c r="B3118" s="166"/>
      <c r="D3118" s="96" t="s">
        <v>132</v>
      </c>
      <c r="E3118" s="168" t="s">
        <v>1</v>
      </c>
      <c r="F3118" s="169" t="s">
        <v>418</v>
      </c>
      <c r="H3118" s="168" t="s">
        <v>1</v>
      </c>
      <c r="L3118" s="166"/>
      <c r="M3118" s="170"/>
      <c r="N3118" s="171"/>
      <c r="O3118" s="171"/>
      <c r="P3118" s="171"/>
      <c r="Q3118" s="171"/>
      <c r="R3118" s="171"/>
      <c r="S3118" s="171"/>
      <c r="T3118" s="172"/>
      <c r="AT3118" s="168" t="s">
        <v>132</v>
      </c>
      <c r="AU3118" s="168" t="s">
        <v>74</v>
      </c>
      <c r="AV3118" s="167" t="s">
        <v>72</v>
      </c>
      <c r="AW3118" s="167" t="s">
        <v>5</v>
      </c>
      <c r="AX3118" s="167" t="s">
        <v>66</v>
      </c>
      <c r="AY3118" s="168" t="s">
        <v>123</v>
      </c>
    </row>
    <row r="3119" spans="2:51" s="167" customFormat="1" ht="12">
      <c r="B3119" s="166"/>
      <c r="D3119" s="96" t="s">
        <v>132</v>
      </c>
      <c r="E3119" s="168" t="s">
        <v>1</v>
      </c>
      <c r="F3119" s="169" t="s">
        <v>671</v>
      </c>
      <c r="H3119" s="168" t="s">
        <v>1</v>
      </c>
      <c r="L3119" s="166"/>
      <c r="M3119" s="170"/>
      <c r="N3119" s="171"/>
      <c r="O3119" s="171"/>
      <c r="P3119" s="171"/>
      <c r="Q3119" s="171"/>
      <c r="R3119" s="171"/>
      <c r="S3119" s="171"/>
      <c r="T3119" s="172"/>
      <c r="AT3119" s="168" t="s">
        <v>132</v>
      </c>
      <c r="AU3119" s="168" t="s">
        <v>74</v>
      </c>
      <c r="AV3119" s="167" t="s">
        <v>72</v>
      </c>
      <c r="AW3119" s="167" t="s">
        <v>5</v>
      </c>
      <c r="AX3119" s="167" t="s">
        <v>66</v>
      </c>
      <c r="AY3119" s="168" t="s">
        <v>123</v>
      </c>
    </row>
    <row r="3120" spans="2:51" s="95" customFormat="1" ht="12">
      <c r="B3120" s="94"/>
      <c r="D3120" s="96" t="s">
        <v>132</v>
      </c>
      <c r="E3120" s="97" t="s">
        <v>1</v>
      </c>
      <c r="F3120" s="98" t="s">
        <v>672</v>
      </c>
      <c r="H3120" s="99">
        <v>0.2</v>
      </c>
      <c r="L3120" s="94"/>
      <c r="M3120" s="100"/>
      <c r="N3120" s="101"/>
      <c r="O3120" s="101"/>
      <c r="P3120" s="101"/>
      <c r="Q3120" s="101"/>
      <c r="R3120" s="101"/>
      <c r="S3120" s="101"/>
      <c r="T3120" s="102"/>
      <c r="AT3120" s="97" t="s">
        <v>132</v>
      </c>
      <c r="AU3120" s="97" t="s">
        <v>74</v>
      </c>
      <c r="AV3120" s="95" t="s">
        <v>74</v>
      </c>
      <c r="AW3120" s="95" t="s">
        <v>5</v>
      </c>
      <c r="AX3120" s="95" t="s">
        <v>66</v>
      </c>
      <c r="AY3120" s="97" t="s">
        <v>123</v>
      </c>
    </row>
    <row r="3121" spans="2:51" s="167" customFormat="1" ht="12">
      <c r="B3121" s="166"/>
      <c r="D3121" s="96" t="s">
        <v>132</v>
      </c>
      <c r="E3121" s="168" t="s">
        <v>1</v>
      </c>
      <c r="F3121" s="169" t="s">
        <v>673</v>
      </c>
      <c r="H3121" s="168" t="s">
        <v>1</v>
      </c>
      <c r="L3121" s="166"/>
      <c r="M3121" s="170"/>
      <c r="N3121" s="171"/>
      <c r="O3121" s="171"/>
      <c r="P3121" s="171"/>
      <c r="Q3121" s="171"/>
      <c r="R3121" s="171"/>
      <c r="S3121" s="171"/>
      <c r="T3121" s="172"/>
      <c r="AT3121" s="168" t="s">
        <v>132</v>
      </c>
      <c r="AU3121" s="168" t="s">
        <v>74</v>
      </c>
      <c r="AV3121" s="167" t="s">
        <v>72</v>
      </c>
      <c r="AW3121" s="167" t="s">
        <v>5</v>
      </c>
      <c r="AX3121" s="167" t="s">
        <v>66</v>
      </c>
      <c r="AY3121" s="168" t="s">
        <v>123</v>
      </c>
    </row>
    <row r="3122" spans="2:51" s="167" customFormat="1" ht="12">
      <c r="B3122" s="166"/>
      <c r="D3122" s="96" t="s">
        <v>132</v>
      </c>
      <c r="E3122" s="168" t="s">
        <v>1</v>
      </c>
      <c r="F3122" s="169" t="s">
        <v>674</v>
      </c>
      <c r="H3122" s="168" t="s">
        <v>1</v>
      </c>
      <c r="L3122" s="166"/>
      <c r="M3122" s="170"/>
      <c r="N3122" s="171"/>
      <c r="O3122" s="171"/>
      <c r="P3122" s="171"/>
      <c r="Q3122" s="171"/>
      <c r="R3122" s="171"/>
      <c r="S3122" s="171"/>
      <c r="T3122" s="172"/>
      <c r="AT3122" s="168" t="s">
        <v>132</v>
      </c>
      <c r="AU3122" s="168" t="s">
        <v>74</v>
      </c>
      <c r="AV3122" s="167" t="s">
        <v>72</v>
      </c>
      <c r="AW3122" s="167" t="s">
        <v>5</v>
      </c>
      <c r="AX3122" s="167" t="s">
        <v>66</v>
      </c>
      <c r="AY3122" s="168" t="s">
        <v>123</v>
      </c>
    </row>
    <row r="3123" spans="2:51" s="167" customFormat="1" ht="12">
      <c r="B3123" s="166"/>
      <c r="D3123" s="96" t="s">
        <v>132</v>
      </c>
      <c r="E3123" s="168" t="s">
        <v>1</v>
      </c>
      <c r="F3123" s="169" t="s">
        <v>675</v>
      </c>
      <c r="H3123" s="168" t="s">
        <v>1</v>
      </c>
      <c r="L3123" s="166"/>
      <c r="M3123" s="170"/>
      <c r="N3123" s="171"/>
      <c r="O3123" s="171"/>
      <c r="P3123" s="171"/>
      <c r="Q3123" s="171"/>
      <c r="R3123" s="171"/>
      <c r="S3123" s="171"/>
      <c r="T3123" s="172"/>
      <c r="AT3123" s="168" t="s">
        <v>132</v>
      </c>
      <c r="AU3123" s="168" t="s">
        <v>74</v>
      </c>
      <c r="AV3123" s="167" t="s">
        <v>72</v>
      </c>
      <c r="AW3123" s="167" t="s">
        <v>5</v>
      </c>
      <c r="AX3123" s="167" t="s">
        <v>66</v>
      </c>
      <c r="AY3123" s="168" t="s">
        <v>123</v>
      </c>
    </row>
    <row r="3124" spans="2:51" s="95" customFormat="1" ht="12">
      <c r="B3124" s="94"/>
      <c r="D3124" s="96" t="s">
        <v>132</v>
      </c>
      <c r="E3124" s="97" t="s">
        <v>1</v>
      </c>
      <c r="F3124" s="98" t="s">
        <v>676</v>
      </c>
      <c r="H3124" s="99">
        <v>6</v>
      </c>
      <c r="L3124" s="94"/>
      <c r="M3124" s="100"/>
      <c r="N3124" s="101"/>
      <c r="O3124" s="101"/>
      <c r="P3124" s="101"/>
      <c r="Q3124" s="101"/>
      <c r="R3124" s="101"/>
      <c r="S3124" s="101"/>
      <c r="T3124" s="102"/>
      <c r="AT3124" s="97" t="s">
        <v>132</v>
      </c>
      <c r="AU3124" s="97" t="s">
        <v>74</v>
      </c>
      <c r="AV3124" s="95" t="s">
        <v>74</v>
      </c>
      <c r="AW3124" s="95" t="s">
        <v>5</v>
      </c>
      <c r="AX3124" s="95" t="s">
        <v>66</v>
      </c>
      <c r="AY3124" s="97" t="s">
        <v>123</v>
      </c>
    </row>
    <row r="3125" spans="2:51" s="167" customFormat="1" ht="12">
      <c r="B3125" s="166"/>
      <c r="D3125" s="96" t="s">
        <v>132</v>
      </c>
      <c r="E3125" s="168" t="s">
        <v>1</v>
      </c>
      <c r="F3125" s="169" t="s">
        <v>677</v>
      </c>
      <c r="H3125" s="168" t="s">
        <v>1</v>
      </c>
      <c r="L3125" s="166"/>
      <c r="M3125" s="170"/>
      <c r="N3125" s="171"/>
      <c r="O3125" s="171"/>
      <c r="P3125" s="171"/>
      <c r="Q3125" s="171"/>
      <c r="R3125" s="171"/>
      <c r="S3125" s="171"/>
      <c r="T3125" s="172"/>
      <c r="AT3125" s="168" t="s">
        <v>132</v>
      </c>
      <c r="AU3125" s="168" t="s">
        <v>74</v>
      </c>
      <c r="AV3125" s="167" t="s">
        <v>72</v>
      </c>
      <c r="AW3125" s="167" t="s">
        <v>5</v>
      </c>
      <c r="AX3125" s="167" t="s">
        <v>66</v>
      </c>
      <c r="AY3125" s="168" t="s">
        <v>123</v>
      </c>
    </row>
    <row r="3126" spans="2:51" s="167" customFormat="1" ht="12">
      <c r="B3126" s="166"/>
      <c r="D3126" s="96" t="s">
        <v>132</v>
      </c>
      <c r="E3126" s="168" t="s">
        <v>1</v>
      </c>
      <c r="F3126" s="169" t="s">
        <v>674</v>
      </c>
      <c r="H3126" s="168" t="s">
        <v>1</v>
      </c>
      <c r="L3126" s="166"/>
      <c r="M3126" s="170"/>
      <c r="N3126" s="171"/>
      <c r="O3126" s="171"/>
      <c r="P3126" s="171"/>
      <c r="Q3126" s="171"/>
      <c r="R3126" s="171"/>
      <c r="S3126" s="171"/>
      <c r="T3126" s="172"/>
      <c r="AT3126" s="168" t="s">
        <v>132</v>
      </c>
      <c r="AU3126" s="168" t="s">
        <v>74</v>
      </c>
      <c r="AV3126" s="167" t="s">
        <v>72</v>
      </c>
      <c r="AW3126" s="167" t="s">
        <v>5</v>
      </c>
      <c r="AX3126" s="167" t="s">
        <v>66</v>
      </c>
      <c r="AY3126" s="168" t="s">
        <v>123</v>
      </c>
    </row>
    <row r="3127" spans="2:51" s="167" customFormat="1" ht="12">
      <c r="B3127" s="166"/>
      <c r="D3127" s="96" t="s">
        <v>132</v>
      </c>
      <c r="E3127" s="168" t="s">
        <v>1</v>
      </c>
      <c r="F3127" s="169" t="s">
        <v>678</v>
      </c>
      <c r="H3127" s="168" t="s">
        <v>1</v>
      </c>
      <c r="L3127" s="166"/>
      <c r="M3127" s="170"/>
      <c r="N3127" s="171"/>
      <c r="O3127" s="171"/>
      <c r="P3127" s="171"/>
      <c r="Q3127" s="171"/>
      <c r="R3127" s="171"/>
      <c r="S3127" s="171"/>
      <c r="T3127" s="172"/>
      <c r="AT3127" s="168" t="s">
        <v>132</v>
      </c>
      <c r="AU3127" s="168" t="s">
        <v>74</v>
      </c>
      <c r="AV3127" s="167" t="s">
        <v>72</v>
      </c>
      <c r="AW3127" s="167" t="s">
        <v>5</v>
      </c>
      <c r="AX3127" s="167" t="s">
        <v>66</v>
      </c>
      <c r="AY3127" s="168" t="s">
        <v>123</v>
      </c>
    </row>
    <row r="3128" spans="2:51" s="95" customFormat="1" ht="12">
      <c r="B3128" s="94"/>
      <c r="D3128" s="96" t="s">
        <v>132</v>
      </c>
      <c r="E3128" s="97" t="s">
        <v>1</v>
      </c>
      <c r="F3128" s="98" t="s">
        <v>679</v>
      </c>
      <c r="H3128" s="99">
        <v>5.5</v>
      </c>
      <c r="L3128" s="94"/>
      <c r="M3128" s="100"/>
      <c r="N3128" s="101"/>
      <c r="O3128" s="101"/>
      <c r="P3128" s="101"/>
      <c r="Q3128" s="101"/>
      <c r="R3128" s="101"/>
      <c r="S3128" s="101"/>
      <c r="T3128" s="102"/>
      <c r="AT3128" s="97" t="s">
        <v>132</v>
      </c>
      <c r="AU3128" s="97" t="s">
        <v>74</v>
      </c>
      <c r="AV3128" s="95" t="s">
        <v>74</v>
      </c>
      <c r="AW3128" s="95" t="s">
        <v>5</v>
      </c>
      <c r="AX3128" s="95" t="s">
        <v>66</v>
      </c>
      <c r="AY3128" s="97" t="s">
        <v>123</v>
      </c>
    </row>
    <row r="3129" spans="2:51" s="167" customFormat="1" ht="12">
      <c r="B3129" s="166"/>
      <c r="D3129" s="96" t="s">
        <v>132</v>
      </c>
      <c r="E3129" s="168" t="s">
        <v>1</v>
      </c>
      <c r="F3129" s="169" t="s">
        <v>450</v>
      </c>
      <c r="H3129" s="168" t="s">
        <v>1</v>
      </c>
      <c r="L3129" s="166"/>
      <c r="M3129" s="170"/>
      <c r="N3129" s="171"/>
      <c r="O3129" s="171"/>
      <c r="P3129" s="171"/>
      <c r="Q3129" s="171"/>
      <c r="R3129" s="171"/>
      <c r="S3129" s="171"/>
      <c r="T3129" s="172"/>
      <c r="AT3129" s="168" t="s">
        <v>132</v>
      </c>
      <c r="AU3129" s="168" t="s">
        <v>74</v>
      </c>
      <c r="AV3129" s="167" t="s">
        <v>72</v>
      </c>
      <c r="AW3129" s="167" t="s">
        <v>5</v>
      </c>
      <c r="AX3129" s="167" t="s">
        <v>66</v>
      </c>
      <c r="AY3129" s="168" t="s">
        <v>123</v>
      </c>
    </row>
    <row r="3130" spans="2:51" s="167" customFormat="1" ht="12">
      <c r="B3130" s="166"/>
      <c r="D3130" s="96" t="s">
        <v>132</v>
      </c>
      <c r="E3130" s="168" t="s">
        <v>1</v>
      </c>
      <c r="F3130" s="169" t="s">
        <v>674</v>
      </c>
      <c r="H3130" s="168" t="s">
        <v>1</v>
      </c>
      <c r="L3130" s="166"/>
      <c r="M3130" s="170"/>
      <c r="N3130" s="171"/>
      <c r="O3130" s="171"/>
      <c r="P3130" s="171"/>
      <c r="Q3130" s="171"/>
      <c r="R3130" s="171"/>
      <c r="S3130" s="171"/>
      <c r="T3130" s="172"/>
      <c r="AT3130" s="168" t="s">
        <v>132</v>
      </c>
      <c r="AU3130" s="168" t="s">
        <v>74</v>
      </c>
      <c r="AV3130" s="167" t="s">
        <v>72</v>
      </c>
      <c r="AW3130" s="167" t="s">
        <v>5</v>
      </c>
      <c r="AX3130" s="167" t="s">
        <v>66</v>
      </c>
      <c r="AY3130" s="168" t="s">
        <v>123</v>
      </c>
    </row>
    <row r="3131" spans="2:51" s="167" customFormat="1" ht="12">
      <c r="B3131" s="166"/>
      <c r="D3131" s="96" t="s">
        <v>132</v>
      </c>
      <c r="E3131" s="168" t="s">
        <v>1</v>
      </c>
      <c r="F3131" s="169" t="s">
        <v>678</v>
      </c>
      <c r="H3131" s="168" t="s">
        <v>1</v>
      </c>
      <c r="L3131" s="166"/>
      <c r="M3131" s="170"/>
      <c r="N3131" s="171"/>
      <c r="O3131" s="171"/>
      <c r="P3131" s="171"/>
      <c r="Q3131" s="171"/>
      <c r="R3131" s="171"/>
      <c r="S3131" s="171"/>
      <c r="T3131" s="172"/>
      <c r="AT3131" s="168" t="s">
        <v>132</v>
      </c>
      <c r="AU3131" s="168" t="s">
        <v>74</v>
      </c>
      <c r="AV3131" s="167" t="s">
        <v>72</v>
      </c>
      <c r="AW3131" s="167" t="s">
        <v>5</v>
      </c>
      <c r="AX3131" s="167" t="s">
        <v>66</v>
      </c>
      <c r="AY3131" s="168" t="s">
        <v>123</v>
      </c>
    </row>
    <row r="3132" spans="2:51" s="95" customFormat="1" ht="12">
      <c r="B3132" s="94"/>
      <c r="D3132" s="96" t="s">
        <v>132</v>
      </c>
      <c r="E3132" s="97" t="s">
        <v>1</v>
      </c>
      <c r="F3132" s="98" t="s">
        <v>679</v>
      </c>
      <c r="H3132" s="99">
        <v>5.5</v>
      </c>
      <c r="L3132" s="94"/>
      <c r="M3132" s="100"/>
      <c r="N3132" s="101"/>
      <c r="O3132" s="101"/>
      <c r="P3132" s="101"/>
      <c r="Q3132" s="101"/>
      <c r="R3132" s="101"/>
      <c r="S3132" s="101"/>
      <c r="T3132" s="102"/>
      <c r="AT3132" s="97" t="s">
        <v>132</v>
      </c>
      <c r="AU3132" s="97" t="s">
        <v>74</v>
      </c>
      <c r="AV3132" s="95" t="s">
        <v>74</v>
      </c>
      <c r="AW3132" s="95" t="s">
        <v>5</v>
      </c>
      <c r="AX3132" s="95" t="s">
        <v>66</v>
      </c>
      <c r="AY3132" s="97" t="s">
        <v>123</v>
      </c>
    </row>
    <row r="3133" spans="2:51" s="167" customFormat="1" ht="12">
      <c r="B3133" s="166"/>
      <c r="D3133" s="96" t="s">
        <v>132</v>
      </c>
      <c r="E3133" s="168" t="s">
        <v>1</v>
      </c>
      <c r="F3133" s="169" t="s">
        <v>680</v>
      </c>
      <c r="H3133" s="168" t="s">
        <v>1</v>
      </c>
      <c r="L3133" s="166"/>
      <c r="M3133" s="170"/>
      <c r="N3133" s="171"/>
      <c r="O3133" s="171"/>
      <c r="P3133" s="171"/>
      <c r="Q3133" s="171"/>
      <c r="R3133" s="171"/>
      <c r="S3133" s="171"/>
      <c r="T3133" s="172"/>
      <c r="AT3133" s="168" t="s">
        <v>132</v>
      </c>
      <c r="AU3133" s="168" t="s">
        <v>74</v>
      </c>
      <c r="AV3133" s="167" t="s">
        <v>72</v>
      </c>
      <c r="AW3133" s="167" t="s">
        <v>5</v>
      </c>
      <c r="AX3133" s="167" t="s">
        <v>66</v>
      </c>
      <c r="AY3133" s="168" t="s">
        <v>123</v>
      </c>
    </row>
    <row r="3134" spans="2:51" s="167" customFormat="1" ht="12">
      <c r="B3134" s="166"/>
      <c r="D3134" s="96" t="s">
        <v>132</v>
      </c>
      <c r="E3134" s="168" t="s">
        <v>1</v>
      </c>
      <c r="F3134" s="169" t="s">
        <v>674</v>
      </c>
      <c r="H3134" s="168" t="s">
        <v>1</v>
      </c>
      <c r="L3134" s="166"/>
      <c r="M3134" s="170"/>
      <c r="N3134" s="171"/>
      <c r="O3134" s="171"/>
      <c r="P3134" s="171"/>
      <c r="Q3134" s="171"/>
      <c r="R3134" s="171"/>
      <c r="S3134" s="171"/>
      <c r="T3134" s="172"/>
      <c r="AT3134" s="168" t="s">
        <v>132</v>
      </c>
      <c r="AU3134" s="168" t="s">
        <v>74</v>
      </c>
      <c r="AV3134" s="167" t="s">
        <v>72</v>
      </c>
      <c r="AW3134" s="167" t="s">
        <v>5</v>
      </c>
      <c r="AX3134" s="167" t="s">
        <v>66</v>
      </c>
      <c r="AY3134" s="168" t="s">
        <v>123</v>
      </c>
    </row>
    <row r="3135" spans="2:51" s="167" customFormat="1" ht="12">
      <c r="B3135" s="166"/>
      <c r="D3135" s="96" t="s">
        <v>132</v>
      </c>
      <c r="E3135" s="168" t="s">
        <v>1</v>
      </c>
      <c r="F3135" s="169" t="s">
        <v>678</v>
      </c>
      <c r="H3135" s="168" t="s">
        <v>1</v>
      </c>
      <c r="L3135" s="166"/>
      <c r="M3135" s="170"/>
      <c r="N3135" s="171"/>
      <c r="O3135" s="171"/>
      <c r="P3135" s="171"/>
      <c r="Q3135" s="171"/>
      <c r="R3135" s="171"/>
      <c r="S3135" s="171"/>
      <c r="T3135" s="172"/>
      <c r="AT3135" s="168" t="s">
        <v>132</v>
      </c>
      <c r="AU3135" s="168" t="s">
        <v>74</v>
      </c>
      <c r="AV3135" s="167" t="s">
        <v>72</v>
      </c>
      <c r="AW3135" s="167" t="s">
        <v>5</v>
      </c>
      <c r="AX3135" s="167" t="s">
        <v>66</v>
      </c>
      <c r="AY3135" s="168" t="s">
        <v>123</v>
      </c>
    </row>
    <row r="3136" spans="2:51" s="95" customFormat="1" ht="12">
      <c r="B3136" s="94"/>
      <c r="D3136" s="96" t="s">
        <v>132</v>
      </c>
      <c r="E3136" s="97" t="s">
        <v>1</v>
      </c>
      <c r="F3136" s="98" t="s">
        <v>679</v>
      </c>
      <c r="H3136" s="99">
        <v>5.5</v>
      </c>
      <c r="L3136" s="94"/>
      <c r="M3136" s="100"/>
      <c r="N3136" s="101"/>
      <c r="O3136" s="101"/>
      <c r="P3136" s="101"/>
      <c r="Q3136" s="101"/>
      <c r="R3136" s="101"/>
      <c r="S3136" s="101"/>
      <c r="T3136" s="102"/>
      <c r="AT3136" s="97" t="s">
        <v>132</v>
      </c>
      <c r="AU3136" s="97" t="s">
        <v>74</v>
      </c>
      <c r="AV3136" s="95" t="s">
        <v>74</v>
      </c>
      <c r="AW3136" s="95" t="s">
        <v>5</v>
      </c>
      <c r="AX3136" s="95" t="s">
        <v>66</v>
      </c>
      <c r="AY3136" s="97" t="s">
        <v>123</v>
      </c>
    </row>
    <row r="3137" spans="2:51" s="167" customFormat="1" ht="12">
      <c r="B3137" s="166"/>
      <c r="D3137" s="96" t="s">
        <v>132</v>
      </c>
      <c r="E3137" s="168" t="s">
        <v>1</v>
      </c>
      <c r="F3137" s="169" t="s">
        <v>681</v>
      </c>
      <c r="H3137" s="168" t="s">
        <v>1</v>
      </c>
      <c r="L3137" s="166"/>
      <c r="M3137" s="170"/>
      <c r="N3137" s="171"/>
      <c r="O3137" s="171"/>
      <c r="P3137" s="171"/>
      <c r="Q3137" s="171"/>
      <c r="R3137" s="171"/>
      <c r="S3137" s="171"/>
      <c r="T3137" s="172"/>
      <c r="AT3137" s="168" t="s">
        <v>132</v>
      </c>
      <c r="AU3137" s="168" t="s">
        <v>74</v>
      </c>
      <c r="AV3137" s="167" t="s">
        <v>72</v>
      </c>
      <c r="AW3137" s="167" t="s">
        <v>5</v>
      </c>
      <c r="AX3137" s="167" t="s">
        <v>66</v>
      </c>
      <c r="AY3137" s="168" t="s">
        <v>123</v>
      </c>
    </row>
    <row r="3138" spans="2:51" s="167" customFormat="1" ht="12">
      <c r="B3138" s="166"/>
      <c r="D3138" s="96" t="s">
        <v>132</v>
      </c>
      <c r="E3138" s="168" t="s">
        <v>1</v>
      </c>
      <c r="F3138" s="169" t="s">
        <v>674</v>
      </c>
      <c r="H3138" s="168" t="s">
        <v>1</v>
      </c>
      <c r="L3138" s="166"/>
      <c r="M3138" s="170"/>
      <c r="N3138" s="171"/>
      <c r="O3138" s="171"/>
      <c r="P3138" s="171"/>
      <c r="Q3138" s="171"/>
      <c r="R3138" s="171"/>
      <c r="S3138" s="171"/>
      <c r="T3138" s="172"/>
      <c r="AT3138" s="168" t="s">
        <v>132</v>
      </c>
      <c r="AU3138" s="168" t="s">
        <v>74</v>
      </c>
      <c r="AV3138" s="167" t="s">
        <v>72</v>
      </c>
      <c r="AW3138" s="167" t="s">
        <v>5</v>
      </c>
      <c r="AX3138" s="167" t="s">
        <v>66</v>
      </c>
      <c r="AY3138" s="168" t="s">
        <v>123</v>
      </c>
    </row>
    <row r="3139" spans="2:51" s="167" customFormat="1" ht="12">
      <c r="B3139" s="166"/>
      <c r="D3139" s="96" t="s">
        <v>132</v>
      </c>
      <c r="E3139" s="168" t="s">
        <v>1</v>
      </c>
      <c r="F3139" s="169" t="s">
        <v>678</v>
      </c>
      <c r="H3139" s="168" t="s">
        <v>1</v>
      </c>
      <c r="L3139" s="166"/>
      <c r="M3139" s="170"/>
      <c r="N3139" s="171"/>
      <c r="O3139" s="171"/>
      <c r="P3139" s="171"/>
      <c r="Q3139" s="171"/>
      <c r="R3139" s="171"/>
      <c r="S3139" s="171"/>
      <c r="T3139" s="172"/>
      <c r="AT3139" s="168" t="s">
        <v>132</v>
      </c>
      <c r="AU3139" s="168" t="s">
        <v>74</v>
      </c>
      <c r="AV3139" s="167" t="s">
        <v>72</v>
      </c>
      <c r="AW3139" s="167" t="s">
        <v>5</v>
      </c>
      <c r="AX3139" s="167" t="s">
        <v>66</v>
      </c>
      <c r="AY3139" s="168" t="s">
        <v>123</v>
      </c>
    </row>
    <row r="3140" spans="2:51" s="95" customFormat="1" ht="12">
      <c r="B3140" s="94"/>
      <c r="D3140" s="96" t="s">
        <v>132</v>
      </c>
      <c r="E3140" s="97" t="s">
        <v>1</v>
      </c>
      <c r="F3140" s="98" t="s">
        <v>679</v>
      </c>
      <c r="H3140" s="99">
        <v>5.5</v>
      </c>
      <c r="L3140" s="94"/>
      <c r="M3140" s="100"/>
      <c r="N3140" s="101"/>
      <c r="O3140" s="101"/>
      <c r="P3140" s="101"/>
      <c r="Q3140" s="101"/>
      <c r="R3140" s="101"/>
      <c r="S3140" s="101"/>
      <c r="T3140" s="102"/>
      <c r="AT3140" s="97" t="s">
        <v>132</v>
      </c>
      <c r="AU3140" s="97" t="s">
        <v>74</v>
      </c>
      <c r="AV3140" s="95" t="s">
        <v>74</v>
      </c>
      <c r="AW3140" s="95" t="s">
        <v>5</v>
      </c>
      <c r="AX3140" s="95" t="s">
        <v>66</v>
      </c>
      <c r="AY3140" s="97" t="s">
        <v>123</v>
      </c>
    </row>
    <row r="3141" spans="2:51" s="167" customFormat="1" ht="12">
      <c r="B3141" s="166"/>
      <c r="D3141" s="96" t="s">
        <v>132</v>
      </c>
      <c r="E3141" s="168" t="s">
        <v>1</v>
      </c>
      <c r="F3141" s="169" t="s">
        <v>465</v>
      </c>
      <c r="H3141" s="168" t="s">
        <v>1</v>
      </c>
      <c r="L3141" s="166"/>
      <c r="M3141" s="170"/>
      <c r="N3141" s="171"/>
      <c r="O3141" s="171"/>
      <c r="P3141" s="171"/>
      <c r="Q3141" s="171"/>
      <c r="R3141" s="171"/>
      <c r="S3141" s="171"/>
      <c r="T3141" s="172"/>
      <c r="AT3141" s="168" t="s">
        <v>132</v>
      </c>
      <c r="AU3141" s="168" t="s">
        <v>74</v>
      </c>
      <c r="AV3141" s="167" t="s">
        <v>72</v>
      </c>
      <c r="AW3141" s="167" t="s">
        <v>5</v>
      </c>
      <c r="AX3141" s="167" t="s">
        <v>66</v>
      </c>
      <c r="AY3141" s="168" t="s">
        <v>123</v>
      </c>
    </row>
    <row r="3142" spans="2:51" s="167" customFormat="1" ht="12">
      <c r="B3142" s="166"/>
      <c r="D3142" s="96" t="s">
        <v>132</v>
      </c>
      <c r="E3142" s="168" t="s">
        <v>1</v>
      </c>
      <c r="F3142" s="169" t="s">
        <v>674</v>
      </c>
      <c r="H3142" s="168" t="s">
        <v>1</v>
      </c>
      <c r="L3142" s="166"/>
      <c r="M3142" s="170"/>
      <c r="N3142" s="171"/>
      <c r="O3142" s="171"/>
      <c r="P3142" s="171"/>
      <c r="Q3142" s="171"/>
      <c r="R3142" s="171"/>
      <c r="S3142" s="171"/>
      <c r="T3142" s="172"/>
      <c r="AT3142" s="168" t="s">
        <v>132</v>
      </c>
      <c r="AU3142" s="168" t="s">
        <v>74</v>
      </c>
      <c r="AV3142" s="167" t="s">
        <v>72</v>
      </c>
      <c r="AW3142" s="167" t="s">
        <v>5</v>
      </c>
      <c r="AX3142" s="167" t="s">
        <v>66</v>
      </c>
      <c r="AY3142" s="168" t="s">
        <v>123</v>
      </c>
    </row>
    <row r="3143" spans="2:51" s="167" customFormat="1" ht="12">
      <c r="B3143" s="166"/>
      <c r="D3143" s="96" t="s">
        <v>132</v>
      </c>
      <c r="E3143" s="168" t="s">
        <v>1</v>
      </c>
      <c r="F3143" s="169" t="s">
        <v>682</v>
      </c>
      <c r="H3143" s="168" t="s">
        <v>1</v>
      </c>
      <c r="L3143" s="166"/>
      <c r="M3143" s="170"/>
      <c r="N3143" s="171"/>
      <c r="O3143" s="171"/>
      <c r="P3143" s="171"/>
      <c r="Q3143" s="171"/>
      <c r="R3143" s="171"/>
      <c r="S3143" s="171"/>
      <c r="T3143" s="172"/>
      <c r="AT3143" s="168" t="s">
        <v>132</v>
      </c>
      <c r="AU3143" s="168" t="s">
        <v>74</v>
      </c>
      <c r="AV3143" s="167" t="s">
        <v>72</v>
      </c>
      <c r="AW3143" s="167" t="s">
        <v>5</v>
      </c>
      <c r="AX3143" s="167" t="s">
        <v>66</v>
      </c>
      <c r="AY3143" s="168" t="s">
        <v>123</v>
      </c>
    </row>
    <row r="3144" spans="2:51" s="95" customFormat="1" ht="12">
      <c r="B3144" s="94"/>
      <c r="D3144" s="96" t="s">
        <v>132</v>
      </c>
      <c r="E3144" s="97" t="s">
        <v>1</v>
      </c>
      <c r="F3144" s="98" t="s">
        <v>683</v>
      </c>
      <c r="H3144" s="99">
        <v>4</v>
      </c>
      <c r="L3144" s="94"/>
      <c r="M3144" s="100"/>
      <c r="N3144" s="101"/>
      <c r="O3144" s="101"/>
      <c r="P3144" s="101"/>
      <c r="Q3144" s="101"/>
      <c r="R3144" s="101"/>
      <c r="S3144" s="101"/>
      <c r="T3144" s="102"/>
      <c r="AT3144" s="97" t="s">
        <v>132</v>
      </c>
      <c r="AU3144" s="97" t="s">
        <v>74</v>
      </c>
      <c r="AV3144" s="95" t="s">
        <v>74</v>
      </c>
      <c r="AW3144" s="95" t="s">
        <v>5</v>
      </c>
      <c r="AX3144" s="95" t="s">
        <v>66</v>
      </c>
      <c r="AY3144" s="97" t="s">
        <v>123</v>
      </c>
    </row>
    <row r="3145" spans="2:51" s="167" customFormat="1" ht="12">
      <c r="B3145" s="166"/>
      <c r="D3145" s="96" t="s">
        <v>132</v>
      </c>
      <c r="E3145" s="168" t="s">
        <v>1</v>
      </c>
      <c r="F3145" s="169" t="s">
        <v>438</v>
      </c>
      <c r="H3145" s="168" t="s">
        <v>1</v>
      </c>
      <c r="L3145" s="166"/>
      <c r="M3145" s="170"/>
      <c r="N3145" s="171"/>
      <c r="O3145" s="171"/>
      <c r="P3145" s="171"/>
      <c r="Q3145" s="171"/>
      <c r="R3145" s="171"/>
      <c r="S3145" s="171"/>
      <c r="T3145" s="172"/>
      <c r="AT3145" s="168" t="s">
        <v>132</v>
      </c>
      <c r="AU3145" s="168" t="s">
        <v>74</v>
      </c>
      <c r="AV3145" s="167" t="s">
        <v>72</v>
      </c>
      <c r="AW3145" s="167" t="s">
        <v>5</v>
      </c>
      <c r="AX3145" s="167" t="s">
        <v>66</v>
      </c>
      <c r="AY3145" s="168" t="s">
        <v>123</v>
      </c>
    </row>
    <row r="3146" spans="2:51" s="167" customFormat="1" ht="12">
      <c r="B3146" s="166"/>
      <c r="D3146" s="96" t="s">
        <v>132</v>
      </c>
      <c r="E3146" s="168" t="s">
        <v>1</v>
      </c>
      <c r="F3146" s="169" t="s">
        <v>684</v>
      </c>
      <c r="H3146" s="168" t="s">
        <v>1</v>
      </c>
      <c r="L3146" s="166"/>
      <c r="M3146" s="170"/>
      <c r="N3146" s="171"/>
      <c r="O3146" s="171"/>
      <c r="P3146" s="171"/>
      <c r="Q3146" s="171"/>
      <c r="R3146" s="171"/>
      <c r="S3146" s="171"/>
      <c r="T3146" s="172"/>
      <c r="AT3146" s="168" t="s">
        <v>132</v>
      </c>
      <c r="AU3146" s="168" t="s">
        <v>74</v>
      </c>
      <c r="AV3146" s="167" t="s">
        <v>72</v>
      </c>
      <c r="AW3146" s="167" t="s">
        <v>5</v>
      </c>
      <c r="AX3146" s="167" t="s">
        <v>66</v>
      </c>
      <c r="AY3146" s="168" t="s">
        <v>123</v>
      </c>
    </row>
    <row r="3147" spans="2:51" s="95" customFormat="1" ht="12">
      <c r="B3147" s="94"/>
      <c r="D3147" s="96" t="s">
        <v>132</v>
      </c>
      <c r="E3147" s="97" t="s">
        <v>1</v>
      </c>
      <c r="F3147" s="98" t="s">
        <v>685</v>
      </c>
      <c r="H3147" s="99">
        <v>3</v>
      </c>
      <c r="L3147" s="94"/>
      <c r="M3147" s="100"/>
      <c r="N3147" s="101"/>
      <c r="O3147" s="101"/>
      <c r="P3147" s="101"/>
      <c r="Q3147" s="101"/>
      <c r="R3147" s="101"/>
      <c r="S3147" s="101"/>
      <c r="T3147" s="102"/>
      <c r="AT3147" s="97" t="s">
        <v>132</v>
      </c>
      <c r="AU3147" s="97" t="s">
        <v>74</v>
      </c>
      <c r="AV3147" s="95" t="s">
        <v>74</v>
      </c>
      <c r="AW3147" s="95" t="s">
        <v>5</v>
      </c>
      <c r="AX3147" s="95" t="s">
        <v>66</v>
      </c>
      <c r="AY3147" s="97" t="s">
        <v>123</v>
      </c>
    </row>
    <row r="3148" spans="2:51" s="167" customFormat="1" ht="12">
      <c r="B3148" s="166"/>
      <c r="D3148" s="96" t="s">
        <v>132</v>
      </c>
      <c r="E3148" s="168" t="s">
        <v>1</v>
      </c>
      <c r="F3148" s="169" t="s">
        <v>445</v>
      </c>
      <c r="H3148" s="168" t="s">
        <v>1</v>
      </c>
      <c r="L3148" s="166"/>
      <c r="M3148" s="170"/>
      <c r="N3148" s="171"/>
      <c r="O3148" s="171"/>
      <c r="P3148" s="171"/>
      <c r="Q3148" s="171"/>
      <c r="R3148" s="171"/>
      <c r="S3148" s="171"/>
      <c r="T3148" s="172"/>
      <c r="AT3148" s="168" t="s">
        <v>132</v>
      </c>
      <c r="AU3148" s="168" t="s">
        <v>74</v>
      </c>
      <c r="AV3148" s="167" t="s">
        <v>72</v>
      </c>
      <c r="AW3148" s="167" t="s">
        <v>5</v>
      </c>
      <c r="AX3148" s="167" t="s">
        <v>66</v>
      </c>
      <c r="AY3148" s="168" t="s">
        <v>123</v>
      </c>
    </row>
    <row r="3149" spans="2:51" s="167" customFormat="1" ht="12">
      <c r="B3149" s="166"/>
      <c r="D3149" s="96" t="s">
        <v>132</v>
      </c>
      <c r="E3149" s="168" t="s">
        <v>1</v>
      </c>
      <c r="F3149" s="169" t="s">
        <v>686</v>
      </c>
      <c r="H3149" s="168" t="s">
        <v>1</v>
      </c>
      <c r="L3149" s="166"/>
      <c r="M3149" s="170"/>
      <c r="N3149" s="171"/>
      <c r="O3149" s="171"/>
      <c r="P3149" s="171"/>
      <c r="Q3149" s="171"/>
      <c r="R3149" s="171"/>
      <c r="S3149" s="171"/>
      <c r="T3149" s="172"/>
      <c r="AT3149" s="168" t="s">
        <v>132</v>
      </c>
      <c r="AU3149" s="168" t="s">
        <v>74</v>
      </c>
      <c r="AV3149" s="167" t="s">
        <v>72</v>
      </c>
      <c r="AW3149" s="167" t="s">
        <v>5</v>
      </c>
      <c r="AX3149" s="167" t="s">
        <v>66</v>
      </c>
      <c r="AY3149" s="168" t="s">
        <v>123</v>
      </c>
    </row>
    <row r="3150" spans="2:51" s="95" customFormat="1" ht="12">
      <c r="B3150" s="94"/>
      <c r="D3150" s="96" t="s">
        <v>132</v>
      </c>
      <c r="E3150" s="97" t="s">
        <v>1</v>
      </c>
      <c r="F3150" s="98" t="s">
        <v>687</v>
      </c>
      <c r="H3150" s="99">
        <v>2.5</v>
      </c>
      <c r="L3150" s="94"/>
      <c r="M3150" s="100"/>
      <c r="N3150" s="101"/>
      <c r="O3150" s="101"/>
      <c r="P3150" s="101"/>
      <c r="Q3150" s="101"/>
      <c r="R3150" s="101"/>
      <c r="S3150" s="101"/>
      <c r="T3150" s="102"/>
      <c r="AT3150" s="97" t="s">
        <v>132</v>
      </c>
      <c r="AU3150" s="97" t="s">
        <v>74</v>
      </c>
      <c r="AV3150" s="95" t="s">
        <v>74</v>
      </c>
      <c r="AW3150" s="95" t="s">
        <v>5</v>
      </c>
      <c r="AX3150" s="95" t="s">
        <v>66</v>
      </c>
      <c r="AY3150" s="97" t="s">
        <v>123</v>
      </c>
    </row>
    <row r="3151" spans="2:51" s="167" customFormat="1" ht="12">
      <c r="B3151" s="166"/>
      <c r="D3151" s="96" t="s">
        <v>132</v>
      </c>
      <c r="E3151" s="168" t="s">
        <v>1</v>
      </c>
      <c r="F3151" s="169" t="s">
        <v>450</v>
      </c>
      <c r="H3151" s="168" t="s">
        <v>1</v>
      </c>
      <c r="L3151" s="166"/>
      <c r="M3151" s="170"/>
      <c r="N3151" s="171"/>
      <c r="O3151" s="171"/>
      <c r="P3151" s="171"/>
      <c r="Q3151" s="171"/>
      <c r="R3151" s="171"/>
      <c r="S3151" s="171"/>
      <c r="T3151" s="172"/>
      <c r="AT3151" s="168" t="s">
        <v>132</v>
      </c>
      <c r="AU3151" s="168" t="s">
        <v>74</v>
      </c>
      <c r="AV3151" s="167" t="s">
        <v>72</v>
      </c>
      <c r="AW3151" s="167" t="s">
        <v>5</v>
      </c>
      <c r="AX3151" s="167" t="s">
        <v>66</v>
      </c>
      <c r="AY3151" s="168" t="s">
        <v>123</v>
      </c>
    </row>
    <row r="3152" spans="2:51" s="167" customFormat="1" ht="12">
      <c r="B3152" s="166"/>
      <c r="D3152" s="96" t="s">
        <v>132</v>
      </c>
      <c r="E3152" s="168" t="s">
        <v>1</v>
      </c>
      <c r="F3152" s="169" t="s">
        <v>688</v>
      </c>
      <c r="H3152" s="168" t="s">
        <v>1</v>
      </c>
      <c r="L3152" s="166"/>
      <c r="M3152" s="170"/>
      <c r="N3152" s="171"/>
      <c r="O3152" s="171"/>
      <c r="P3152" s="171"/>
      <c r="Q3152" s="171"/>
      <c r="R3152" s="171"/>
      <c r="S3152" s="171"/>
      <c r="T3152" s="172"/>
      <c r="AT3152" s="168" t="s">
        <v>132</v>
      </c>
      <c r="AU3152" s="168" t="s">
        <v>74</v>
      </c>
      <c r="AV3152" s="167" t="s">
        <v>72</v>
      </c>
      <c r="AW3152" s="167" t="s">
        <v>5</v>
      </c>
      <c r="AX3152" s="167" t="s">
        <v>66</v>
      </c>
      <c r="AY3152" s="168" t="s">
        <v>123</v>
      </c>
    </row>
    <row r="3153" spans="2:51" s="95" customFormat="1" ht="12">
      <c r="B3153" s="94"/>
      <c r="D3153" s="96" t="s">
        <v>132</v>
      </c>
      <c r="E3153" s="97" t="s">
        <v>1</v>
      </c>
      <c r="F3153" s="98" t="s">
        <v>689</v>
      </c>
      <c r="H3153" s="99">
        <v>0.5</v>
      </c>
      <c r="L3153" s="94"/>
      <c r="M3153" s="100"/>
      <c r="N3153" s="101"/>
      <c r="O3153" s="101"/>
      <c r="P3153" s="101"/>
      <c r="Q3153" s="101"/>
      <c r="R3153" s="101"/>
      <c r="S3153" s="101"/>
      <c r="T3153" s="102"/>
      <c r="AT3153" s="97" t="s">
        <v>132</v>
      </c>
      <c r="AU3153" s="97" t="s">
        <v>74</v>
      </c>
      <c r="AV3153" s="95" t="s">
        <v>74</v>
      </c>
      <c r="AW3153" s="95" t="s">
        <v>5</v>
      </c>
      <c r="AX3153" s="95" t="s">
        <v>66</v>
      </c>
      <c r="AY3153" s="97" t="s">
        <v>123</v>
      </c>
    </row>
    <row r="3154" spans="2:51" s="167" customFormat="1" ht="12">
      <c r="B3154" s="166"/>
      <c r="D3154" s="96" t="s">
        <v>132</v>
      </c>
      <c r="E3154" s="168" t="s">
        <v>1</v>
      </c>
      <c r="F3154" s="169" t="s">
        <v>455</v>
      </c>
      <c r="H3154" s="168" t="s">
        <v>1</v>
      </c>
      <c r="L3154" s="166"/>
      <c r="M3154" s="170"/>
      <c r="N3154" s="171"/>
      <c r="O3154" s="171"/>
      <c r="P3154" s="171"/>
      <c r="Q3154" s="171"/>
      <c r="R3154" s="171"/>
      <c r="S3154" s="171"/>
      <c r="T3154" s="172"/>
      <c r="AT3154" s="168" t="s">
        <v>132</v>
      </c>
      <c r="AU3154" s="168" t="s">
        <v>74</v>
      </c>
      <c r="AV3154" s="167" t="s">
        <v>72</v>
      </c>
      <c r="AW3154" s="167" t="s">
        <v>5</v>
      </c>
      <c r="AX3154" s="167" t="s">
        <v>66</v>
      </c>
      <c r="AY3154" s="168" t="s">
        <v>123</v>
      </c>
    </row>
    <row r="3155" spans="2:51" s="167" customFormat="1" ht="12">
      <c r="B3155" s="166"/>
      <c r="D3155" s="96" t="s">
        <v>132</v>
      </c>
      <c r="E3155" s="168" t="s">
        <v>1</v>
      </c>
      <c r="F3155" s="169" t="s">
        <v>690</v>
      </c>
      <c r="H3155" s="168" t="s">
        <v>1</v>
      </c>
      <c r="L3155" s="166"/>
      <c r="M3155" s="170"/>
      <c r="N3155" s="171"/>
      <c r="O3155" s="171"/>
      <c r="P3155" s="171"/>
      <c r="Q3155" s="171"/>
      <c r="R3155" s="171"/>
      <c r="S3155" s="171"/>
      <c r="T3155" s="172"/>
      <c r="AT3155" s="168" t="s">
        <v>132</v>
      </c>
      <c r="AU3155" s="168" t="s">
        <v>74</v>
      </c>
      <c r="AV3155" s="167" t="s">
        <v>72</v>
      </c>
      <c r="AW3155" s="167" t="s">
        <v>5</v>
      </c>
      <c r="AX3155" s="167" t="s">
        <v>66</v>
      </c>
      <c r="AY3155" s="168" t="s">
        <v>123</v>
      </c>
    </row>
    <row r="3156" spans="2:51" s="95" customFormat="1" ht="12">
      <c r="B3156" s="94"/>
      <c r="D3156" s="96" t="s">
        <v>132</v>
      </c>
      <c r="E3156" s="97" t="s">
        <v>1</v>
      </c>
      <c r="F3156" s="98" t="s">
        <v>691</v>
      </c>
      <c r="H3156" s="99">
        <v>2</v>
      </c>
      <c r="L3156" s="94"/>
      <c r="M3156" s="100"/>
      <c r="N3156" s="101"/>
      <c r="O3156" s="101"/>
      <c r="P3156" s="101"/>
      <c r="Q3156" s="101"/>
      <c r="R3156" s="101"/>
      <c r="S3156" s="101"/>
      <c r="T3156" s="102"/>
      <c r="AT3156" s="97" t="s">
        <v>132</v>
      </c>
      <c r="AU3156" s="97" t="s">
        <v>74</v>
      </c>
      <c r="AV3156" s="95" t="s">
        <v>74</v>
      </c>
      <c r="AW3156" s="95" t="s">
        <v>5</v>
      </c>
      <c r="AX3156" s="95" t="s">
        <v>66</v>
      </c>
      <c r="AY3156" s="97" t="s">
        <v>123</v>
      </c>
    </row>
    <row r="3157" spans="2:51" s="167" customFormat="1" ht="12">
      <c r="B3157" s="166"/>
      <c r="D3157" s="96" t="s">
        <v>132</v>
      </c>
      <c r="E3157" s="168" t="s">
        <v>1</v>
      </c>
      <c r="F3157" s="169" t="s">
        <v>460</v>
      </c>
      <c r="H3157" s="168" t="s">
        <v>1</v>
      </c>
      <c r="L3157" s="166"/>
      <c r="M3157" s="170"/>
      <c r="N3157" s="171"/>
      <c r="O3157" s="171"/>
      <c r="P3157" s="171"/>
      <c r="Q3157" s="171"/>
      <c r="R3157" s="171"/>
      <c r="S3157" s="171"/>
      <c r="T3157" s="172"/>
      <c r="AT3157" s="168" t="s">
        <v>132</v>
      </c>
      <c r="AU3157" s="168" t="s">
        <v>74</v>
      </c>
      <c r="AV3157" s="167" t="s">
        <v>72</v>
      </c>
      <c r="AW3157" s="167" t="s">
        <v>5</v>
      </c>
      <c r="AX3157" s="167" t="s">
        <v>66</v>
      </c>
      <c r="AY3157" s="168" t="s">
        <v>123</v>
      </c>
    </row>
    <row r="3158" spans="2:51" s="167" customFormat="1" ht="12">
      <c r="B3158" s="166"/>
      <c r="D3158" s="96" t="s">
        <v>132</v>
      </c>
      <c r="E3158" s="168" t="s">
        <v>1</v>
      </c>
      <c r="F3158" s="169" t="s">
        <v>692</v>
      </c>
      <c r="H3158" s="168" t="s">
        <v>1</v>
      </c>
      <c r="L3158" s="166"/>
      <c r="M3158" s="170"/>
      <c r="N3158" s="171"/>
      <c r="O3158" s="171"/>
      <c r="P3158" s="171"/>
      <c r="Q3158" s="171"/>
      <c r="R3158" s="171"/>
      <c r="S3158" s="171"/>
      <c r="T3158" s="172"/>
      <c r="AT3158" s="168" t="s">
        <v>132</v>
      </c>
      <c r="AU3158" s="168" t="s">
        <v>74</v>
      </c>
      <c r="AV3158" s="167" t="s">
        <v>72</v>
      </c>
      <c r="AW3158" s="167" t="s">
        <v>5</v>
      </c>
      <c r="AX3158" s="167" t="s">
        <v>66</v>
      </c>
      <c r="AY3158" s="168" t="s">
        <v>123</v>
      </c>
    </row>
    <row r="3159" spans="2:51" s="95" customFormat="1" ht="12">
      <c r="B3159" s="94"/>
      <c r="D3159" s="96" t="s">
        <v>132</v>
      </c>
      <c r="E3159" s="97" t="s">
        <v>1</v>
      </c>
      <c r="F3159" s="98" t="s">
        <v>693</v>
      </c>
      <c r="H3159" s="99">
        <v>3.5</v>
      </c>
      <c r="L3159" s="94"/>
      <c r="M3159" s="100"/>
      <c r="N3159" s="101"/>
      <c r="O3159" s="101"/>
      <c r="P3159" s="101"/>
      <c r="Q3159" s="101"/>
      <c r="R3159" s="101"/>
      <c r="S3159" s="101"/>
      <c r="T3159" s="102"/>
      <c r="AT3159" s="97" t="s">
        <v>132</v>
      </c>
      <c r="AU3159" s="97" t="s">
        <v>74</v>
      </c>
      <c r="AV3159" s="95" t="s">
        <v>74</v>
      </c>
      <c r="AW3159" s="95" t="s">
        <v>5</v>
      </c>
      <c r="AX3159" s="95" t="s">
        <v>66</v>
      </c>
      <c r="AY3159" s="97" t="s">
        <v>123</v>
      </c>
    </row>
    <row r="3160" spans="2:51" s="167" customFormat="1" ht="12">
      <c r="B3160" s="166"/>
      <c r="D3160" s="96" t="s">
        <v>132</v>
      </c>
      <c r="E3160" s="168" t="s">
        <v>1</v>
      </c>
      <c r="F3160" s="169" t="s">
        <v>465</v>
      </c>
      <c r="H3160" s="168" t="s">
        <v>1</v>
      </c>
      <c r="L3160" s="166"/>
      <c r="M3160" s="170"/>
      <c r="N3160" s="171"/>
      <c r="O3160" s="171"/>
      <c r="P3160" s="171"/>
      <c r="Q3160" s="171"/>
      <c r="R3160" s="171"/>
      <c r="S3160" s="171"/>
      <c r="T3160" s="172"/>
      <c r="AT3160" s="168" t="s">
        <v>132</v>
      </c>
      <c r="AU3160" s="168" t="s">
        <v>74</v>
      </c>
      <c r="AV3160" s="167" t="s">
        <v>72</v>
      </c>
      <c r="AW3160" s="167" t="s">
        <v>5</v>
      </c>
      <c r="AX3160" s="167" t="s">
        <v>66</v>
      </c>
      <c r="AY3160" s="168" t="s">
        <v>123</v>
      </c>
    </row>
    <row r="3161" spans="2:51" s="167" customFormat="1" ht="12">
      <c r="B3161" s="166"/>
      <c r="D3161" s="96" t="s">
        <v>132</v>
      </c>
      <c r="E3161" s="168" t="s">
        <v>1</v>
      </c>
      <c r="F3161" s="169" t="s">
        <v>690</v>
      </c>
      <c r="H3161" s="168" t="s">
        <v>1</v>
      </c>
      <c r="L3161" s="166"/>
      <c r="M3161" s="170"/>
      <c r="N3161" s="171"/>
      <c r="O3161" s="171"/>
      <c r="P3161" s="171"/>
      <c r="Q3161" s="171"/>
      <c r="R3161" s="171"/>
      <c r="S3161" s="171"/>
      <c r="T3161" s="172"/>
      <c r="AT3161" s="168" t="s">
        <v>132</v>
      </c>
      <c r="AU3161" s="168" t="s">
        <v>74</v>
      </c>
      <c r="AV3161" s="167" t="s">
        <v>72</v>
      </c>
      <c r="AW3161" s="167" t="s">
        <v>5</v>
      </c>
      <c r="AX3161" s="167" t="s">
        <v>66</v>
      </c>
      <c r="AY3161" s="168" t="s">
        <v>123</v>
      </c>
    </row>
    <row r="3162" spans="2:51" s="95" customFormat="1" ht="12">
      <c r="B3162" s="94"/>
      <c r="D3162" s="96" t="s">
        <v>132</v>
      </c>
      <c r="E3162" s="97" t="s">
        <v>1</v>
      </c>
      <c r="F3162" s="98" t="s">
        <v>694</v>
      </c>
      <c r="H3162" s="99">
        <v>2</v>
      </c>
      <c r="L3162" s="94"/>
      <c r="M3162" s="100"/>
      <c r="N3162" s="101"/>
      <c r="O3162" s="101"/>
      <c r="P3162" s="101"/>
      <c r="Q3162" s="101"/>
      <c r="R3162" s="101"/>
      <c r="S3162" s="101"/>
      <c r="T3162" s="102"/>
      <c r="AT3162" s="97" t="s">
        <v>132</v>
      </c>
      <c r="AU3162" s="97" t="s">
        <v>74</v>
      </c>
      <c r="AV3162" s="95" t="s">
        <v>74</v>
      </c>
      <c r="AW3162" s="95" t="s">
        <v>5</v>
      </c>
      <c r="AX3162" s="95" t="s">
        <v>66</v>
      </c>
      <c r="AY3162" s="97" t="s">
        <v>123</v>
      </c>
    </row>
    <row r="3163" spans="2:51" s="182" customFormat="1" ht="12">
      <c r="B3163" s="181"/>
      <c r="D3163" s="96" t="s">
        <v>132</v>
      </c>
      <c r="E3163" s="183" t="s">
        <v>1</v>
      </c>
      <c r="F3163" s="184" t="s">
        <v>470</v>
      </c>
      <c r="H3163" s="185">
        <v>284</v>
      </c>
      <c r="L3163" s="181"/>
      <c r="M3163" s="186"/>
      <c r="N3163" s="187"/>
      <c r="O3163" s="187"/>
      <c r="P3163" s="187"/>
      <c r="Q3163" s="187"/>
      <c r="R3163" s="187"/>
      <c r="S3163" s="187"/>
      <c r="T3163" s="188"/>
      <c r="AT3163" s="183" t="s">
        <v>132</v>
      </c>
      <c r="AU3163" s="183" t="s">
        <v>74</v>
      </c>
      <c r="AV3163" s="182" t="s">
        <v>130</v>
      </c>
      <c r="AW3163" s="182" t="s">
        <v>5</v>
      </c>
      <c r="AX3163" s="182" t="s">
        <v>72</v>
      </c>
      <c r="AY3163" s="183" t="s">
        <v>123</v>
      </c>
    </row>
    <row r="3164" spans="2:65" s="117" customFormat="1" ht="16.5" customHeight="1">
      <c r="B3164" s="8"/>
      <c r="C3164" s="84" t="s">
        <v>1073</v>
      </c>
      <c r="D3164" s="84" t="s">
        <v>125</v>
      </c>
      <c r="E3164" s="85" t="s">
        <v>1074</v>
      </c>
      <c r="F3164" s="86" t="s">
        <v>1075</v>
      </c>
      <c r="G3164" s="87" t="s">
        <v>140</v>
      </c>
      <c r="H3164" s="88">
        <v>284</v>
      </c>
      <c r="I3164" s="142"/>
      <c r="J3164" s="89">
        <f>ROUND(I3164*H3164,2)</f>
        <v>0</v>
      </c>
      <c r="K3164" s="86" t="s">
        <v>397</v>
      </c>
      <c r="L3164" s="8"/>
      <c r="M3164" s="115" t="s">
        <v>1</v>
      </c>
      <c r="N3164" s="90" t="s">
        <v>35</v>
      </c>
      <c r="O3164" s="92">
        <v>0.025</v>
      </c>
      <c r="P3164" s="92">
        <f>O3164*H3164</f>
        <v>7.1000000000000005</v>
      </c>
      <c r="Q3164" s="92">
        <v>9E-05</v>
      </c>
      <c r="R3164" s="92">
        <f>Q3164*H3164</f>
        <v>0.025560000000000003</v>
      </c>
      <c r="S3164" s="92">
        <v>0</v>
      </c>
      <c r="T3164" s="164">
        <f>S3164*H3164</f>
        <v>0</v>
      </c>
      <c r="AR3164" s="120" t="s">
        <v>130</v>
      </c>
      <c r="AT3164" s="120" t="s">
        <v>125</v>
      </c>
      <c r="AU3164" s="120" t="s">
        <v>74</v>
      </c>
      <c r="AY3164" s="120" t="s">
        <v>123</v>
      </c>
      <c r="BE3164" s="156">
        <f>IF(N3164="základní",J3164,0)</f>
        <v>0</v>
      </c>
      <c r="BF3164" s="156">
        <f>IF(N3164="snížená",J3164,0)</f>
        <v>0</v>
      </c>
      <c r="BG3164" s="156">
        <f>IF(N3164="zákl. přenesená",J3164,0)</f>
        <v>0</v>
      </c>
      <c r="BH3164" s="156">
        <f>IF(N3164="sníž. přenesená",J3164,0)</f>
        <v>0</v>
      </c>
      <c r="BI3164" s="156">
        <f>IF(N3164="nulová",J3164,0)</f>
        <v>0</v>
      </c>
      <c r="BJ3164" s="120" t="s">
        <v>72</v>
      </c>
      <c r="BK3164" s="156">
        <f>ROUND(I3164*H3164,2)</f>
        <v>0</v>
      </c>
      <c r="BL3164" s="120" t="s">
        <v>130</v>
      </c>
      <c r="BM3164" s="120" t="s">
        <v>1076</v>
      </c>
    </row>
    <row r="3165" spans="2:47" s="117" customFormat="1" ht="12">
      <c r="B3165" s="8"/>
      <c r="D3165" s="96" t="s">
        <v>399</v>
      </c>
      <c r="F3165" s="165" t="s">
        <v>1077</v>
      </c>
      <c r="L3165" s="8"/>
      <c r="M3165" s="114"/>
      <c r="N3165" s="21"/>
      <c r="O3165" s="21"/>
      <c r="P3165" s="21"/>
      <c r="Q3165" s="21"/>
      <c r="R3165" s="21"/>
      <c r="S3165" s="21"/>
      <c r="T3165" s="22"/>
      <c r="AT3165" s="120" t="s">
        <v>399</v>
      </c>
      <c r="AU3165" s="120" t="s">
        <v>74</v>
      </c>
    </row>
    <row r="3166" spans="2:51" s="167" customFormat="1" ht="12">
      <c r="B3166" s="166"/>
      <c r="D3166" s="96" t="s">
        <v>132</v>
      </c>
      <c r="E3166" s="168" t="s">
        <v>1</v>
      </c>
      <c r="F3166" s="169" t="s">
        <v>401</v>
      </c>
      <c r="H3166" s="168" t="s">
        <v>1</v>
      </c>
      <c r="L3166" s="166"/>
      <c r="M3166" s="170"/>
      <c r="N3166" s="171"/>
      <c r="O3166" s="171"/>
      <c r="P3166" s="171"/>
      <c r="Q3166" s="171"/>
      <c r="R3166" s="171"/>
      <c r="S3166" s="171"/>
      <c r="T3166" s="172"/>
      <c r="AT3166" s="168" t="s">
        <v>132</v>
      </c>
      <c r="AU3166" s="168" t="s">
        <v>74</v>
      </c>
      <c r="AV3166" s="167" t="s">
        <v>72</v>
      </c>
      <c r="AW3166" s="167" t="s">
        <v>5</v>
      </c>
      <c r="AX3166" s="167" t="s">
        <v>66</v>
      </c>
      <c r="AY3166" s="168" t="s">
        <v>123</v>
      </c>
    </row>
    <row r="3167" spans="2:51" s="167" customFormat="1" ht="12">
      <c r="B3167" s="166"/>
      <c r="D3167" s="96" t="s">
        <v>132</v>
      </c>
      <c r="E3167" s="168" t="s">
        <v>1</v>
      </c>
      <c r="F3167" s="169" t="s">
        <v>402</v>
      </c>
      <c r="H3167" s="168" t="s">
        <v>1</v>
      </c>
      <c r="L3167" s="166"/>
      <c r="M3167" s="170"/>
      <c r="N3167" s="171"/>
      <c r="O3167" s="171"/>
      <c r="P3167" s="171"/>
      <c r="Q3167" s="171"/>
      <c r="R3167" s="171"/>
      <c r="S3167" s="171"/>
      <c r="T3167" s="172"/>
      <c r="AT3167" s="168" t="s">
        <v>132</v>
      </c>
      <c r="AU3167" s="168" t="s">
        <v>74</v>
      </c>
      <c r="AV3167" s="167" t="s">
        <v>72</v>
      </c>
      <c r="AW3167" s="167" t="s">
        <v>5</v>
      </c>
      <c r="AX3167" s="167" t="s">
        <v>66</v>
      </c>
      <c r="AY3167" s="168" t="s">
        <v>123</v>
      </c>
    </row>
    <row r="3168" spans="2:51" s="167" customFormat="1" ht="12">
      <c r="B3168" s="166"/>
      <c r="D3168" s="96" t="s">
        <v>132</v>
      </c>
      <c r="E3168" s="168" t="s">
        <v>1</v>
      </c>
      <c r="F3168" s="169" t="s">
        <v>403</v>
      </c>
      <c r="H3168" s="168" t="s">
        <v>1</v>
      </c>
      <c r="L3168" s="166"/>
      <c r="M3168" s="170"/>
      <c r="N3168" s="171"/>
      <c r="O3168" s="171"/>
      <c r="P3168" s="171"/>
      <c r="Q3168" s="171"/>
      <c r="R3168" s="171"/>
      <c r="S3168" s="171"/>
      <c r="T3168" s="172"/>
      <c r="AT3168" s="168" t="s">
        <v>132</v>
      </c>
      <c r="AU3168" s="168" t="s">
        <v>74</v>
      </c>
      <c r="AV3168" s="167" t="s">
        <v>72</v>
      </c>
      <c r="AW3168" s="167" t="s">
        <v>5</v>
      </c>
      <c r="AX3168" s="167" t="s">
        <v>66</v>
      </c>
      <c r="AY3168" s="168" t="s">
        <v>123</v>
      </c>
    </row>
    <row r="3169" spans="2:51" s="167" customFormat="1" ht="12">
      <c r="B3169" s="166"/>
      <c r="D3169" s="96" t="s">
        <v>132</v>
      </c>
      <c r="E3169" s="168" t="s">
        <v>1</v>
      </c>
      <c r="F3169" s="169" t="s">
        <v>405</v>
      </c>
      <c r="H3169" s="168" t="s">
        <v>1</v>
      </c>
      <c r="L3169" s="166"/>
      <c r="M3169" s="170"/>
      <c r="N3169" s="171"/>
      <c r="O3169" s="171"/>
      <c r="P3169" s="171"/>
      <c r="Q3169" s="171"/>
      <c r="R3169" s="171"/>
      <c r="S3169" s="171"/>
      <c r="T3169" s="172"/>
      <c r="AT3169" s="168" t="s">
        <v>132</v>
      </c>
      <c r="AU3169" s="168" t="s">
        <v>74</v>
      </c>
      <c r="AV3169" s="167" t="s">
        <v>72</v>
      </c>
      <c r="AW3169" s="167" t="s">
        <v>5</v>
      </c>
      <c r="AX3169" s="167" t="s">
        <v>66</v>
      </c>
      <c r="AY3169" s="168" t="s">
        <v>123</v>
      </c>
    </row>
    <row r="3170" spans="2:51" s="167" customFormat="1" ht="12">
      <c r="B3170" s="166"/>
      <c r="D3170" s="96" t="s">
        <v>132</v>
      </c>
      <c r="E3170" s="168" t="s">
        <v>1</v>
      </c>
      <c r="F3170" s="169" t="s">
        <v>649</v>
      </c>
      <c r="H3170" s="168" t="s">
        <v>1</v>
      </c>
      <c r="L3170" s="166"/>
      <c r="M3170" s="170"/>
      <c r="N3170" s="171"/>
      <c r="O3170" s="171"/>
      <c r="P3170" s="171"/>
      <c r="Q3170" s="171"/>
      <c r="R3170" s="171"/>
      <c r="S3170" s="171"/>
      <c r="T3170" s="172"/>
      <c r="AT3170" s="168" t="s">
        <v>132</v>
      </c>
      <c r="AU3170" s="168" t="s">
        <v>74</v>
      </c>
      <c r="AV3170" s="167" t="s">
        <v>72</v>
      </c>
      <c r="AW3170" s="167" t="s">
        <v>5</v>
      </c>
      <c r="AX3170" s="167" t="s">
        <v>66</v>
      </c>
      <c r="AY3170" s="168" t="s">
        <v>123</v>
      </c>
    </row>
    <row r="3171" spans="2:51" s="167" customFormat="1" ht="12">
      <c r="B3171" s="166"/>
      <c r="D3171" s="96" t="s">
        <v>132</v>
      </c>
      <c r="E3171" s="168" t="s">
        <v>1</v>
      </c>
      <c r="F3171" s="169" t="s">
        <v>650</v>
      </c>
      <c r="H3171" s="168" t="s">
        <v>1</v>
      </c>
      <c r="L3171" s="166"/>
      <c r="M3171" s="170"/>
      <c r="N3171" s="171"/>
      <c r="O3171" s="171"/>
      <c r="P3171" s="171"/>
      <c r="Q3171" s="171"/>
      <c r="R3171" s="171"/>
      <c r="S3171" s="171"/>
      <c r="T3171" s="172"/>
      <c r="AT3171" s="168" t="s">
        <v>132</v>
      </c>
      <c r="AU3171" s="168" t="s">
        <v>74</v>
      </c>
      <c r="AV3171" s="167" t="s">
        <v>72</v>
      </c>
      <c r="AW3171" s="167" t="s">
        <v>5</v>
      </c>
      <c r="AX3171" s="167" t="s">
        <v>66</v>
      </c>
      <c r="AY3171" s="168" t="s">
        <v>123</v>
      </c>
    </row>
    <row r="3172" spans="2:51" s="95" customFormat="1" ht="12">
      <c r="B3172" s="94"/>
      <c r="D3172" s="96" t="s">
        <v>132</v>
      </c>
      <c r="E3172" s="97" t="s">
        <v>1</v>
      </c>
      <c r="F3172" s="98" t="s">
        <v>651</v>
      </c>
      <c r="H3172" s="99">
        <v>40</v>
      </c>
      <c r="L3172" s="94"/>
      <c r="M3172" s="100"/>
      <c r="N3172" s="101"/>
      <c r="O3172" s="101"/>
      <c r="P3172" s="101"/>
      <c r="Q3172" s="101"/>
      <c r="R3172" s="101"/>
      <c r="S3172" s="101"/>
      <c r="T3172" s="102"/>
      <c r="AT3172" s="97" t="s">
        <v>132</v>
      </c>
      <c r="AU3172" s="97" t="s">
        <v>74</v>
      </c>
      <c r="AV3172" s="95" t="s">
        <v>74</v>
      </c>
      <c r="AW3172" s="95" t="s">
        <v>5</v>
      </c>
      <c r="AX3172" s="95" t="s">
        <v>66</v>
      </c>
      <c r="AY3172" s="97" t="s">
        <v>123</v>
      </c>
    </row>
    <row r="3173" spans="2:51" s="167" customFormat="1" ht="12">
      <c r="B3173" s="166"/>
      <c r="D3173" s="96" t="s">
        <v>132</v>
      </c>
      <c r="E3173" s="168" t="s">
        <v>1</v>
      </c>
      <c r="F3173" s="169" t="s">
        <v>413</v>
      </c>
      <c r="H3173" s="168" t="s">
        <v>1</v>
      </c>
      <c r="L3173" s="166"/>
      <c r="M3173" s="170"/>
      <c r="N3173" s="171"/>
      <c r="O3173" s="171"/>
      <c r="P3173" s="171"/>
      <c r="Q3173" s="171"/>
      <c r="R3173" s="171"/>
      <c r="S3173" s="171"/>
      <c r="T3173" s="172"/>
      <c r="AT3173" s="168" t="s">
        <v>132</v>
      </c>
      <c r="AU3173" s="168" t="s">
        <v>74</v>
      </c>
      <c r="AV3173" s="167" t="s">
        <v>72</v>
      </c>
      <c r="AW3173" s="167" t="s">
        <v>5</v>
      </c>
      <c r="AX3173" s="167" t="s">
        <v>66</v>
      </c>
      <c r="AY3173" s="168" t="s">
        <v>123</v>
      </c>
    </row>
    <row r="3174" spans="2:51" s="167" customFormat="1" ht="12">
      <c r="B3174" s="166"/>
      <c r="D3174" s="96" t="s">
        <v>132</v>
      </c>
      <c r="E3174" s="168" t="s">
        <v>1</v>
      </c>
      <c r="F3174" s="169" t="s">
        <v>649</v>
      </c>
      <c r="H3174" s="168" t="s">
        <v>1</v>
      </c>
      <c r="L3174" s="166"/>
      <c r="M3174" s="170"/>
      <c r="N3174" s="171"/>
      <c r="O3174" s="171"/>
      <c r="P3174" s="171"/>
      <c r="Q3174" s="171"/>
      <c r="R3174" s="171"/>
      <c r="S3174" s="171"/>
      <c r="T3174" s="172"/>
      <c r="AT3174" s="168" t="s">
        <v>132</v>
      </c>
      <c r="AU3174" s="168" t="s">
        <v>74</v>
      </c>
      <c r="AV3174" s="167" t="s">
        <v>72</v>
      </c>
      <c r="AW3174" s="167" t="s">
        <v>5</v>
      </c>
      <c r="AX3174" s="167" t="s">
        <v>66</v>
      </c>
      <c r="AY3174" s="168" t="s">
        <v>123</v>
      </c>
    </row>
    <row r="3175" spans="2:51" s="167" customFormat="1" ht="12">
      <c r="B3175" s="166"/>
      <c r="D3175" s="96" t="s">
        <v>132</v>
      </c>
      <c r="E3175" s="168" t="s">
        <v>1</v>
      </c>
      <c r="F3175" s="169" t="s">
        <v>652</v>
      </c>
      <c r="H3175" s="168" t="s">
        <v>1</v>
      </c>
      <c r="L3175" s="166"/>
      <c r="M3175" s="170"/>
      <c r="N3175" s="171"/>
      <c r="O3175" s="171"/>
      <c r="P3175" s="171"/>
      <c r="Q3175" s="171"/>
      <c r="R3175" s="171"/>
      <c r="S3175" s="171"/>
      <c r="T3175" s="172"/>
      <c r="AT3175" s="168" t="s">
        <v>132</v>
      </c>
      <c r="AU3175" s="168" t="s">
        <v>74</v>
      </c>
      <c r="AV3175" s="167" t="s">
        <v>72</v>
      </c>
      <c r="AW3175" s="167" t="s">
        <v>5</v>
      </c>
      <c r="AX3175" s="167" t="s">
        <v>66</v>
      </c>
      <c r="AY3175" s="168" t="s">
        <v>123</v>
      </c>
    </row>
    <row r="3176" spans="2:51" s="95" customFormat="1" ht="12">
      <c r="B3176" s="94"/>
      <c r="D3176" s="96" t="s">
        <v>132</v>
      </c>
      <c r="E3176" s="97" t="s">
        <v>1</v>
      </c>
      <c r="F3176" s="98" t="s">
        <v>653</v>
      </c>
      <c r="H3176" s="99">
        <v>45.5</v>
      </c>
      <c r="L3176" s="94"/>
      <c r="M3176" s="100"/>
      <c r="N3176" s="101"/>
      <c r="O3176" s="101"/>
      <c r="P3176" s="101"/>
      <c r="Q3176" s="101"/>
      <c r="R3176" s="101"/>
      <c r="S3176" s="101"/>
      <c r="T3176" s="102"/>
      <c r="AT3176" s="97" t="s">
        <v>132</v>
      </c>
      <c r="AU3176" s="97" t="s">
        <v>74</v>
      </c>
      <c r="AV3176" s="95" t="s">
        <v>74</v>
      </c>
      <c r="AW3176" s="95" t="s">
        <v>5</v>
      </c>
      <c r="AX3176" s="95" t="s">
        <v>66</v>
      </c>
      <c r="AY3176" s="97" t="s">
        <v>123</v>
      </c>
    </row>
    <row r="3177" spans="2:51" s="167" customFormat="1" ht="12">
      <c r="B3177" s="166"/>
      <c r="D3177" s="96" t="s">
        <v>132</v>
      </c>
      <c r="E3177" s="168" t="s">
        <v>1</v>
      </c>
      <c r="F3177" s="169" t="s">
        <v>418</v>
      </c>
      <c r="H3177" s="168" t="s">
        <v>1</v>
      </c>
      <c r="L3177" s="166"/>
      <c r="M3177" s="170"/>
      <c r="N3177" s="171"/>
      <c r="O3177" s="171"/>
      <c r="P3177" s="171"/>
      <c r="Q3177" s="171"/>
      <c r="R3177" s="171"/>
      <c r="S3177" s="171"/>
      <c r="T3177" s="172"/>
      <c r="AT3177" s="168" t="s">
        <v>132</v>
      </c>
      <c r="AU3177" s="168" t="s">
        <v>74</v>
      </c>
      <c r="AV3177" s="167" t="s">
        <v>72</v>
      </c>
      <c r="AW3177" s="167" t="s">
        <v>5</v>
      </c>
      <c r="AX3177" s="167" t="s">
        <v>66</v>
      </c>
      <c r="AY3177" s="168" t="s">
        <v>123</v>
      </c>
    </row>
    <row r="3178" spans="2:51" s="167" customFormat="1" ht="12">
      <c r="B3178" s="166"/>
      <c r="D3178" s="96" t="s">
        <v>132</v>
      </c>
      <c r="E3178" s="168" t="s">
        <v>1</v>
      </c>
      <c r="F3178" s="169" t="s">
        <v>649</v>
      </c>
      <c r="H3178" s="168" t="s">
        <v>1</v>
      </c>
      <c r="L3178" s="166"/>
      <c r="M3178" s="170"/>
      <c r="N3178" s="171"/>
      <c r="O3178" s="171"/>
      <c r="P3178" s="171"/>
      <c r="Q3178" s="171"/>
      <c r="R3178" s="171"/>
      <c r="S3178" s="171"/>
      <c r="T3178" s="172"/>
      <c r="AT3178" s="168" t="s">
        <v>132</v>
      </c>
      <c r="AU3178" s="168" t="s">
        <v>74</v>
      </c>
      <c r="AV3178" s="167" t="s">
        <v>72</v>
      </c>
      <c r="AW3178" s="167" t="s">
        <v>5</v>
      </c>
      <c r="AX3178" s="167" t="s">
        <v>66</v>
      </c>
      <c r="AY3178" s="168" t="s">
        <v>123</v>
      </c>
    </row>
    <row r="3179" spans="2:51" s="167" customFormat="1" ht="12">
      <c r="B3179" s="166"/>
      <c r="D3179" s="96" t="s">
        <v>132</v>
      </c>
      <c r="E3179" s="168" t="s">
        <v>1</v>
      </c>
      <c r="F3179" s="169" t="s">
        <v>654</v>
      </c>
      <c r="H3179" s="168" t="s">
        <v>1</v>
      </c>
      <c r="L3179" s="166"/>
      <c r="M3179" s="170"/>
      <c r="N3179" s="171"/>
      <c r="O3179" s="171"/>
      <c r="P3179" s="171"/>
      <c r="Q3179" s="171"/>
      <c r="R3179" s="171"/>
      <c r="S3179" s="171"/>
      <c r="T3179" s="172"/>
      <c r="AT3179" s="168" t="s">
        <v>132</v>
      </c>
      <c r="AU3179" s="168" t="s">
        <v>74</v>
      </c>
      <c r="AV3179" s="167" t="s">
        <v>72</v>
      </c>
      <c r="AW3179" s="167" t="s">
        <v>5</v>
      </c>
      <c r="AX3179" s="167" t="s">
        <v>66</v>
      </c>
      <c r="AY3179" s="168" t="s">
        <v>123</v>
      </c>
    </row>
    <row r="3180" spans="2:51" s="95" customFormat="1" ht="12">
      <c r="B3180" s="94"/>
      <c r="D3180" s="96" t="s">
        <v>132</v>
      </c>
      <c r="E3180" s="97" t="s">
        <v>1</v>
      </c>
      <c r="F3180" s="98" t="s">
        <v>655</v>
      </c>
      <c r="H3180" s="99">
        <v>13</v>
      </c>
      <c r="L3180" s="94"/>
      <c r="M3180" s="100"/>
      <c r="N3180" s="101"/>
      <c r="O3180" s="101"/>
      <c r="P3180" s="101"/>
      <c r="Q3180" s="101"/>
      <c r="R3180" s="101"/>
      <c r="S3180" s="101"/>
      <c r="T3180" s="102"/>
      <c r="AT3180" s="97" t="s">
        <v>132</v>
      </c>
      <c r="AU3180" s="97" t="s">
        <v>74</v>
      </c>
      <c r="AV3180" s="95" t="s">
        <v>74</v>
      </c>
      <c r="AW3180" s="95" t="s">
        <v>5</v>
      </c>
      <c r="AX3180" s="95" t="s">
        <v>66</v>
      </c>
      <c r="AY3180" s="97" t="s">
        <v>123</v>
      </c>
    </row>
    <row r="3181" spans="2:51" s="167" customFormat="1" ht="12">
      <c r="B3181" s="166"/>
      <c r="D3181" s="96" t="s">
        <v>132</v>
      </c>
      <c r="E3181" s="168" t="s">
        <v>1</v>
      </c>
      <c r="F3181" s="169" t="s">
        <v>423</v>
      </c>
      <c r="H3181" s="168" t="s">
        <v>1</v>
      </c>
      <c r="L3181" s="166"/>
      <c r="M3181" s="170"/>
      <c r="N3181" s="171"/>
      <c r="O3181" s="171"/>
      <c r="P3181" s="171"/>
      <c r="Q3181" s="171"/>
      <c r="R3181" s="171"/>
      <c r="S3181" s="171"/>
      <c r="T3181" s="172"/>
      <c r="AT3181" s="168" t="s">
        <v>132</v>
      </c>
      <c r="AU3181" s="168" t="s">
        <v>74</v>
      </c>
      <c r="AV3181" s="167" t="s">
        <v>72</v>
      </c>
      <c r="AW3181" s="167" t="s">
        <v>5</v>
      </c>
      <c r="AX3181" s="167" t="s">
        <v>66</v>
      </c>
      <c r="AY3181" s="168" t="s">
        <v>123</v>
      </c>
    </row>
    <row r="3182" spans="2:51" s="167" customFormat="1" ht="12">
      <c r="B3182" s="166"/>
      <c r="D3182" s="96" t="s">
        <v>132</v>
      </c>
      <c r="E3182" s="168" t="s">
        <v>1</v>
      </c>
      <c r="F3182" s="169" t="s">
        <v>656</v>
      </c>
      <c r="H3182" s="168" t="s">
        <v>1</v>
      </c>
      <c r="L3182" s="166"/>
      <c r="M3182" s="170"/>
      <c r="N3182" s="171"/>
      <c r="O3182" s="171"/>
      <c r="P3182" s="171"/>
      <c r="Q3182" s="171"/>
      <c r="R3182" s="171"/>
      <c r="S3182" s="171"/>
      <c r="T3182" s="172"/>
      <c r="AT3182" s="168" t="s">
        <v>132</v>
      </c>
      <c r="AU3182" s="168" t="s">
        <v>74</v>
      </c>
      <c r="AV3182" s="167" t="s">
        <v>72</v>
      </c>
      <c r="AW3182" s="167" t="s">
        <v>5</v>
      </c>
      <c r="AX3182" s="167" t="s">
        <v>66</v>
      </c>
      <c r="AY3182" s="168" t="s">
        <v>123</v>
      </c>
    </row>
    <row r="3183" spans="2:51" s="167" customFormat="1" ht="12">
      <c r="B3183" s="166"/>
      <c r="D3183" s="96" t="s">
        <v>132</v>
      </c>
      <c r="E3183" s="168" t="s">
        <v>1</v>
      </c>
      <c r="F3183" s="169" t="s">
        <v>657</v>
      </c>
      <c r="H3183" s="168" t="s">
        <v>1</v>
      </c>
      <c r="L3183" s="166"/>
      <c r="M3183" s="170"/>
      <c r="N3183" s="171"/>
      <c r="O3183" s="171"/>
      <c r="P3183" s="171"/>
      <c r="Q3183" s="171"/>
      <c r="R3183" s="171"/>
      <c r="S3183" s="171"/>
      <c r="T3183" s="172"/>
      <c r="AT3183" s="168" t="s">
        <v>132</v>
      </c>
      <c r="AU3183" s="168" t="s">
        <v>74</v>
      </c>
      <c r="AV3183" s="167" t="s">
        <v>72</v>
      </c>
      <c r="AW3183" s="167" t="s">
        <v>5</v>
      </c>
      <c r="AX3183" s="167" t="s">
        <v>66</v>
      </c>
      <c r="AY3183" s="168" t="s">
        <v>123</v>
      </c>
    </row>
    <row r="3184" spans="2:51" s="95" customFormat="1" ht="12">
      <c r="B3184" s="94"/>
      <c r="D3184" s="96" t="s">
        <v>132</v>
      </c>
      <c r="E3184" s="97" t="s">
        <v>1</v>
      </c>
      <c r="F3184" s="98" t="s">
        <v>658</v>
      </c>
      <c r="H3184" s="99">
        <v>31.5</v>
      </c>
      <c r="L3184" s="94"/>
      <c r="M3184" s="100"/>
      <c r="N3184" s="101"/>
      <c r="O3184" s="101"/>
      <c r="P3184" s="101"/>
      <c r="Q3184" s="101"/>
      <c r="R3184" s="101"/>
      <c r="S3184" s="101"/>
      <c r="T3184" s="102"/>
      <c r="AT3184" s="97" t="s">
        <v>132</v>
      </c>
      <c r="AU3184" s="97" t="s">
        <v>74</v>
      </c>
      <c r="AV3184" s="95" t="s">
        <v>74</v>
      </c>
      <c r="AW3184" s="95" t="s">
        <v>5</v>
      </c>
      <c r="AX3184" s="95" t="s">
        <v>66</v>
      </c>
      <c r="AY3184" s="97" t="s">
        <v>123</v>
      </c>
    </row>
    <row r="3185" spans="2:51" s="167" customFormat="1" ht="12">
      <c r="B3185" s="166"/>
      <c r="D3185" s="96" t="s">
        <v>132</v>
      </c>
      <c r="E3185" s="168" t="s">
        <v>1</v>
      </c>
      <c r="F3185" s="169" t="s">
        <v>428</v>
      </c>
      <c r="H3185" s="168" t="s">
        <v>1</v>
      </c>
      <c r="L3185" s="166"/>
      <c r="M3185" s="170"/>
      <c r="N3185" s="171"/>
      <c r="O3185" s="171"/>
      <c r="P3185" s="171"/>
      <c r="Q3185" s="171"/>
      <c r="R3185" s="171"/>
      <c r="S3185" s="171"/>
      <c r="T3185" s="172"/>
      <c r="AT3185" s="168" t="s">
        <v>132</v>
      </c>
      <c r="AU3185" s="168" t="s">
        <v>74</v>
      </c>
      <c r="AV3185" s="167" t="s">
        <v>72</v>
      </c>
      <c r="AW3185" s="167" t="s">
        <v>5</v>
      </c>
      <c r="AX3185" s="167" t="s">
        <v>66</v>
      </c>
      <c r="AY3185" s="168" t="s">
        <v>123</v>
      </c>
    </row>
    <row r="3186" spans="2:51" s="167" customFormat="1" ht="12">
      <c r="B3186" s="166"/>
      <c r="D3186" s="96" t="s">
        <v>132</v>
      </c>
      <c r="E3186" s="168" t="s">
        <v>1</v>
      </c>
      <c r="F3186" s="169" t="s">
        <v>649</v>
      </c>
      <c r="H3186" s="168" t="s">
        <v>1</v>
      </c>
      <c r="L3186" s="166"/>
      <c r="M3186" s="170"/>
      <c r="N3186" s="171"/>
      <c r="O3186" s="171"/>
      <c r="P3186" s="171"/>
      <c r="Q3186" s="171"/>
      <c r="R3186" s="171"/>
      <c r="S3186" s="171"/>
      <c r="T3186" s="172"/>
      <c r="AT3186" s="168" t="s">
        <v>132</v>
      </c>
      <c r="AU3186" s="168" t="s">
        <v>74</v>
      </c>
      <c r="AV3186" s="167" t="s">
        <v>72</v>
      </c>
      <c r="AW3186" s="167" t="s">
        <v>5</v>
      </c>
      <c r="AX3186" s="167" t="s">
        <v>66</v>
      </c>
      <c r="AY3186" s="168" t="s">
        <v>123</v>
      </c>
    </row>
    <row r="3187" spans="2:51" s="167" customFormat="1" ht="12">
      <c r="B3187" s="166"/>
      <c r="D3187" s="96" t="s">
        <v>132</v>
      </c>
      <c r="E3187" s="168" t="s">
        <v>1</v>
      </c>
      <c r="F3187" s="169" t="s">
        <v>659</v>
      </c>
      <c r="H3187" s="168" t="s">
        <v>1</v>
      </c>
      <c r="L3187" s="166"/>
      <c r="M3187" s="170"/>
      <c r="N3187" s="171"/>
      <c r="O3187" s="171"/>
      <c r="P3187" s="171"/>
      <c r="Q3187" s="171"/>
      <c r="R3187" s="171"/>
      <c r="S3187" s="171"/>
      <c r="T3187" s="172"/>
      <c r="AT3187" s="168" t="s">
        <v>132</v>
      </c>
      <c r="AU3187" s="168" t="s">
        <v>74</v>
      </c>
      <c r="AV3187" s="167" t="s">
        <v>72</v>
      </c>
      <c r="AW3187" s="167" t="s">
        <v>5</v>
      </c>
      <c r="AX3187" s="167" t="s">
        <v>66</v>
      </c>
      <c r="AY3187" s="168" t="s">
        <v>123</v>
      </c>
    </row>
    <row r="3188" spans="2:51" s="95" customFormat="1" ht="12">
      <c r="B3188" s="94"/>
      <c r="D3188" s="96" t="s">
        <v>132</v>
      </c>
      <c r="E3188" s="97" t="s">
        <v>1</v>
      </c>
      <c r="F3188" s="98" t="s">
        <v>660</v>
      </c>
      <c r="H3188" s="99">
        <v>48.5</v>
      </c>
      <c r="L3188" s="94"/>
      <c r="M3188" s="100"/>
      <c r="N3188" s="101"/>
      <c r="O3188" s="101"/>
      <c r="P3188" s="101"/>
      <c r="Q3188" s="101"/>
      <c r="R3188" s="101"/>
      <c r="S3188" s="101"/>
      <c r="T3188" s="102"/>
      <c r="AT3188" s="97" t="s">
        <v>132</v>
      </c>
      <c r="AU3188" s="97" t="s">
        <v>74</v>
      </c>
      <c r="AV3188" s="95" t="s">
        <v>74</v>
      </c>
      <c r="AW3188" s="95" t="s">
        <v>5</v>
      </c>
      <c r="AX3188" s="95" t="s">
        <v>66</v>
      </c>
      <c r="AY3188" s="97" t="s">
        <v>123</v>
      </c>
    </row>
    <row r="3189" spans="2:51" s="167" customFormat="1" ht="12">
      <c r="B3189" s="166"/>
      <c r="D3189" s="96" t="s">
        <v>132</v>
      </c>
      <c r="E3189" s="168" t="s">
        <v>1</v>
      </c>
      <c r="F3189" s="169" t="s">
        <v>433</v>
      </c>
      <c r="H3189" s="168" t="s">
        <v>1</v>
      </c>
      <c r="L3189" s="166"/>
      <c r="M3189" s="170"/>
      <c r="N3189" s="171"/>
      <c r="O3189" s="171"/>
      <c r="P3189" s="171"/>
      <c r="Q3189" s="171"/>
      <c r="R3189" s="171"/>
      <c r="S3189" s="171"/>
      <c r="T3189" s="172"/>
      <c r="AT3189" s="168" t="s">
        <v>132</v>
      </c>
      <c r="AU3189" s="168" t="s">
        <v>74</v>
      </c>
      <c r="AV3189" s="167" t="s">
        <v>72</v>
      </c>
      <c r="AW3189" s="167" t="s">
        <v>5</v>
      </c>
      <c r="AX3189" s="167" t="s">
        <v>66</v>
      </c>
      <c r="AY3189" s="168" t="s">
        <v>123</v>
      </c>
    </row>
    <row r="3190" spans="2:51" s="167" customFormat="1" ht="12">
      <c r="B3190" s="166"/>
      <c r="D3190" s="96" t="s">
        <v>132</v>
      </c>
      <c r="E3190" s="168" t="s">
        <v>1</v>
      </c>
      <c r="F3190" s="169" t="s">
        <v>661</v>
      </c>
      <c r="H3190" s="168" t="s">
        <v>1</v>
      </c>
      <c r="L3190" s="166"/>
      <c r="M3190" s="170"/>
      <c r="N3190" s="171"/>
      <c r="O3190" s="171"/>
      <c r="P3190" s="171"/>
      <c r="Q3190" s="171"/>
      <c r="R3190" s="171"/>
      <c r="S3190" s="171"/>
      <c r="T3190" s="172"/>
      <c r="AT3190" s="168" t="s">
        <v>132</v>
      </c>
      <c r="AU3190" s="168" t="s">
        <v>74</v>
      </c>
      <c r="AV3190" s="167" t="s">
        <v>72</v>
      </c>
      <c r="AW3190" s="167" t="s">
        <v>5</v>
      </c>
      <c r="AX3190" s="167" t="s">
        <v>66</v>
      </c>
      <c r="AY3190" s="168" t="s">
        <v>123</v>
      </c>
    </row>
    <row r="3191" spans="2:51" s="167" customFormat="1" ht="12">
      <c r="B3191" s="166"/>
      <c r="D3191" s="96" t="s">
        <v>132</v>
      </c>
      <c r="E3191" s="168" t="s">
        <v>1</v>
      </c>
      <c r="F3191" s="169" t="s">
        <v>662</v>
      </c>
      <c r="H3191" s="168" t="s">
        <v>1</v>
      </c>
      <c r="L3191" s="166"/>
      <c r="M3191" s="170"/>
      <c r="N3191" s="171"/>
      <c r="O3191" s="171"/>
      <c r="P3191" s="171"/>
      <c r="Q3191" s="171"/>
      <c r="R3191" s="171"/>
      <c r="S3191" s="171"/>
      <c r="T3191" s="172"/>
      <c r="AT3191" s="168" t="s">
        <v>132</v>
      </c>
      <c r="AU3191" s="168" t="s">
        <v>74</v>
      </c>
      <c r="AV3191" s="167" t="s">
        <v>72</v>
      </c>
      <c r="AW3191" s="167" t="s">
        <v>5</v>
      </c>
      <c r="AX3191" s="167" t="s">
        <v>66</v>
      </c>
      <c r="AY3191" s="168" t="s">
        <v>123</v>
      </c>
    </row>
    <row r="3192" spans="2:51" s="95" customFormat="1" ht="12">
      <c r="B3192" s="94"/>
      <c r="D3192" s="96" t="s">
        <v>132</v>
      </c>
      <c r="E3192" s="97" t="s">
        <v>1</v>
      </c>
      <c r="F3192" s="98" t="s">
        <v>663</v>
      </c>
      <c r="H3192" s="99">
        <v>53.3</v>
      </c>
      <c r="L3192" s="94"/>
      <c r="M3192" s="100"/>
      <c r="N3192" s="101"/>
      <c r="O3192" s="101"/>
      <c r="P3192" s="101"/>
      <c r="Q3192" s="101"/>
      <c r="R3192" s="101"/>
      <c r="S3192" s="101"/>
      <c r="T3192" s="102"/>
      <c r="AT3192" s="97" t="s">
        <v>132</v>
      </c>
      <c r="AU3192" s="97" t="s">
        <v>74</v>
      </c>
      <c r="AV3192" s="95" t="s">
        <v>74</v>
      </c>
      <c r="AW3192" s="95" t="s">
        <v>5</v>
      </c>
      <c r="AX3192" s="95" t="s">
        <v>66</v>
      </c>
      <c r="AY3192" s="97" t="s">
        <v>123</v>
      </c>
    </row>
    <row r="3193" spans="2:51" s="167" customFormat="1" ht="12">
      <c r="B3193" s="166"/>
      <c r="D3193" s="96" t="s">
        <v>132</v>
      </c>
      <c r="E3193" s="168" t="s">
        <v>1</v>
      </c>
      <c r="F3193" s="169" t="s">
        <v>664</v>
      </c>
      <c r="H3193" s="168" t="s">
        <v>1</v>
      </c>
      <c r="L3193" s="166"/>
      <c r="M3193" s="170"/>
      <c r="N3193" s="171"/>
      <c r="O3193" s="171"/>
      <c r="P3193" s="171"/>
      <c r="Q3193" s="171"/>
      <c r="R3193" s="171"/>
      <c r="S3193" s="171"/>
      <c r="T3193" s="172"/>
      <c r="AT3193" s="168" t="s">
        <v>132</v>
      </c>
      <c r="AU3193" s="168" t="s">
        <v>74</v>
      </c>
      <c r="AV3193" s="167" t="s">
        <v>72</v>
      </c>
      <c r="AW3193" s="167" t="s">
        <v>5</v>
      </c>
      <c r="AX3193" s="167" t="s">
        <v>66</v>
      </c>
      <c r="AY3193" s="168" t="s">
        <v>123</v>
      </c>
    </row>
    <row r="3194" spans="2:51" s="167" customFormat="1" ht="12">
      <c r="B3194" s="166"/>
      <c r="D3194" s="96" t="s">
        <v>132</v>
      </c>
      <c r="E3194" s="168" t="s">
        <v>1</v>
      </c>
      <c r="F3194" s="169" t="s">
        <v>665</v>
      </c>
      <c r="H3194" s="168" t="s">
        <v>1</v>
      </c>
      <c r="L3194" s="166"/>
      <c r="M3194" s="170"/>
      <c r="N3194" s="171"/>
      <c r="O3194" s="171"/>
      <c r="P3194" s="171"/>
      <c r="Q3194" s="171"/>
      <c r="R3194" s="171"/>
      <c r="S3194" s="171"/>
      <c r="T3194" s="172"/>
      <c r="AT3194" s="168" t="s">
        <v>132</v>
      </c>
      <c r="AU3194" s="168" t="s">
        <v>74</v>
      </c>
      <c r="AV3194" s="167" t="s">
        <v>72</v>
      </c>
      <c r="AW3194" s="167" t="s">
        <v>5</v>
      </c>
      <c r="AX3194" s="167" t="s">
        <v>66</v>
      </c>
      <c r="AY3194" s="168" t="s">
        <v>123</v>
      </c>
    </row>
    <row r="3195" spans="2:51" s="95" customFormat="1" ht="12">
      <c r="B3195" s="94"/>
      <c r="D3195" s="96" t="s">
        <v>132</v>
      </c>
      <c r="E3195" s="97" t="s">
        <v>1</v>
      </c>
      <c r="F3195" s="98" t="s">
        <v>666</v>
      </c>
      <c r="H3195" s="99">
        <v>1</v>
      </c>
      <c r="L3195" s="94"/>
      <c r="M3195" s="100"/>
      <c r="N3195" s="101"/>
      <c r="O3195" s="101"/>
      <c r="P3195" s="101"/>
      <c r="Q3195" s="101"/>
      <c r="R3195" s="101"/>
      <c r="S3195" s="101"/>
      <c r="T3195" s="102"/>
      <c r="AT3195" s="97" t="s">
        <v>132</v>
      </c>
      <c r="AU3195" s="97" t="s">
        <v>74</v>
      </c>
      <c r="AV3195" s="95" t="s">
        <v>74</v>
      </c>
      <c r="AW3195" s="95" t="s">
        <v>5</v>
      </c>
      <c r="AX3195" s="95" t="s">
        <v>66</v>
      </c>
      <c r="AY3195" s="97" t="s">
        <v>123</v>
      </c>
    </row>
    <row r="3196" spans="2:51" s="167" customFormat="1" ht="12">
      <c r="B3196" s="166"/>
      <c r="D3196" s="96" t="s">
        <v>132</v>
      </c>
      <c r="E3196" s="168" t="s">
        <v>1</v>
      </c>
      <c r="F3196" s="169" t="s">
        <v>413</v>
      </c>
      <c r="H3196" s="168" t="s">
        <v>1</v>
      </c>
      <c r="L3196" s="166"/>
      <c r="M3196" s="170"/>
      <c r="N3196" s="171"/>
      <c r="O3196" s="171"/>
      <c r="P3196" s="171"/>
      <c r="Q3196" s="171"/>
      <c r="R3196" s="171"/>
      <c r="S3196" s="171"/>
      <c r="T3196" s="172"/>
      <c r="AT3196" s="168" t="s">
        <v>132</v>
      </c>
      <c r="AU3196" s="168" t="s">
        <v>74</v>
      </c>
      <c r="AV3196" s="167" t="s">
        <v>72</v>
      </c>
      <c r="AW3196" s="167" t="s">
        <v>5</v>
      </c>
      <c r="AX3196" s="167" t="s">
        <v>66</v>
      </c>
      <c r="AY3196" s="168" t="s">
        <v>123</v>
      </c>
    </row>
    <row r="3197" spans="2:51" s="167" customFormat="1" ht="12">
      <c r="B3197" s="166"/>
      <c r="D3197" s="96" t="s">
        <v>132</v>
      </c>
      <c r="E3197" s="168" t="s">
        <v>1</v>
      </c>
      <c r="F3197" s="169" t="s">
        <v>665</v>
      </c>
      <c r="H3197" s="168" t="s">
        <v>1</v>
      </c>
      <c r="L3197" s="166"/>
      <c r="M3197" s="170"/>
      <c r="N3197" s="171"/>
      <c r="O3197" s="171"/>
      <c r="P3197" s="171"/>
      <c r="Q3197" s="171"/>
      <c r="R3197" s="171"/>
      <c r="S3197" s="171"/>
      <c r="T3197" s="172"/>
      <c r="AT3197" s="168" t="s">
        <v>132</v>
      </c>
      <c r="AU3197" s="168" t="s">
        <v>74</v>
      </c>
      <c r="AV3197" s="167" t="s">
        <v>72</v>
      </c>
      <c r="AW3197" s="167" t="s">
        <v>5</v>
      </c>
      <c r="AX3197" s="167" t="s">
        <v>66</v>
      </c>
      <c r="AY3197" s="168" t="s">
        <v>123</v>
      </c>
    </row>
    <row r="3198" spans="2:51" s="95" customFormat="1" ht="12">
      <c r="B3198" s="94"/>
      <c r="D3198" s="96" t="s">
        <v>132</v>
      </c>
      <c r="E3198" s="97" t="s">
        <v>1</v>
      </c>
      <c r="F3198" s="98" t="s">
        <v>666</v>
      </c>
      <c r="H3198" s="99">
        <v>1</v>
      </c>
      <c r="L3198" s="94"/>
      <c r="M3198" s="100"/>
      <c r="N3198" s="101"/>
      <c r="O3198" s="101"/>
      <c r="P3198" s="101"/>
      <c r="Q3198" s="101"/>
      <c r="R3198" s="101"/>
      <c r="S3198" s="101"/>
      <c r="T3198" s="102"/>
      <c r="AT3198" s="97" t="s">
        <v>132</v>
      </c>
      <c r="AU3198" s="97" t="s">
        <v>74</v>
      </c>
      <c r="AV3198" s="95" t="s">
        <v>74</v>
      </c>
      <c r="AW3198" s="95" t="s">
        <v>5</v>
      </c>
      <c r="AX3198" s="95" t="s">
        <v>66</v>
      </c>
      <c r="AY3198" s="97" t="s">
        <v>123</v>
      </c>
    </row>
    <row r="3199" spans="2:51" s="167" customFormat="1" ht="12">
      <c r="B3199" s="166"/>
      <c r="D3199" s="96" t="s">
        <v>132</v>
      </c>
      <c r="E3199" s="168" t="s">
        <v>1</v>
      </c>
      <c r="F3199" s="169" t="s">
        <v>418</v>
      </c>
      <c r="H3199" s="168" t="s">
        <v>1</v>
      </c>
      <c r="L3199" s="166"/>
      <c r="M3199" s="170"/>
      <c r="N3199" s="171"/>
      <c r="O3199" s="171"/>
      <c r="P3199" s="171"/>
      <c r="Q3199" s="171"/>
      <c r="R3199" s="171"/>
      <c r="S3199" s="171"/>
      <c r="T3199" s="172"/>
      <c r="AT3199" s="168" t="s">
        <v>132</v>
      </c>
      <c r="AU3199" s="168" t="s">
        <v>74</v>
      </c>
      <c r="AV3199" s="167" t="s">
        <v>72</v>
      </c>
      <c r="AW3199" s="167" t="s">
        <v>5</v>
      </c>
      <c r="AX3199" s="167" t="s">
        <v>66</v>
      </c>
      <c r="AY3199" s="168" t="s">
        <v>123</v>
      </c>
    </row>
    <row r="3200" spans="2:51" s="167" customFormat="1" ht="12">
      <c r="B3200" s="166"/>
      <c r="D3200" s="96" t="s">
        <v>132</v>
      </c>
      <c r="E3200" s="168" t="s">
        <v>1</v>
      </c>
      <c r="F3200" s="169" t="s">
        <v>667</v>
      </c>
      <c r="H3200" s="168" t="s">
        <v>1</v>
      </c>
      <c r="L3200" s="166"/>
      <c r="M3200" s="170"/>
      <c r="N3200" s="171"/>
      <c r="O3200" s="171"/>
      <c r="P3200" s="171"/>
      <c r="Q3200" s="171"/>
      <c r="R3200" s="171"/>
      <c r="S3200" s="171"/>
      <c r="T3200" s="172"/>
      <c r="AT3200" s="168" t="s">
        <v>132</v>
      </c>
      <c r="AU3200" s="168" t="s">
        <v>74</v>
      </c>
      <c r="AV3200" s="167" t="s">
        <v>72</v>
      </c>
      <c r="AW3200" s="167" t="s">
        <v>5</v>
      </c>
      <c r="AX3200" s="167" t="s">
        <v>66</v>
      </c>
      <c r="AY3200" s="168" t="s">
        <v>123</v>
      </c>
    </row>
    <row r="3201" spans="2:51" s="95" customFormat="1" ht="12">
      <c r="B3201" s="94"/>
      <c r="D3201" s="96" t="s">
        <v>132</v>
      </c>
      <c r="E3201" s="97" t="s">
        <v>1</v>
      </c>
      <c r="F3201" s="98" t="s">
        <v>668</v>
      </c>
      <c r="H3201" s="99">
        <v>0.5</v>
      </c>
      <c r="L3201" s="94"/>
      <c r="M3201" s="100"/>
      <c r="N3201" s="101"/>
      <c r="O3201" s="101"/>
      <c r="P3201" s="101"/>
      <c r="Q3201" s="101"/>
      <c r="R3201" s="101"/>
      <c r="S3201" s="101"/>
      <c r="T3201" s="102"/>
      <c r="AT3201" s="97" t="s">
        <v>132</v>
      </c>
      <c r="AU3201" s="97" t="s">
        <v>74</v>
      </c>
      <c r="AV3201" s="95" t="s">
        <v>74</v>
      </c>
      <c r="AW3201" s="95" t="s">
        <v>5</v>
      </c>
      <c r="AX3201" s="95" t="s">
        <v>66</v>
      </c>
      <c r="AY3201" s="97" t="s">
        <v>123</v>
      </c>
    </row>
    <row r="3202" spans="2:51" s="167" customFormat="1" ht="12">
      <c r="B3202" s="166"/>
      <c r="D3202" s="96" t="s">
        <v>132</v>
      </c>
      <c r="E3202" s="168" t="s">
        <v>1</v>
      </c>
      <c r="F3202" s="169" t="s">
        <v>423</v>
      </c>
      <c r="H3202" s="168" t="s">
        <v>1</v>
      </c>
      <c r="L3202" s="166"/>
      <c r="M3202" s="170"/>
      <c r="N3202" s="171"/>
      <c r="O3202" s="171"/>
      <c r="P3202" s="171"/>
      <c r="Q3202" s="171"/>
      <c r="R3202" s="171"/>
      <c r="S3202" s="171"/>
      <c r="T3202" s="172"/>
      <c r="AT3202" s="168" t="s">
        <v>132</v>
      </c>
      <c r="AU3202" s="168" t="s">
        <v>74</v>
      </c>
      <c r="AV3202" s="167" t="s">
        <v>72</v>
      </c>
      <c r="AW3202" s="167" t="s">
        <v>5</v>
      </c>
      <c r="AX3202" s="167" t="s">
        <v>66</v>
      </c>
      <c r="AY3202" s="168" t="s">
        <v>123</v>
      </c>
    </row>
    <row r="3203" spans="2:51" s="167" customFormat="1" ht="12">
      <c r="B3203" s="166"/>
      <c r="D3203" s="96" t="s">
        <v>132</v>
      </c>
      <c r="E3203" s="168" t="s">
        <v>1</v>
      </c>
      <c r="F3203" s="169" t="s">
        <v>665</v>
      </c>
      <c r="H3203" s="168" t="s">
        <v>1</v>
      </c>
      <c r="L3203" s="166"/>
      <c r="M3203" s="170"/>
      <c r="N3203" s="171"/>
      <c r="O3203" s="171"/>
      <c r="P3203" s="171"/>
      <c r="Q3203" s="171"/>
      <c r="R3203" s="171"/>
      <c r="S3203" s="171"/>
      <c r="T3203" s="172"/>
      <c r="AT3203" s="168" t="s">
        <v>132</v>
      </c>
      <c r="AU3203" s="168" t="s">
        <v>74</v>
      </c>
      <c r="AV3203" s="167" t="s">
        <v>72</v>
      </c>
      <c r="AW3203" s="167" t="s">
        <v>5</v>
      </c>
      <c r="AX3203" s="167" t="s">
        <v>66</v>
      </c>
      <c r="AY3203" s="168" t="s">
        <v>123</v>
      </c>
    </row>
    <row r="3204" spans="2:51" s="95" customFormat="1" ht="12">
      <c r="B3204" s="94"/>
      <c r="D3204" s="96" t="s">
        <v>132</v>
      </c>
      <c r="E3204" s="97" t="s">
        <v>1</v>
      </c>
      <c r="F3204" s="98" t="s">
        <v>666</v>
      </c>
      <c r="H3204" s="99">
        <v>1</v>
      </c>
      <c r="L3204" s="94"/>
      <c r="M3204" s="100"/>
      <c r="N3204" s="101"/>
      <c r="O3204" s="101"/>
      <c r="P3204" s="101"/>
      <c r="Q3204" s="101"/>
      <c r="R3204" s="101"/>
      <c r="S3204" s="101"/>
      <c r="T3204" s="102"/>
      <c r="AT3204" s="97" t="s">
        <v>132</v>
      </c>
      <c r="AU3204" s="97" t="s">
        <v>74</v>
      </c>
      <c r="AV3204" s="95" t="s">
        <v>74</v>
      </c>
      <c r="AW3204" s="95" t="s">
        <v>5</v>
      </c>
      <c r="AX3204" s="95" t="s">
        <v>66</v>
      </c>
      <c r="AY3204" s="97" t="s">
        <v>123</v>
      </c>
    </row>
    <row r="3205" spans="2:51" s="167" customFormat="1" ht="12">
      <c r="B3205" s="166"/>
      <c r="D3205" s="96" t="s">
        <v>132</v>
      </c>
      <c r="E3205" s="168" t="s">
        <v>1</v>
      </c>
      <c r="F3205" s="169" t="s">
        <v>428</v>
      </c>
      <c r="H3205" s="168" t="s">
        <v>1</v>
      </c>
      <c r="L3205" s="166"/>
      <c r="M3205" s="170"/>
      <c r="N3205" s="171"/>
      <c r="O3205" s="171"/>
      <c r="P3205" s="171"/>
      <c r="Q3205" s="171"/>
      <c r="R3205" s="171"/>
      <c r="S3205" s="171"/>
      <c r="T3205" s="172"/>
      <c r="AT3205" s="168" t="s">
        <v>132</v>
      </c>
      <c r="AU3205" s="168" t="s">
        <v>74</v>
      </c>
      <c r="AV3205" s="167" t="s">
        <v>72</v>
      </c>
      <c r="AW3205" s="167" t="s">
        <v>5</v>
      </c>
      <c r="AX3205" s="167" t="s">
        <v>66</v>
      </c>
      <c r="AY3205" s="168" t="s">
        <v>123</v>
      </c>
    </row>
    <row r="3206" spans="2:51" s="167" customFormat="1" ht="12">
      <c r="B3206" s="166"/>
      <c r="D3206" s="96" t="s">
        <v>132</v>
      </c>
      <c r="E3206" s="168" t="s">
        <v>1</v>
      </c>
      <c r="F3206" s="169" t="s">
        <v>669</v>
      </c>
      <c r="H3206" s="168" t="s">
        <v>1</v>
      </c>
      <c r="L3206" s="166"/>
      <c r="M3206" s="170"/>
      <c r="N3206" s="171"/>
      <c r="O3206" s="171"/>
      <c r="P3206" s="171"/>
      <c r="Q3206" s="171"/>
      <c r="R3206" s="171"/>
      <c r="S3206" s="171"/>
      <c r="T3206" s="172"/>
      <c r="AT3206" s="168" t="s">
        <v>132</v>
      </c>
      <c r="AU3206" s="168" t="s">
        <v>74</v>
      </c>
      <c r="AV3206" s="167" t="s">
        <v>72</v>
      </c>
      <c r="AW3206" s="167" t="s">
        <v>5</v>
      </c>
      <c r="AX3206" s="167" t="s">
        <v>66</v>
      </c>
      <c r="AY3206" s="168" t="s">
        <v>123</v>
      </c>
    </row>
    <row r="3207" spans="2:51" s="95" customFormat="1" ht="12">
      <c r="B3207" s="94"/>
      <c r="D3207" s="96" t="s">
        <v>132</v>
      </c>
      <c r="E3207" s="97" t="s">
        <v>1</v>
      </c>
      <c r="F3207" s="98" t="s">
        <v>670</v>
      </c>
      <c r="H3207" s="99">
        <v>1.5</v>
      </c>
      <c r="L3207" s="94"/>
      <c r="M3207" s="100"/>
      <c r="N3207" s="101"/>
      <c r="O3207" s="101"/>
      <c r="P3207" s="101"/>
      <c r="Q3207" s="101"/>
      <c r="R3207" s="101"/>
      <c r="S3207" s="101"/>
      <c r="T3207" s="102"/>
      <c r="AT3207" s="97" t="s">
        <v>132</v>
      </c>
      <c r="AU3207" s="97" t="s">
        <v>74</v>
      </c>
      <c r="AV3207" s="95" t="s">
        <v>74</v>
      </c>
      <c r="AW3207" s="95" t="s">
        <v>5</v>
      </c>
      <c r="AX3207" s="95" t="s">
        <v>66</v>
      </c>
      <c r="AY3207" s="97" t="s">
        <v>123</v>
      </c>
    </row>
    <row r="3208" spans="2:51" s="167" customFormat="1" ht="12">
      <c r="B3208" s="166"/>
      <c r="D3208" s="96" t="s">
        <v>132</v>
      </c>
      <c r="E3208" s="168" t="s">
        <v>1</v>
      </c>
      <c r="F3208" s="169" t="s">
        <v>433</v>
      </c>
      <c r="H3208" s="168" t="s">
        <v>1</v>
      </c>
      <c r="L3208" s="166"/>
      <c r="M3208" s="170"/>
      <c r="N3208" s="171"/>
      <c r="O3208" s="171"/>
      <c r="P3208" s="171"/>
      <c r="Q3208" s="171"/>
      <c r="R3208" s="171"/>
      <c r="S3208" s="171"/>
      <c r="T3208" s="172"/>
      <c r="AT3208" s="168" t="s">
        <v>132</v>
      </c>
      <c r="AU3208" s="168" t="s">
        <v>74</v>
      </c>
      <c r="AV3208" s="167" t="s">
        <v>72</v>
      </c>
      <c r="AW3208" s="167" t="s">
        <v>5</v>
      </c>
      <c r="AX3208" s="167" t="s">
        <v>66</v>
      </c>
      <c r="AY3208" s="168" t="s">
        <v>123</v>
      </c>
    </row>
    <row r="3209" spans="2:51" s="167" customFormat="1" ht="12">
      <c r="B3209" s="166"/>
      <c r="D3209" s="96" t="s">
        <v>132</v>
      </c>
      <c r="E3209" s="168" t="s">
        <v>1</v>
      </c>
      <c r="F3209" s="169" t="s">
        <v>669</v>
      </c>
      <c r="H3209" s="168" t="s">
        <v>1</v>
      </c>
      <c r="L3209" s="166"/>
      <c r="M3209" s="170"/>
      <c r="N3209" s="171"/>
      <c r="O3209" s="171"/>
      <c r="P3209" s="171"/>
      <c r="Q3209" s="171"/>
      <c r="R3209" s="171"/>
      <c r="S3209" s="171"/>
      <c r="T3209" s="172"/>
      <c r="AT3209" s="168" t="s">
        <v>132</v>
      </c>
      <c r="AU3209" s="168" t="s">
        <v>74</v>
      </c>
      <c r="AV3209" s="167" t="s">
        <v>72</v>
      </c>
      <c r="AW3209" s="167" t="s">
        <v>5</v>
      </c>
      <c r="AX3209" s="167" t="s">
        <v>66</v>
      </c>
      <c r="AY3209" s="168" t="s">
        <v>123</v>
      </c>
    </row>
    <row r="3210" spans="2:51" s="95" customFormat="1" ht="12">
      <c r="B3210" s="94"/>
      <c r="D3210" s="96" t="s">
        <v>132</v>
      </c>
      <c r="E3210" s="97" t="s">
        <v>1</v>
      </c>
      <c r="F3210" s="98" t="s">
        <v>670</v>
      </c>
      <c r="H3210" s="99">
        <v>1.5</v>
      </c>
      <c r="L3210" s="94"/>
      <c r="M3210" s="100"/>
      <c r="N3210" s="101"/>
      <c r="O3210" s="101"/>
      <c r="P3210" s="101"/>
      <c r="Q3210" s="101"/>
      <c r="R3210" s="101"/>
      <c r="S3210" s="101"/>
      <c r="T3210" s="102"/>
      <c r="AT3210" s="97" t="s">
        <v>132</v>
      </c>
      <c r="AU3210" s="97" t="s">
        <v>74</v>
      </c>
      <c r="AV3210" s="95" t="s">
        <v>74</v>
      </c>
      <c r="AW3210" s="95" t="s">
        <v>5</v>
      </c>
      <c r="AX3210" s="95" t="s">
        <v>66</v>
      </c>
      <c r="AY3210" s="97" t="s">
        <v>123</v>
      </c>
    </row>
    <row r="3211" spans="2:51" s="167" customFormat="1" ht="12">
      <c r="B3211" s="166"/>
      <c r="D3211" s="96" t="s">
        <v>132</v>
      </c>
      <c r="E3211" s="168" t="s">
        <v>1</v>
      </c>
      <c r="F3211" s="169" t="s">
        <v>418</v>
      </c>
      <c r="H3211" s="168" t="s">
        <v>1</v>
      </c>
      <c r="L3211" s="166"/>
      <c r="M3211" s="170"/>
      <c r="N3211" s="171"/>
      <c r="O3211" s="171"/>
      <c r="P3211" s="171"/>
      <c r="Q3211" s="171"/>
      <c r="R3211" s="171"/>
      <c r="S3211" s="171"/>
      <c r="T3211" s="172"/>
      <c r="AT3211" s="168" t="s">
        <v>132</v>
      </c>
      <c r="AU3211" s="168" t="s">
        <v>74</v>
      </c>
      <c r="AV3211" s="167" t="s">
        <v>72</v>
      </c>
      <c r="AW3211" s="167" t="s">
        <v>5</v>
      </c>
      <c r="AX3211" s="167" t="s">
        <v>66</v>
      </c>
      <c r="AY3211" s="168" t="s">
        <v>123</v>
      </c>
    </row>
    <row r="3212" spans="2:51" s="167" customFormat="1" ht="12">
      <c r="B3212" s="166"/>
      <c r="D3212" s="96" t="s">
        <v>132</v>
      </c>
      <c r="E3212" s="168" t="s">
        <v>1</v>
      </c>
      <c r="F3212" s="169" t="s">
        <v>671</v>
      </c>
      <c r="H3212" s="168" t="s">
        <v>1</v>
      </c>
      <c r="L3212" s="166"/>
      <c r="M3212" s="170"/>
      <c r="N3212" s="171"/>
      <c r="O3212" s="171"/>
      <c r="P3212" s="171"/>
      <c r="Q3212" s="171"/>
      <c r="R3212" s="171"/>
      <c r="S3212" s="171"/>
      <c r="T3212" s="172"/>
      <c r="AT3212" s="168" t="s">
        <v>132</v>
      </c>
      <c r="AU3212" s="168" t="s">
        <v>74</v>
      </c>
      <c r="AV3212" s="167" t="s">
        <v>72</v>
      </c>
      <c r="AW3212" s="167" t="s">
        <v>5</v>
      </c>
      <c r="AX3212" s="167" t="s">
        <v>66</v>
      </c>
      <c r="AY3212" s="168" t="s">
        <v>123</v>
      </c>
    </row>
    <row r="3213" spans="2:51" s="95" customFormat="1" ht="12">
      <c r="B3213" s="94"/>
      <c r="D3213" s="96" t="s">
        <v>132</v>
      </c>
      <c r="E3213" s="97" t="s">
        <v>1</v>
      </c>
      <c r="F3213" s="98" t="s">
        <v>672</v>
      </c>
      <c r="H3213" s="99">
        <v>0.2</v>
      </c>
      <c r="L3213" s="94"/>
      <c r="M3213" s="100"/>
      <c r="N3213" s="101"/>
      <c r="O3213" s="101"/>
      <c r="P3213" s="101"/>
      <c r="Q3213" s="101"/>
      <c r="R3213" s="101"/>
      <c r="S3213" s="101"/>
      <c r="T3213" s="102"/>
      <c r="AT3213" s="97" t="s">
        <v>132</v>
      </c>
      <c r="AU3213" s="97" t="s">
        <v>74</v>
      </c>
      <c r="AV3213" s="95" t="s">
        <v>74</v>
      </c>
      <c r="AW3213" s="95" t="s">
        <v>5</v>
      </c>
      <c r="AX3213" s="95" t="s">
        <v>66</v>
      </c>
      <c r="AY3213" s="97" t="s">
        <v>123</v>
      </c>
    </row>
    <row r="3214" spans="2:51" s="167" customFormat="1" ht="12">
      <c r="B3214" s="166"/>
      <c r="D3214" s="96" t="s">
        <v>132</v>
      </c>
      <c r="E3214" s="168" t="s">
        <v>1</v>
      </c>
      <c r="F3214" s="169" t="s">
        <v>673</v>
      </c>
      <c r="H3214" s="168" t="s">
        <v>1</v>
      </c>
      <c r="L3214" s="166"/>
      <c r="M3214" s="170"/>
      <c r="N3214" s="171"/>
      <c r="O3214" s="171"/>
      <c r="P3214" s="171"/>
      <c r="Q3214" s="171"/>
      <c r="R3214" s="171"/>
      <c r="S3214" s="171"/>
      <c r="T3214" s="172"/>
      <c r="AT3214" s="168" t="s">
        <v>132</v>
      </c>
      <c r="AU3214" s="168" t="s">
        <v>74</v>
      </c>
      <c r="AV3214" s="167" t="s">
        <v>72</v>
      </c>
      <c r="AW3214" s="167" t="s">
        <v>5</v>
      </c>
      <c r="AX3214" s="167" t="s">
        <v>66</v>
      </c>
      <c r="AY3214" s="168" t="s">
        <v>123</v>
      </c>
    </row>
    <row r="3215" spans="2:51" s="167" customFormat="1" ht="12">
      <c r="B3215" s="166"/>
      <c r="D3215" s="96" t="s">
        <v>132</v>
      </c>
      <c r="E3215" s="168" t="s">
        <v>1</v>
      </c>
      <c r="F3215" s="169" t="s">
        <v>674</v>
      </c>
      <c r="H3215" s="168" t="s">
        <v>1</v>
      </c>
      <c r="L3215" s="166"/>
      <c r="M3215" s="170"/>
      <c r="N3215" s="171"/>
      <c r="O3215" s="171"/>
      <c r="P3215" s="171"/>
      <c r="Q3215" s="171"/>
      <c r="R3215" s="171"/>
      <c r="S3215" s="171"/>
      <c r="T3215" s="172"/>
      <c r="AT3215" s="168" t="s">
        <v>132</v>
      </c>
      <c r="AU3215" s="168" t="s">
        <v>74</v>
      </c>
      <c r="AV3215" s="167" t="s">
        <v>72</v>
      </c>
      <c r="AW3215" s="167" t="s">
        <v>5</v>
      </c>
      <c r="AX3215" s="167" t="s">
        <v>66</v>
      </c>
      <c r="AY3215" s="168" t="s">
        <v>123</v>
      </c>
    </row>
    <row r="3216" spans="2:51" s="167" customFormat="1" ht="12">
      <c r="B3216" s="166"/>
      <c r="D3216" s="96" t="s">
        <v>132</v>
      </c>
      <c r="E3216" s="168" t="s">
        <v>1</v>
      </c>
      <c r="F3216" s="169" t="s">
        <v>675</v>
      </c>
      <c r="H3216" s="168" t="s">
        <v>1</v>
      </c>
      <c r="L3216" s="166"/>
      <c r="M3216" s="170"/>
      <c r="N3216" s="171"/>
      <c r="O3216" s="171"/>
      <c r="P3216" s="171"/>
      <c r="Q3216" s="171"/>
      <c r="R3216" s="171"/>
      <c r="S3216" s="171"/>
      <c r="T3216" s="172"/>
      <c r="AT3216" s="168" t="s">
        <v>132</v>
      </c>
      <c r="AU3216" s="168" t="s">
        <v>74</v>
      </c>
      <c r="AV3216" s="167" t="s">
        <v>72</v>
      </c>
      <c r="AW3216" s="167" t="s">
        <v>5</v>
      </c>
      <c r="AX3216" s="167" t="s">
        <v>66</v>
      </c>
      <c r="AY3216" s="168" t="s">
        <v>123</v>
      </c>
    </row>
    <row r="3217" spans="2:51" s="95" customFormat="1" ht="12">
      <c r="B3217" s="94"/>
      <c r="D3217" s="96" t="s">
        <v>132</v>
      </c>
      <c r="E3217" s="97" t="s">
        <v>1</v>
      </c>
      <c r="F3217" s="98" t="s">
        <v>676</v>
      </c>
      <c r="H3217" s="99">
        <v>6</v>
      </c>
      <c r="L3217" s="94"/>
      <c r="M3217" s="100"/>
      <c r="N3217" s="101"/>
      <c r="O3217" s="101"/>
      <c r="P3217" s="101"/>
      <c r="Q3217" s="101"/>
      <c r="R3217" s="101"/>
      <c r="S3217" s="101"/>
      <c r="T3217" s="102"/>
      <c r="AT3217" s="97" t="s">
        <v>132</v>
      </c>
      <c r="AU3217" s="97" t="s">
        <v>74</v>
      </c>
      <c r="AV3217" s="95" t="s">
        <v>74</v>
      </c>
      <c r="AW3217" s="95" t="s">
        <v>5</v>
      </c>
      <c r="AX3217" s="95" t="s">
        <v>66</v>
      </c>
      <c r="AY3217" s="97" t="s">
        <v>123</v>
      </c>
    </row>
    <row r="3218" spans="2:51" s="167" customFormat="1" ht="12">
      <c r="B3218" s="166"/>
      <c r="D3218" s="96" t="s">
        <v>132</v>
      </c>
      <c r="E3218" s="168" t="s">
        <v>1</v>
      </c>
      <c r="F3218" s="169" t="s">
        <v>677</v>
      </c>
      <c r="H3218" s="168" t="s">
        <v>1</v>
      </c>
      <c r="L3218" s="166"/>
      <c r="M3218" s="170"/>
      <c r="N3218" s="171"/>
      <c r="O3218" s="171"/>
      <c r="P3218" s="171"/>
      <c r="Q3218" s="171"/>
      <c r="R3218" s="171"/>
      <c r="S3218" s="171"/>
      <c r="T3218" s="172"/>
      <c r="AT3218" s="168" t="s">
        <v>132</v>
      </c>
      <c r="AU3218" s="168" t="s">
        <v>74</v>
      </c>
      <c r="AV3218" s="167" t="s">
        <v>72</v>
      </c>
      <c r="AW3218" s="167" t="s">
        <v>5</v>
      </c>
      <c r="AX3218" s="167" t="s">
        <v>66</v>
      </c>
      <c r="AY3218" s="168" t="s">
        <v>123</v>
      </c>
    </row>
    <row r="3219" spans="2:51" s="167" customFormat="1" ht="12">
      <c r="B3219" s="166"/>
      <c r="D3219" s="96" t="s">
        <v>132</v>
      </c>
      <c r="E3219" s="168" t="s">
        <v>1</v>
      </c>
      <c r="F3219" s="169" t="s">
        <v>674</v>
      </c>
      <c r="H3219" s="168" t="s">
        <v>1</v>
      </c>
      <c r="L3219" s="166"/>
      <c r="M3219" s="170"/>
      <c r="N3219" s="171"/>
      <c r="O3219" s="171"/>
      <c r="P3219" s="171"/>
      <c r="Q3219" s="171"/>
      <c r="R3219" s="171"/>
      <c r="S3219" s="171"/>
      <c r="T3219" s="172"/>
      <c r="AT3219" s="168" t="s">
        <v>132</v>
      </c>
      <c r="AU3219" s="168" t="s">
        <v>74</v>
      </c>
      <c r="AV3219" s="167" t="s">
        <v>72</v>
      </c>
      <c r="AW3219" s="167" t="s">
        <v>5</v>
      </c>
      <c r="AX3219" s="167" t="s">
        <v>66</v>
      </c>
      <c r="AY3219" s="168" t="s">
        <v>123</v>
      </c>
    </row>
    <row r="3220" spans="2:51" s="167" customFormat="1" ht="12">
      <c r="B3220" s="166"/>
      <c r="D3220" s="96" t="s">
        <v>132</v>
      </c>
      <c r="E3220" s="168" t="s">
        <v>1</v>
      </c>
      <c r="F3220" s="169" t="s">
        <v>678</v>
      </c>
      <c r="H3220" s="168" t="s">
        <v>1</v>
      </c>
      <c r="L3220" s="166"/>
      <c r="M3220" s="170"/>
      <c r="N3220" s="171"/>
      <c r="O3220" s="171"/>
      <c r="P3220" s="171"/>
      <c r="Q3220" s="171"/>
      <c r="R3220" s="171"/>
      <c r="S3220" s="171"/>
      <c r="T3220" s="172"/>
      <c r="AT3220" s="168" t="s">
        <v>132</v>
      </c>
      <c r="AU3220" s="168" t="s">
        <v>74</v>
      </c>
      <c r="AV3220" s="167" t="s">
        <v>72</v>
      </c>
      <c r="AW3220" s="167" t="s">
        <v>5</v>
      </c>
      <c r="AX3220" s="167" t="s">
        <v>66</v>
      </c>
      <c r="AY3220" s="168" t="s">
        <v>123</v>
      </c>
    </row>
    <row r="3221" spans="2:51" s="95" customFormat="1" ht="12">
      <c r="B3221" s="94"/>
      <c r="D3221" s="96" t="s">
        <v>132</v>
      </c>
      <c r="E3221" s="97" t="s">
        <v>1</v>
      </c>
      <c r="F3221" s="98" t="s">
        <v>679</v>
      </c>
      <c r="H3221" s="99">
        <v>5.5</v>
      </c>
      <c r="L3221" s="94"/>
      <c r="M3221" s="100"/>
      <c r="N3221" s="101"/>
      <c r="O3221" s="101"/>
      <c r="P3221" s="101"/>
      <c r="Q3221" s="101"/>
      <c r="R3221" s="101"/>
      <c r="S3221" s="101"/>
      <c r="T3221" s="102"/>
      <c r="AT3221" s="97" t="s">
        <v>132</v>
      </c>
      <c r="AU3221" s="97" t="s">
        <v>74</v>
      </c>
      <c r="AV3221" s="95" t="s">
        <v>74</v>
      </c>
      <c r="AW3221" s="95" t="s">
        <v>5</v>
      </c>
      <c r="AX3221" s="95" t="s">
        <v>66</v>
      </c>
      <c r="AY3221" s="97" t="s">
        <v>123</v>
      </c>
    </row>
    <row r="3222" spans="2:51" s="167" customFormat="1" ht="12">
      <c r="B3222" s="166"/>
      <c r="D3222" s="96" t="s">
        <v>132</v>
      </c>
      <c r="E3222" s="168" t="s">
        <v>1</v>
      </c>
      <c r="F3222" s="169" t="s">
        <v>450</v>
      </c>
      <c r="H3222" s="168" t="s">
        <v>1</v>
      </c>
      <c r="L3222" s="166"/>
      <c r="M3222" s="170"/>
      <c r="N3222" s="171"/>
      <c r="O3222" s="171"/>
      <c r="P3222" s="171"/>
      <c r="Q3222" s="171"/>
      <c r="R3222" s="171"/>
      <c r="S3222" s="171"/>
      <c r="T3222" s="172"/>
      <c r="AT3222" s="168" t="s">
        <v>132</v>
      </c>
      <c r="AU3222" s="168" t="s">
        <v>74</v>
      </c>
      <c r="AV3222" s="167" t="s">
        <v>72</v>
      </c>
      <c r="AW3222" s="167" t="s">
        <v>5</v>
      </c>
      <c r="AX3222" s="167" t="s">
        <v>66</v>
      </c>
      <c r="AY3222" s="168" t="s">
        <v>123</v>
      </c>
    </row>
    <row r="3223" spans="2:51" s="167" customFormat="1" ht="12">
      <c r="B3223" s="166"/>
      <c r="D3223" s="96" t="s">
        <v>132</v>
      </c>
      <c r="E3223" s="168" t="s">
        <v>1</v>
      </c>
      <c r="F3223" s="169" t="s">
        <v>674</v>
      </c>
      <c r="H3223" s="168" t="s">
        <v>1</v>
      </c>
      <c r="L3223" s="166"/>
      <c r="M3223" s="170"/>
      <c r="N3223" s="171"/>
      <c r="O3223" s="171"/>
      <c r="P3223" s="171"/>
      <c r="Q3223" s="171"/>
      <c r="R3223" s="171"/>
      <c r="S3223" s="171"/>
      <c r="T3223" s="172"/>
      <c r="AT3223" s="168" t="s">
        <v>132</v>
      </c>
      <c r="AU3223" s="168" t="s">
        <v>74</v>
      </c>
      <c r="AV3223" s="167" t="s">
        <v>72</v>
      </c>
      <c r="AW3223" s="167" t="s">
        <v>5</v>
      </c>
      <c r="AX3223" s="167" t="s">
        <v>66</v>
      </c>
      <c r="AY3223" s="168" t="s">
        <v>123</v>
      </c>
    </row>
    <row r="3224" spans="2:51" s="167" customFormat="1" ht="12">
      <c r="B3224" s="166"/>
      <c r="D3224" s="96" t="s">
        <v>132</v>
      </c>
      <c r="E3224" s="168" t="s">
        <v>1</v>
      </c>
      <c r="F3224" s="169" t="s">
        <v>678</v>
      </c>
      <c r="H3224" s="168" t="s">
        <v>1</v>
      </c>
      <c r="L3224" s="166"/>
      <c r="M3224" s="170"/>
      <c r="N3224" s="171"/>
      <c r="O3224" s="171"/>
      <c r="P3224" s="171"/>
      <c r="Q3224" s="171"/>
      <c r="R3224" s="171"/>
      <c r="S3224" s="171"/>
      <c r="T3224" s="172"/>
      <c r="AT3224" s="168" t="s">
        <v>132</v>
      </c>
      <c r="AU3224" s="168" t="s">
        <v>74</v>
      </c>
      <c r="AV3224" s="167" t="s">
        <v>72</v>
      </c>
      <c r="AW3224" s="167" t="s">
        <v>5</v>
      </c>
      <c r="AX3224" s="167" t="s">
        <v>66</v>
      </c>
      <c r="AY3224" s="168" t="s">
        <v>123</v>
      </c>
    </row>
    <row r="3225" spans="2:51" s="95" customFormat="1" ht="12">
      <c r="B3225" s="94"/>
      <c r="D3225" s="96" t="s">
        <v>132</v>
      </c>
      <c r="E3225" s="97" t="s">
        <v>1</v>
      </c>
      <c r="F3225" s="98" t="s">
        <v>679</v>
      </c>
      <c r="H3225" s="99">
        <v>5.5</v>
      </c>
      <c r="L3225" s="94"/>
      <c r="M3225" s="100"/>
      <c r="N3225" s="101"/>
      <c r="O3225" s="101"/>
      <c r="P3225" s="101"/>
      <c r="Q3225" s="101"/>
      <c r="R3225" s="101"/>
      <c r="S3225" s="101"/>
      <c r="T3225" s="102"/>
      <c r="AT3225" s="97" t="s">
        <v>132</v>
      </c>
      <c r="AU3225" s="97" t="s">
        <v>74</v>
      </c>
      <c r="AV3225" s="95" t="s">
        <v>74</v>
      </c>
      <c r="AW3225" s="95" t="s">
        <v>5</v>
      </c>
      <c r="AX3225" s="95" t="s">
        <v>66</v>
      </c>
      <c r="AY3225" s="97" t="s">
        <v>123</v>
      </c>
    </row>
    <row r="3226" spans="2:51" s="167" customFormat="1" ht="12">
      <c r="B3226" s="166"/>
      <c r="D3226" s="96" t="s">
        <v>132</v>
      </c>
      <c r="E3226" s="168" t="s">
        <v>1</v>
      </c>
      <c r="F3226" s="169" t="s">
        <v>680</v>
      </c>
      <c r="H3226" s="168" t="s">
        <v>1</v>
      </c>
      <c r="L3226" s="166"/>
      <c r="M3226" s="170"/>
      <c r="N3226" s="171"/>
      <c r="O3226" s="171"/>
      <c r="P3226" s="171"/>
      <c r="Q3226" s="171"/>
      <c r="R3226" s="171"/>
      <c r="S3226" s="171"/>
      <c r="T3226" s="172"/>
      <c r="AT3226" s="168" t="s">
        <v>132</v>
      </c>
      <c r="AU3226" s="168" t="s">
        <v>74</v>
      </c>
      <c r="AV3226" s="167" t="s">
        <v>72</v>
      </c>
      <c r="AW3226" s="167" t="s">
        <v>5</v>
      </c>
      <c r="AX3226" s="167" t="s">
        <v>66</v>
      </c>
      <c r="AY3226" s="168" t="s">
        <v>123</v>
      </c>
    </row>
    <row r="3227" spans="2:51" s="167" customFormat="1" ht="12">
      <c r="B3227" s="166"/>
      <c r="D3227" s="96" t="s">
        <v>132</v>
      </c>
      <c r="E3227" s="168" t="s">
        <v>1</v>
      </c>
      <c r="F3227" s="169" t="s">
        <v>674</v>
      </c>
      <c r="H3227" s="168" t="s">
        <v>1</v>
      </c>
      <c r="L3227" s="166"/>
      <c r="M3227" s="170"/>
      <c r="N3227" s="171"/>
      <c r="O3227" s="171"/>
      <c r="P3227" s="171"/>
      <c r="Q3227" s="171"/>
      <c r="R3227" s="171"/>
      <c r="S3227" s="171"/>
      <c r="T3227" s="172"/>
      <c r="AT3227" s="168" t="s">
        <v>132</v>
      </c>
      <c r="AU3227" s="168" t="s">
        <v>74</v>
      </c>
      <c r="AV3227" s="167" t="s">
        <v>72</v>
      </c>
      <c r="AW3227" s="167" t="s">
        <v>5</v>
      </c>
      <c r="AX3227" s="167" t="s">
        <v>66</v>
      </c>
      <c r="AY3227" s="168" t="s">
        <v>123</v>
      </c>
    </row>
    <row r="3228" spans="2:51" s="167" customFormat="1" ht="12">
      <c r="B3228" s="166"/>
      <c r="D3228" s="96" t="s">
        <v>132</v>
      </c>
      <c r="E3228" s="168" t="s">
        <v>1</v>
      </c>
      <c r="F3228" s="169" t="s">
        <v>678</v>
      </c>
      <c r="H3228" s="168" t="s">
        <v>1</v>
      </c>
      <c r="L3228" s="166"/>
      <c r="M3228" s="170"/>
      <c r="N3228" s="171"/>
      <c r="O3228" s="171"/>
      <c r="P3228" s="171"/>
      <c r="Q3228" s="171"/>
      <c r="R3228" s="171"/>
      <c r="S3228" s="171"/>
      <c r="T3228" s="172"/>
      <c r="AT3228" s="168" t="s">
        <v>132</v>
      </c>
      <c r="AU3228" s="168" t="s">
        <v>74</v>
      </c>
      <c r="AV3228" s="167" t="s">
        <v>72</v>
      </c>
      <c r="AW3228" s="167" t="s">
        <v>5</v>
      </c>
      <c r="AX3228" s="167" t="s">
        <v>66</v>
      </c>
      <c r="AY3228" s="168" t="s">
        <v>123</v>
      </c>
    </row>
    <row r="3229" spans="2:51" s="95" customFormat="1" ht="12">
      <c r="B3229" s="94"/>
      <c r="D3229" s="96" t="s">
        <v>132</v>
      </c>
      <c r="E3229" s="97" t="s">
        <v>1</v>
      </c>
      <c r="F3229" s="98" t="s">
        <v>679</v>
      </c>
      <c r="H3229" s="99">
        <v>5.5</v>
      </c>
      <c r="L3229" s="94"/>
      <c r="M3229" s="100"/>
      <c r="N3229" s="101"/>
      <c r="O3229" s="101"/>
      <c r="P3229" s="101"/>
      <c r="Q3229" s="101"/>
      <c r="R3229" s="101"/>
      <c r="S3229" s="101"/>
      <c r="T3229" s="102"/>
      <c r="AT3229" s="97" t="s">
        <v>132</v>
      </c>
      <c r="AU3229" s="97" t="s">
        <v>74</v>
      </c>
      <c r="AV3229" s="95" t="s">
        <v>74</v>
      </c>
      <c r="AW3229" s="95" t="s">
        <v>5</v>
      </c>
      <c r="AX3229" s="95" t="s">
        <v>66</v>
      </c>
      <c r="AY3229" s="97" t="s">
        <v>123</v>
      </c>
    </row>
    <row r="3230" spans="2:51" s="167" customFormat="1" ht="12">
      <c r="B3230" s="166"/>
      <c r="D3230" s="96" t="s">
        <v>132</v>
      </c>
      <c r="E3230" s="168" t="s">
        <v>1</v>
      </c>
      <c r="F3230" s="169" t="s">
        <v>681</v>
      </c>
      <c r="H3230" s="168" t="s">
        <v>1</v>
      </c>
      <c r="L3230" s="166"/>
      <c r="M3230" s="170"/>
      <c r="N3230" s="171"/>
      <c r="O3230" s="171"/>
      <c r="P3230" s="171"/>
      <c r="Q3230" s="171"/>
      <c r="R3230" s="171"/>
      <c r="S3230" s="171"/>
      <c r="T3230" s="172"/>
      <c r="AT3230" s="168" t="s">
        <v>132</v>
      </c>
      <c r="AU3230" s="168" t="s">
        <v>74</v>
      </c>
      <c r="AV3230" s="167" t="s">
        <v>72</v>
      </c>
      <c r="AW3230" s="167" t="s">
        <v>5</v>
      </c>
      <c r="AX3230" s="167" t="s">
        <v>66</v>
      </c>
      <c r="AY3230" s="168" t="s">
        <v>123</v>
      </c>
    </row>
    <row r="3231" spans="2:51" s="167" customFormat="1" ht="12">
      <c r="B3231" s="166"/>
      <c r="D3231" s="96" t="s">
        <v>132</v>
      </c>
      <c r="E3231" s="168" t="s">
        <v>1</v>
      </c>
      <c r="F3231" s="169" t="s">
        <v>674</v>
      </c>
      <c r="H3231" s="168" t="s">
        <v>1</v>
      </c>
      <c r="L3231" s="166"/>
      <c r="M3231" s="170"/>
      <c r="N3231" s="171"/>
      <c r="O3231" s="171"/>
      <c r="P3231" s="171"/>
      <c r="Q3231" s="171"/>
      <c r="R3231" s="171"/>
      <c r="S3231" s="171"/>
      <c r="T3231" s="172"/>
      <c r="AT3231" s="168" t="s">
        <v>132</v>
      </c>
      <c r="AU3231" s="168" t="s">
        <v>74</v>
      </c>
      <c r="AV3231" s="167" t="s">
        <v>72</v>
      </c>
      <c r="AW3231" s="167" t="s">
        <v>5</v>
      </c>
      <c r="AX3231" s="167" t="s">
        <v>66</v>
      </c>
      <c r="AY3231" s="168" t="s">
        <v>123</v>
      </c>
    </row>
    <row r="3232" spans="2:51" s="167" customFormat="1" ht="12">
      <c r="B3232" s="166"/>
      <c r="D3232" s="96" t="s">
        <v>132</v>
      </c>
      <c r="E3232" s="168" t="s">
        <v>1</v>
      </c>
      <c r="F3232" s="169" t="s">
        <v>678</v>
      </c>
      <c r="H3232" s="168" t="s">
        <v>1</v>
      </c>
      <c r="L3232" s="166"/>
      <c r="M3232" s="170"/>
      <c r="N3232" s="171"/>
      <c r="O3232" s="171"/>
      <c r="P3232" s="171"/>
      <c r="Q3232" s="171"/>
      <c r="R3232" s="171"/>
      <c r="S3232" s="171"/>
      <c r="T3232" s="172"/>
      <c r="AT3232" s="168" t="s">
        <v>132</v>
      </c>
      <c r="AU3232" s="168" t="s">
        <v>74</v>
      </c>
      <c r="AV3232" s="167" t="s">
        <v>72</v>
      </c>
      <c r="AW3232" s="167" t="s">
        <v>5</v>
      </c>
      <c r="AX3232" s="167" t="s">
        <v>66</v>
      </c>
      <c r="AY3232" s="168" t="s">
        <v>123</v>
      </c>
    </row>
    <row r="3233" spans="2:51" s="95" customFormat="1" ht="12">
      <c r="B3233" s="94"/>
      <c r="D3233" s="96" t="s">
        <v>132</v>
      </c>
      <c r="E3233" s="97" t="s">
        <v>1</v>
      </c>
      <c r="F3233" s="98" t="s">
        <v>679</v>
      </c>
      <c r="H3233" s="99">
        <v>5.5</v>
      </c>
      <c r="L3233" s="94"/>
      <c r="M3233" s="100"/>
      <c r="N3233" s="101"/>
      <c r="O3233" s="101"/>
      <c r="P3233" s="101"/>
      <c r="Q3233" s="101"/>
      <c r="R3233" s="101"/>
      <c r="S3233" s="101"/>
      <c r="T3233" s="102"/>
      <c r="AT3233" s="97" t="s">
        <v>132</v>
      </c>
      <c r="AU3233" s="97" t="s">
        <v>74</v>
      </c>
      <c r="AV3233" s="95" t="s">
        <v>74</v>
      </c>
      <c r="AW3233" s="95" t="s">
        <v>5</v>
      </c>
      <c r="AX3233" s="95" t="s">
        <v>66</v>
      </c>
      <c r="AY3233" s="97" t="s">
        <v>123</v>
      </c>
    </row>
    <row r="3234" spans="2:51" s="167" customFormat="1" ht="12">
      <c r="B3234" s="166"/>
      <c r="D3234" s="96" t="s">
        <v>132</v>
      </c>
      <c r="E3234" s="168" t="s">
        <v>1</v>
      </c>
      <c r="F3234" s="169" t="s">
        <v>465</v>
      </c>
      <c r="H3234" s="168" t="s">
        <v>1</v>
      </c>
      <c r="L3234" s="166"/>
      <c r="M3234" s="170"/>
      <c r="N3234" s="171"/>
      <c r="O3234" s="171"/>
      <c r="P3234" s="171"/>
      <c r="Q3234" s="171"/>
      <c r="R3234" s="171"/>
      <c r="S3234" s="171"/>
      <c r="T3234" s="172"/>
      <c r="AT3234" s="168" t="s">
        <v>132</v>
      </c>
      <c r="AU3234" s="168" t="s">
        <v>74</v>
      </c>
      <c r="AV3234" s="167" t="s">
        <v>72</v>
      </c>
      <c r="AW3234" s="167" t="s">
        <v>5</v>
      </c>
      <c r="AX3234" s="167" t="s">
        <v>66</v>
      </c>
      <c r="AY3234" s="168" t="s">
        <v>123</v>
      </c>
    </row>
    <row r="3235" spans="2:51" s="167" customFormat="1" ht="12">
      <c r="B3235" s="166"/>
      <c r="D3235" s="96" t="s">
        <v>132</v>
      </c>
      <c r="E3235" s="168" t="s">
        <v>1</v>
      </c>
      <c r="F3235" s="169" t="s">
        <v>674</v>
      </c>
      <c r="H3235" s="168" t="s">
        <v>1</v>
      </c>
      <c r="L3235" s="166"/>
      <c r="M3235" s="170"/>
      <c r="N3235" s="171"/>
      <c r="O3235" s="171"/>
      <c r="P3235" s="171"/>
      <c r="Q3235" s="171"/>
      <c r="R3235" s="171"/>
      <c r="S3235" s="171"/>
      <c r="T3235" s="172"/>
      <c r="AT3235" s="168" t="s">
        <v>132</v>
      </c>
      <c r="AU3235" s="168" t="s">
        <v>74</v>
      </c>
      <c r="AV3235" s="167" t="s">
        <v>72</v>
      </c>
      <c r="AW3235" s="167" t="s">
        <v>5</v>
      </c>
      <c r="AX3235" s="167" t="s">
        <v>66</v>
      </c>
      <c r="AY3235" s="168" t="s">
        <v>123</v>
      </c>
    </row>
    <row r="3236" spans="2:51" s="167" customFormat="1" ht="12">
      <c r="B3236" s="166"/>
      <c r="D3236" s="96" t="s">
        <v>132</v>
      </c>
      <c r="E3236" s="168" t="s">
        <v>1</v>
      </c>
      <c r="F3236" s="169" t="s">
        <v>682</v>
      </c>
      <c r="H3236" s="168" t="s">
        <v>1</v>
      </c>
      <c r="L3236" s="166"/>
      <c r="M3236" s="170"/>
      <c r="N3236" s="171"/>
      <c r="O3236" s="171"/>
      <c r="P3236" s="171"/>
      <c r="Q3236" s="171"/>
      <c r="R3236" s="171"/>
      <c r="S3236" s="171"/>
      <c r="T3236" s="172"/>
      <c r="AT3236" s="168" t="s">
        <v>132</v>
      </c>
      <c r="AU3236" s="168" t="s">
        <v>74</v>
      </c>
      <c r="AV3236" s="167" t="s">
        <v>72</v>
      </c>
      <c r="AW3236" s="167" t="s">
        <v>5</v>
      </c>
      <c r="AX3236" s="167" t="s">
        <v>66</v>
      </c>
      <c r="AY3236" s="168" t="s">
        <v>123</v>
      </c>
    </row>
    <row r="3237" spans="2:51" s="95" customFormat="1" ht="12">
      <c r="B3237" s="94"/>
      <c r="D3237" s="96" t="s">
        <v>132</v>
      </c>
      <c r="E3237" s="97" t="s">
        <v>1</v>
      </c>
      <c r="F3237" s="98" t="s">
        <v>683</v>
      </c>
      <c r="H3237" s="99">
        <v>4</v>
      </c>
      <c r="L3237" s="94"/>
      <c r="M3237" s="100"/>
      <c r="N3237" s="101"/>
      <c r="O3237" s="101"/>
      <c r="P3237" s="101"/>
      <c r="Q3237" s="101"/>
      <c r="R3237" s="101"/>
      <c r="S3237" s="101"/>
      <c r="T3237" s="102"/>
      <c r="AT3237" s="97" t="s">
        <v>132</v>
      </c>
      <c r="AU3237" s="97" t="s">
        <v>74</v>
      </c>
      <c r="AV3237" s="95" t="s">
        <v>74</v>
      </c>
      <c r="AW3237" s="95" t="s">
        <v>5</v>
      </c>
      <c r="AX3237" s="95" t="s">
        <v>66</v>
      </c>
      <c r="AY3237" s="97" t="s">
        <v>123</v>
      </c>
    </row>
    <row r="3238" spans="2:51" s="167" customFormat="1" ht="12">
      <c r="B3238" s="166"/>
      <c r="D3238" s="96" t="s">
        <v>132</v>
      </c>
      <c r="E3238" s="168" t="s">
        <v>1</v>
      </c>
      <c r="F3238" s="169" t="s">
        <v>438</v>
      </c>
      <c r="H3238" s="168" t="s">
        <v>1</v>
      </c>
      <c r="L3238" s="166"/>
      <c r="M3238" s="170"/>
      <c r="N3238" s="171"/>
      <c r="O3238" s="171"/>
      <c r="P3238" s="171"/>
      <c r="Q3238" s="171"/>
      <c r="R3238" s="171"/>
      <c r="S3238" s="171"/>
      <c r="T3238" s="172"/>
      <c r="AT3238" s="168" t="s">
        <v>132</v>
      </c>
      <c r="AU3238" s="168" t="s">
        <v>74</v>
      </c>
      <c r="AV3238" s="167" t="s">
        <v>72</v>
      </c>
      <c r="AW3238" s="167" t="s">
        <v>5</v>
      </c>
      <c r="AX3238" s="167" t="s">
        <v>66</v>
      </c>
      <c r="AY3238" s="168" t="s">
        <v>123</v>
      </c>
    </row>
    <row r="3239" spans="2:51" s="167" customFormat="1" ht="12">
      <c r="B3239" s="166"/>
      <c r="D3239" s="96" t="s">
        <v>132</v>
      </c>
      <c r="E3239" s="168" t="s">
        <v>1</v>
      </c>
      <c r="F3239" s="169" t="s">
        <v>684</v>
      </c>
      <c r="H3239" s="168" t="s">
        <v>1</v>
      </c>
      <c r="L3239" s="166"/>
      <c r="M3239" s="170"/>
      <c r="N3239" s="171"/>
      <c r="O3239" s="171"/>
      <c r="P3239" s="171"/>
      <c r="Q3239" s="171"/>
      <c r="R3239" s="171"/>
      <c r="S3239" s="171"/>
      <c r="T3239" s="172"/>
      <c r="AT3239" s="168" t="s">
        <v>132</v>
      </c>
      <c r="AU3239" s="168" t="s">
        <v>74</v>
      </c>
      <c r="AV3239" s="167" t="s">
        <v>72</v>
      </c>
      <c r="AW3239" s="167" t="s">
        <v>5</v>
      </c>
      <c r="AX3239" s="167" t="s">
        <v>66</v>
      </c>
      <c r="AY3239" s="168" t="s">
        <v>123</v>
      </c>
    </row>
    <row r="3240" spans="2:51" s="95" customFormat="1" ht="12">
      <c r="B3240" s="94"/>
      <c r="D3240" s="96" t="s">
        <v>132</v>
      </c>
      <c r="E3240" s="97" t="s">
        <v>1</v>
      </c>
      <c r="F3240" s="98" t="s">
        <v>685</v>
      </c>
      <c r="H3240" s="99">
        <v>3</v>
      </c>
      <c r="L3240" s="94"/>
      <c r="M3240" s="100"/>
      <c r="N3240" s="101"/>
      <c r="O3240" s="101"/>
      <c r="P3240" s="101"/>
      <c r="Q3240" s="101"/>
      <c r="R3240" s="101"/>
      <c r="S3240" s="101"/>
      <c r="T3240" s="102"/>
      <c r="AT3240" s="97" t="s">
        <v>132</v>
      </c>
      <c r="AU3240" s="97" t="s">
        <v>74</v>
      </c>
      <c r="AV3240" s="95" t="s">
        <v>74</v>
      </c>
      <c r="AW3240" s="95" t="s">
        <v>5</v>
      </c>
      <c r="AX3240" s="95" t="s">
        <v>66</v>
      </c>
      <c r="AY3240" s="97" t="s">
        <v>123</v>
      </c>
    </row>
    <row r="3241" spans="2:51" s="167" customFormat="1" ht="12">
      <c r="B3241" s="166"/>
      <c r="D3241" s="96" t="s">
        <v>132</v>
      </c>
      <c r="E3241" s="168" t="s">
        <v>1</v>
      </c>
      <c r="F3241" s="169" t="s">
        <v>445</v>
      </c>
      <c r="H3241" s="168" t="s">
        <v>1</v>
      </c>
      <c r="L3241" s="166"/>
      <c r="M3241" s="170"/>
      <c r="N3241" s="171"/>
      <c r="O3241" s="171"/>
      <c r="P3241" s="171"/>
      <c r="Q3241" s="171"/>
      <c r="R3241" s="171"/>
      <c r="S3241" s="171"/>
      <c r="T3241" s="172"/>
      <c r="AT3241" s="168" t="s">
        <v>132</v>
      </c>
      <c r="AU3241" s="168" t="s">
        <v>74</v>
      </c>
      <c r="AV3241" s="167" t="s">
        <v>72</v>
      </c>
      <c r="AW3241" s="167" t="s">
        <v>5</v>
      </c>
      <c r="AX3241" s="167" t="s">
        <v>66</v>
      </c>
      <c r="AY3241" s="168" t="s">
        <v>123</v>
      </c>
    </row>
    <row r="3242" spans="2:51" s="167" customFormat="1" ht="12">
      <c r="B3242" s="166"/>
      <c r="D3242" s="96" t="s">
        <v>132</v>
      </c>
      <c r="E3242" s="168" t="s">
        <v>1</v>
      </c>
      <c r="F3242" s="169" t="s">
        <v>686</v>
      </c>
      <c r="H3242" s="168" t="s">
        <v>1</v>
      </c>
      <c r="L3242" s="166"/>
      <c r="M3242" s="170"/>
      <c r="N3242" s="171"/>
      <c r="O3242" s="171"/>
      <c r="P3242" s="171"/>
      <c r="Q3242" s="171"/>
      <c r="R3242" s="171"/>
      <c r="S3242" s="171"/>
      <c r="T3242" s="172"/>
      <c r="AT3242" s="168" t="s">
        <v>132</v>
      </c>
      <c r="AU3242" s="168" t="s">
        <v>74</v>
      </c>
      <c r="AV3242" s="167" t="s">
        <v>72</v>
      </c>
      <c r="AW3242" s="167" t="s">
        <v>5</v>
      </c>
      <c r="AX3242" s="167" t="s">
        <v>66</v>
      </c>
      <c r="AY3242" s="168" t="s">
        <v>123</v>
      </c>
    </row>
    <row r="3243" spans="2:51" s="95" customFormat="1" ht="12">
      <c r="B3243" s="94"/>
      <c r="D3243" s="96" t="s">
        <v>132</v>
      </c>
      <c r="E3243" s="97" t="s">
        <v>1</v>
      </c>
      <c r="F3243" s="98" t="s">
        <v>687</v>
      </c>
      <c r="H3243" s="99">
        <v>2.5</v>
      </c>
      <c r="L3243" s="94"/>
      <c r="M3243" s="100"/>
      <c r="N3243" s="101"/>
      <c r="O3243" s="101"/>
      <c r="P3243" s="101"/>
      <c r="Q3243" s="101"/>
      <c r="R3243" s="101"/>
      <c r="S3243" s="101"/>
      <c r="T3243" s="102"/>
      <c r="AT3243" s="97" t="s">
        <v>132</v>
      </c>
      <c r="AU3243" s="97" t="s">
        <v>74</v>
      </c>
      <c r="AV3243" s="95" t="s">
        <v>74</v>
      </c>
      <c r="AW3243" s="95" t="s">
        <v>5</v>
      </c>
      <c r="AX3243" s="95" t="s">
        <v>66</v>
      </c>
      <c r="AY3243" s="97" t="s">
        <v>123</v>
      </c>
    </row>
    <row r="3244" spans="2:51" s="167" customFormat="1" ht="12">
      <c r="B3244" s="166"/>
      <c r="D3244" s="96" t="s">
        <v>132</v>
      </c>
      <c r="E3244" s="168" t="s">
        <v>1</v>
      </c>
      <c r="F3244" s="169" t="s">
        <v>450</v>
      </c>
      <c r="H3244" s="168" t="s">
        <v>1</v>
      </c>
      <c r="L3244" s="166"/>
      <c r="M3244" s="170"/>
      <c r="N3244" s="171"/>
      <c r="O3244" s="171"/>
      <c r="P3244" s="171"/>
      <c r="Q3244" s="171"/>
      <c r="R3244" s="171"/>
      <c r="S3244" s="171"/>
      <c r="T3244" s="172"/>
      <c r="AT3244" s="168" t="s">
        <v>132</v>
      </c>
      <c r="AU3244" s="168" t="s">
        <v>74</v>
      </c>
      <c r="AV3244" s="167" t="s">
        <v>72</v>
      </c>
      <c r="AW3244" s="167" t="s">
        <v>5</v>
      </c>
      <c r="AX3244" s="167" t="s">
        <v>66</v>
      </c>
      <c r="AY3244" s="168" t="s">
        <v>123</v>
      </c>
    </row>
    <row r="3245" spans="2:51" s="167" customFormat="1" ht="12">
      <c r="B3245" s="166"/>
      <c r="D3245" s="96" t="s">
        <v>132</v>
      </c>
      <c r="E3245" s="168" t="s">
        <v>1</v>
      </c>
      <c r="F3245" s="169" t="s">
        <v>688</v>
      </c>
      <c r="H3245" s="168" t="s">
        <v>1</v>
      </c>
      <c r="L3245" s="166"/>
      <c r="M3245" s="170"/>
      <c r="N3245" s="171"/>
      <c r="O3245" s="171"/>
      <c r="P3245" s="171"/>
      <c r="Q3245" s="171"/>
      <c r="R3245" s="171"/>
      <c r="S3245" s="171"/>
      <c r="T3245" s="172"/>
      <c r="AT3245" s="168" t="s">
        <v>132</v>
      </c>
      <c r="AU3245" s="168" t="s">
        <v>74</v>
      </c>
      <c r="AV3245" s="167" t="s">
        <v>72</v>
      </c>
      <c r="AW3245" s="167" t="s">
        <v>5</v>
      </c>
      <c r="AX3245" s="167" t="s">
        <v>66</v>
      </c>
      <c r="AY3245" s="168" t="s">
        <v>123</v>
      </c>
    </row>
    <row r="3246" spans="2:51" s="95" customFormat="1" ht="12">
      <c r="B3246" s="94"/>
      <c r="D3246" s="96" t="s">
        <v>132</v>
      </c>
      <c r="E3246" s="97" t="s">
        <v>1</v>
      </c>
      <c r="F3246" s="98" t="s">
        <v>689</v>
      </c>
      <c r="H3246" s="99">
        <v>0.5</v>
      </c>
      <c r="L3246" s="94"/>
      <c r="M3246" s="100"/>
      <c r="N3246" s="101"/>
      <c r="O3246" s="101"/>
      <c r="P3246" s="101"/>
      <c r="Q3246" s="101"/>
      <c r="R3246" s="101"/>
      <c r="S3246" s="101"/>
      <c r="T3246" s="102"/>
      <c r="AT3246" s="97" t="s">
        <v>132</v>
      </c>
      <c r="AU3246" s="97" t="s">
        <v>74</v>
      </c>
      <c r="AV3246" s="95" t="s">
        <v>74</v>
      </c>
      <c r="AW3246" s="95" t="s">
        <v>5</v>
      </c>
      <c r="AX3246" s="95" t="s">
        <v>66</v>
      </c>
      <c r="AY3246" s="97" t="s">
        <v>123</v>
      </c>
    </row>
    <row r="3247" spans="2:51" s="167" customFormat="1" ht="12">
      <c r="B3247" s="166"/>
      <c r="D3247" s="96" t="s">
        <v>132</v>
      </c>
      <c r="E3247" s="168" t="s">
        <v>1</v>
      </c>
      <c r="F3247" s="169" t="s">
        <v>455</v>
      </c>
      <c r="H3247" s="168" t="s">
        <v>1</v>
      </c>
      <c r="L3247" s="166"/>
      <c r="M3247" s="170"/>
      <c r="N3247" s="171"/>
      <c r="O3247" s="171"/>
      <c r="P3247" s="171"/>
      <c r="Q3247" s="171"/>
      <c r="R3247" s="171"/>
      <c r="S3247" s="171"/>
      <c r="T3247" s="172"/>
      <c r="AT3247" s="168" t="s">
        <v>132</v>
      </c>
      <c r="AU3247" s="168" t="s">
        <v>74</v>
      </c>
      <c r="AV3247" s="167" t="s">
        <v>72</v>
      </c>
      <c r="AW3247" s="167" t="s">
        <v>5</v>
      </c>
      <c r="AX3247" s="167" t="s">
        <v>66</v>
      </c>
      <c r="AY3247" s="168" t="s">
        <v>123</v>
      </c>
    </row>
    <row r="3248" spans="2:51" s="167" customFormat="1" ht="12">
      <c r="B3248" s="166"/>
      <c r="D3248" s="96" t="s">
        <v>132</v>
      </c>
      <c r="E3248" s="168" t="s">
        <v>1</v>
      </c>
      <c r="F3248" s="169" t="s">
        <v>690</v>
      </c>
      <c r="H3248" s="168" t="s">
        <v>1</v>
      </c>
      <c r="L3248" s="166"/>
      <c r="M3248" s="170"/>
      <c r="N3248" s="171"/>
      <c r="O3248" s="171"/>
      <c r="P3248" s="171"/>
      <c r="Q3248" s="171"/>
      <c r="R3248" s="171"/>
      <c r="S3248" s="171"/>
      <c r="T3248" s="172"/>
      <c r="AT3248" s="168" t="s">
        <v>132</v>
      </c>
      <c r="AU3248" s="168" t="s">
        <v>74</v>
      </c>
      <c r="AV3248" s="167" t="s">
        <v>72</v>
      </c>
      <c r="AW3248" s="167" t="s">
        <v>5</v>
      </c>
      <c r="AX3248" s="167" t="s">
        <v>66</v>
      </c>
      <c r="AY3248" s="168" t="s">
        <v>123</v>
      </c>
    </row>
    <row r="3249" spans="2:51" s="95" customFormat="1" ht="12">
      <c r="B3249" s="94"/>
      <c r="D3249" s="96" t="s">
        <v>132</v>
      </c>
      <c r="E3249" s="97" t="s">
        <v>1</v>
      </c>
      <c r="F3249" s="98" t="s">
        <v>691</v>
      </c>
      <c r="H3249" s="99">
        <v>2</v>
      </c>
      <c r="L3249" s="94"/>
      <c r="M3249" s="100"/>
      <c r="N3249" s="101"/>
      <c r="O3249" s="101"/>
      <c r="P3249" s="101"/>
      <c r="Q3249" s="101"/>
      <c r="R3249" s="101"/>
      <c r="S3249" s="101"/>
      <c r="T3249" s="102"/>
      <c r="AT3249" s="97" t="s">
        <v>132</v>
      </c>
      <c r="AU3249" s="97" t="s">
        <v>74</v>
      </c>
      <c r="AV3249" s="95" t="s">
        <v>74</v>
      </c>
      <c r="AW3249" s="95" t="s">
        <v>5</v>
      </c>
      <c r="AX3249" s="95" t="s">
        <v>66</v>
      </c>
      <c r="AY3249" s="97" t="s">
        <v>123</v>
      </c>
    </row>
    <row r="3250" spans="2:51" s="167" customFormat="1" ht="12">
      <c r="B3250" s="166"/>
      <c r="D3250" s="96" t="s">
        <v>132</v>
      </c>
      <c r="E3250" s="168" t="s">
        <v>1</v>
      </c>
      <c r="F3250" s="169" t="s">
        <v>460</v>
      </c>
      <c r="H3250" s="168" t="s">
        <v>1</v>
      </c>
      <c r="L3250" s="166"/>
      <c r="M3250" s="170"/>
      <c r="N3250" s="171"/>
      <c r="O3250" s="171"/>
      <c r="P3250" s="171"/>
      <c r="Q3250" s="171"/>
      <c r="R3250" s="171"/>
      <c r="S3250" s="171"/>
      <c r="T3250" s="172"/>
      <c r="AT3250" s="168" t="s">
        <v>132</v>
      </c>
      <c r="AU3250" s="168" t="s">
        <v>74</v>
      </c>
      <c r="AV3250" s="167" t="s">
        <v>72</v>
      </c>
      <c r="AW3250" s="167" t="s">
        <v>5</v>
      </c>
      <c r="AX3250" s="167" t="s">
        <v>66</v>
      </c>
      <c r="AY3250" s="168" t="s">
        <v>123</v>
      </c>
    </row>
    <row r="3251" spans="2:51" s="167" customFormat="1" ht="12">
      <c r="B3251" s="166"/>
      <c r="D3251" s="96" t="s">
        <v>132</v>
      </c>
      <c r="E3251" s="168" t="s">
        <v>1</v>
      </c>
      <c r="F3251" s="169" t="s">
        <v>692</v>
      </c>
      <c r="H3251" s="168" t="s">
        <v>1</v>
      </c>
      <c r="L3251" s="166"/>
      <c r="M3251" s="170"/>
      <c r="N3251" s="171"/>
      <c r="O3251" s="171"/>
      <c r="P3251" s="171"/>
      <c r="Q3251" s="171"/>
      <c r="R3251" s="171"/>
      <c r="S3251" s="171"/>
      <c r="T3251" s="172"/>
      <c r="AT3251" s="168" t="s">
        <v>132</v>
      </c>
      <c r="AU3251" s="168" t="s">
        <v>74</v>
      </c>
      <c r="AV3251" s="167" t="s">
        <v>72</v>
      </c>
      <c r="AW3251" s="167" t="s">
        <v>5</v>
      </c>
      <c r="AX3251" s="167" t="s">
        <v>66</v>
      </c>
      <c r="AY3251" s="168" t="s">
        <v>123</v>
      </c>
    </row>
    <row r="3252" spans="2:51" s="95" customFormat="1" ht="12">
      <c r="B3252" s="94"/>
      <c r="D3252" s="96" t="s">
        <v>132</v>
      </c>
      <c r="E3252" s="97" t="s">
        <v>1</v>
      </c>
      <c r="F3252" s="98" t="s">
        <v>693</v>
      </c>
      <c r="H3252" s="99">
        <v>3.5</v>
      </c>
      <c r="L3252" s="94"/>
      <c r="M3252" s="100"/>
      <c r="N3252" s="101"/>
      <c r="O3252" s="101"/>
      <c r="P3252" s="101"/>
      <c r="Q3252" s="101"/>
      <c r="R3252" s="101"/>
      <c r="S3252" s="101"/>
      <c r="T3252" s="102"/>
      <c r="AT3252" s="97" t="s">
        <v>132</v>
      </c>
      <c r="AU3252" s="97" t="s">
        <v>74</v>
      </c>
      <c r="AV3252" s="95" t="s">
        <v>74</v>
      </c>
      <c r="AW3252" s="95" t="s">
        <v>5</v>
      </c>
      <c r="AX3252" s="95" t="s">
        <v>66</v>
      </c>
      <c r="AY3252" s="97" t="s">
        <v>123</v>
      </c>
    </row>
    <row r="3253" spans="2:51" s="167" customFormat="1" ht="12">
      <c r="B3253" s="166"/>
      <c r="D3253" s="96" t="s">
        <v>132</v>
      </c>
      <c r="E3253" s="168" t="s">
        <v>1</v>
      </c>
      <c r="F3253" s="169" t="s">
        <v>465</v>
      </c>
      <c r="H3253" s="168" t="s">
        <v>1</v>
      </c>
      <c r="L3253" s="166"/>
      <c r="M3253" s="170"/>
      <c r="N3253" s="171"/>
      <c r="O3253" s="171"/>
      <c r="P3253" s="171"/>
      <c r="Q3253" s="171"/>
      <c r="R3253" s="171"/>
      <c r="S3253" s="171"/>
      <c r="T3253" s="172"/>
      <c r="AT3253" s="168" t="s">
        <v>132</v>
      </c>
      <c r="AU3253" s="168" t="s">
        <v>74</v>
      </c>
      <c r="AV3253" s="167" t="s">
        <v>72</v>
      </c>
      <c r="AW3253" s="167" t="s">
        <v>5</v>
      </c>
      <c r="AX3253" s="167" t="s">
        <v>66</v>
      </c>
      <c r="AY3253" s="168" t="s">
        <v>123</v>
      </c>
    </row>
    <row r="3254" spans="2:51" s="167" customFormat="1" ht="12">
      <c r="B3254" s="166"/>
      <c r="D3254" s="96" t="s">
        <v>132</v>
      </c>
      <c r="E3254" s="168" t="s">
        <v>1</v>
      </c>
      <c r="F3254" s="169" t="s">
        <v>690</v>
      </c>
      <c r="H3254" s="168" t="s">
        <v>1</v>
      </c>
      <c r="L3254" s="166"/>
      <c r="M3254" s="170"/>
      <c r="N3254" s="171"/>
      <c r="O3254" s="171"/>
      <c r="P3254" s="171"/>
      <c r="Q3254" s="171"/>
      <c r="R3254" s="171"/>
      <c r="S3254" s="171"/>
      <c r="T3254" s="172"/>
      <c r="AT3254" s="168" t="s">
        <v>132</v>
      </c>
      <c r="AU3254" s="168" t="s">
        <v>74</v>
      </c>
      <c r="AV3254" s="167" t="s">
        <v>72</v>
      </c>
      <c r="AW3254" s="167" t="s">
        <v>5</v>
      </c>
      <c r="AX3254" s="167" t="s">
        <v>66</v>
      </c>
      <c r="AY3254" s="168" t="s">
        <v>123</v>
      </c>
    </row>
    <row r="3255" spans="2:51" s="95" customFormat="1" ht="12">
      <c r="B3255" s="94"/>
      <c r="D3255" s="96" t="s">
        <v>132</v>
      </c>
      <c r="E3255" s="97" t="s">
        <v>1</v>
      </c>
      <c r="F3255" s="98" t="s">
        <v>694</v>
      </c>
      <c r="H3255" s="99">
        <v>2</v>
      </c>
      <c r="L3255" s="94"/>
      <c r="M3255" s="100"/>
      <c r="N3255" s="101"/>
      <c r="O3255" s="101"/>
      <c r="P3255" s="101"/>
      <c r="Q3255" s="101"/>
      <c r="R3255" s="101"/>
      <c r="S3255" s="101"/>
      <c r="T3255" s="102"/>
      <c r="AT3255" s="97" t="s">
        <v>132</v>
      </c>
      <c r="AU3255" s="97" t="s">
        <v>74</v>
      </c>
      <c r="AV3255" s="95" t="s">
        <v>74</v>
      </c>
      <c r="AW3255" s="95" t="s">
        <v>5</v>
      </c>
      <c r="AX3255" s="95" t="s">
        <v>66</v>
      </c>
      <c r="AY3255" s="97" t="s">
        <v>123</v>
      </c>
    </row>
    <row r="3256" spans="2:51" s="182" customFormat="1" ht="12">
      <c r="B3256" s="181"/>
      <c r="D3256" s="96" t="s">
        <v>132</v>
      </c>
      <c r="E3256" s="183" t="s">
        <v>1</v>
      </c>
      <c r="F3256" s="184" t="s">
        <v>470</v>
      </c>
      <c r="H3256" s="185">
        <v>284</v>
      </c>
      <c r="L3256" s="181"/>
      <c r="M3256" s="186"/>
      <c r="N3256" s="187"/>
      <c r="O3256" s="187"/>
      <c r="P3256" s="187"/>
      <c r="Q3256" s="187"/>
      <c r="R3256" s="187"/>
      <c r="S3256" s="187"/>
      <c r="T3256" s="188"/>
      <c r="AT3256" s="183" t="s">
        <v>132</v>
      </c>
      <c r="AU3256" s="183" t="s">
        <v>74</v>
      </c>
      <c r="AV3256" s="182" t="s">
        <v>130</v>
      </c>
      <c r="AW3256" s="182" t="s">
        <v>5</v>
      </c>
      <c r="AX3256" s="182" t="s">
        <v>72</v>
      </c>
      <c r="AY3256" s="183" t="s">
        <v>123</v>
      </c>
    </row>
    <row r="3257" spans="2:63" s="73" customFormat="1" ht="22.9" customHeight="1">
      <c r="B3257" s="72"/>
      <c r="D3257" s="74" t="s">
        <v>65</v>
      </c>
      <c r="E3257" s="82" t="s">
        <v>202</v>
      </c>
      <c r="F3257" s="82" t="s">
        <v>203</v>
      </c>
      <c r="J3257" s="83">
        <f>BK3257</f>
        <v>0</v>
      </c>
      <c r="L3257" s="72"/>
      <c r="M3257" s="77"/>
      <c r="N3257" s="78"/>
      <c r="O3257" s="78"/>
      <c r="P3257" s="80">
        <f>SUM(P3258:P3369)</f>
        <v>235.660617</v>
      </c>
      <c r="Q3257" s="78"/>
      <c r="R3257" s="80">
        <f>SUM(R3258:R3369)</f>
        <v>0</v>
      </c>
      <c r="S3257" s="78"/>
      <c r="T3257" s="163">
        <f>SUM(T3258:T3369)</f>
        <v>0</v>
      </c>
      <c r="AR3257" s="74" t="s">
        <v>72</v>
      </c>
      <c r="AT3257" s="154" t="s">
        <v>65</v>
      </c>
      <c r="AU3257" s="154" t="s">
        <v>72</v>
      </c>
      <c r="AY3257" s="74" t="s">
        <v>123</v>
      </c>
      <c r="BK3257" s="155">
        <f>SUM(BK3258:BK3369)</f>
        <v>0</v>
      </c>
    </row>
    <row r="3258" spans="2:65" s="117" customFormat="1" ht="16.5" customHeight="1">
      <c r="B3258" s="8"/>
      <c r="C3258" s="84" t="s">
        <v>1078</v>
      </c>
      <c r="D3258" s="84" t="s">
        <v>125</v>
      </c>
      <c r="E3258" s="85" t="s">
        <v>1079</v>
      </c>
      <c r="F3258" s="86" t="s">
        <v>1080</v>
      </c>
      <c r="G3258" s="87" t="s">
        <v>207</v>
      </c>
      <c r="H3258" s="88">
        <v>86.877</v>
      </c>
      <c r="I3258" s="142"/>
      <c r="J3258" s="89">
        <f>ROUND(I3258*H3258,2)</f>
        <v>0</v>
      </c>
      <c r="K3258" s="86" t="s">
        <v>397</v>
      </c>
      <c r="L3258" s="8"/>
      <c r="M3258" s="115" t="s">
        <v>1</v>
      </c>
      <c r="N3258" s="90" t="s">
        <v>35</v>
      </c>
      <c r="O3258" s="92">
        <v>1.47</v>
      </c>
      <c r="P3258" s="92">
        <f>O3258*H3258</f>
        <v>127.70918999999999</v>
      </c>
      <c r="Q3258" s="92">
        <v>0</v>
      </c>
      <c r="R3258" s="92">
        <f>Q3258*H3258</f>
        <v>0</v>
      </c>
      <c r="S3258" s="92">
        <v>0</v>
      </c>
      <c r="T3258" s="164">
        <f>S3258*H3258</f>
        <v>0</v>
      </c>
      <c r="AR3258" s="120" t="s">
        <v>130</v>
      </c>
      <c r="AT3258" s="120" t="s">
        <v>125</v>
      </c>
      <c r="AU3258" s="120" t="s">
        <v>74</v>
      </c>
      <c r="AY3258" s="120" t="s">
        <v>123</v>
      </c>
      <c r="BE3258" s="156">
        <f>IF(N3258="základní",J3258,0)</f>
        <v>0</v>
      </c>
      <c r="BF3258" s="156">
        <f>IF(N3258="snížená",J3258,0)</f>
        <v>0</v>
      </c>
      <c r="BG3258" s="156">
        <f>IF(N3258="zákl. přenesená",J3258,0)</f>
        <v>0</v>
      </c>
      <c r="BH3258" s="156">
        <f>IF(N3258="sníž. přenesená",J3258,0)</f>
        <v>0</v>
      </c>
      <c r="BI3258" s="156">
        <f>IF(N3258="nulová",J3258,0)</f>
        <v>0</v>
      </c>
      <c r="BJ3258" s="120" t="s">
        <v>72</v>
      </c>
      <c r="BK3258" s="156">
        <f>ROUND(I3258*H3258,2)</f>
        <v>0</v>
      </c>
      <c r="BL3258" s="120" t="s">
        <v>130</v>
      </c>
      <c r="BM3258" s="120" t="s">
        <v>1081</v>
      </c>
    </row>
    <row r="3259" spans="2:47" s="117" customFormat="1" ht="19.5">
      <c r="B3259" s="8"/>
      <c r="D3259" s="96" t="s">
        <v>399</v>
      </c>
      <c r="F3259" s="165" t="s">
        <v>1082</v>
      </c>
      <c r="L3259" s="8"/>
      <c r="M3259" s="114"/>
      <c r="N3259" s="21"/>
      <c r="O3259" s="21"/>
      <c r="P3259" s="21"/>
      <c r="Q3259" s="21"/>
      <c r="R3259" s="21"/>
      <c r="S3259" s="21"/>
      <c r="T3259" s="22"/>
      <c r="AT3259" s="120" t="s">
        <v>399</v>
      </c>
      <c r="AU3259" s="120" t="s">
        <v>74</v>
      </c>
    </row>
    <row r="3260" spans="2:47" s="117" customFormat="1" ht="68.25">
      <c r="B3260" s="8"/>
      <c r="D3260" s="96" t="s">
        <v>298</v>
      </c>
      <c r="F3260" s="113" t="s">
        <v>1083</v>
      </c>
      <c r="L3260" s="8"/>
      <c r="M3260" s="114"/>
      <c r="N3260" s="21"/>
      <c r="O3260" s="21"/>
      <c r="P3260" s="21"/>
      <c r="Q3260" s="21"/>
      <c r="R3260" s="21"/>
      <c r="S3260" s="21"/>
      <c r="T3260" s="22"/>
      <c r="AT3260" s="120" t="s">
        <v>298</v>
      </c>
      <c r="AU3260" s="120" t="s">
        <v>74</v>
      </c>
    </row>
    <row r="3261" spans="2:51" s="167" customFormat="1" ht="12">
      <c r="B3261" s="166"/>
      <c r="D3261" s="96" t="s">
        <v>132</v>
      </c>
      <c r="E3261" s="168" t="s">
        <v>1</v>
      </c>
      <c r="F3261" s="169" t="s">
        <v>401</v>
      </c>
      <c r="H3261" s="168" t="s">
        <v>1</v>
      </c>
      <c r="L3261" s="166"/>
      <c r="M3261" s="170"/>
      <c r="N3261" s="171"/>
      <c r="O3261" s="171"/>
      <c r="P3261" s="171"/>
      <c r="Q3261" s="171"/>
      <c r="R3261" s="171"/>
      <c r="S3261" s="171"/>
      <c r="T3261" s="172"/>
      <c r="AT3261" s="168" t="s">
        <v>132</v>
      </c>
      <c r="AU3261" s="168" t="s">
        <v>74</v>
      </c>
      <c r="AV3261" s="167" t="s">
        <v>72</v>
      </c>
      <c r="AW3261" s="167" t="s">
        <v>5</v>
      </c>
      <c r="AX3261" s="167" t="s">
        <v>66</v>
      </c>
      <c r="AY3261" s="168" t="s">
        <v>123</v>
      </c>
    </row>
    <row r="3262" spans="2:51" s="167" customFormat="1" ht="12">
      <c r="B3262" s="166"/>
      <c r="D3262" s="96" t="s">
        <v>132</v>
      </c>
      <c r="E3262" s="168" t="s">
        <v>1</v>
      </c>
      <c r="F3262" s="169" t="s">
        <v>402</v>
      </c>
      <c r="H3262" s="168" t="s">
        <v>1</v>
      </c>
      <c r="L3262" s="166"/>
      <c r="M3262" s="170"/>
      <c r="N3262" s="171"/>
      <c r="O3262" s="171"/>
      <c r="P3262" s="171"/>
      <c r="Q3262" s="171"/>
      <c r="R3262" s="171"/>
      <c r="S3262" s="171"/>
      <c r="T3262" s="172"/>
      <c r="AT3262" s="168" t="s">
        <v>132</v>
      </c>
      <c r="AU3262" s="168" t="s">
        <v>74</v>
      </c>
      <c r="AV3262" s="167" t="s">
        <v>72</v>
      </c>
      <c r="AW3262" s="167" t="s">
        <v>5</v>
      </c>
      <c r="AX3262" s="167" t="s">
        <v>66</v>
      </c>
      <c r="AY3262" s="168" t="s">
        <v>123</v>
      </c>
    </row>
    <row r="3263" spans="2:51" s="167" customFormat="1" ht="12">
      <c r="B3263" s="166"/>
      <c r="D3263" s="96" t="s">
        <v>132</v>
      </c>
      <c r="E3263" s="168" t="s">
        <v>1</v>
      </c>
      <c r="F3263" s="169" t="s">
        <v>403</v>
      </c>
      <c r="H3263" s="168" t="s">
        <v>1</v>
      </c>
      <c r="L3263" s="166"/>
      <c r="M3263" s="170"/>
      <c r="N3263" s="171"/>
      <c r="O3263" s="171"/>
      <c r="P3263" s="171"/>
      <c r="Q3263" s="171"/>
      <c r="R3263" s="171"/>
      <c r="S3263" s="171"/>
      <c r="T3263" s="172"/>
      <c r="AT3263" s="168" t="s">
        <v>132</v>
      </c>
      <c r="AU3263" s="168" t="s">
        <v>74</v>
      </c>
      <c r="AV3263" s="167" t="s">
        <v>72</v>
      </c>
      <c r="AW3263" s="167" t="s">
        <v>5</v>
      </c>
      <c r="AX3263" s="167" t="s">
        <v>66</v>
      </c>
      <c r="AY3263" s="168" t="s">
        <v>123</v>
      </c>
    </row>
    <row r="3264" spans="2:51" s="167" customFormat="1" ht="12">
      <c r="B3264" s="166"/>
      <c r="D3264" s="96" t="s">
        <v>132</v>
      </c>
      <c r="E3264" s="168" t="s">
        <v>1</v>
      </c>
      <c r="F3264" s="169" t="s">
        <v>740</v>
      </c>
      <c r="H3264" s="168" t="s">
        <v>1</v>
      </c>
      <c r="L3264" s="166"/>
      <c r="M3264" s="170"/>
      <c r="N3264" s="171"/>
      <c r="O3264" s="171"/>
      <c r="P3264" s="171"/>
      <c r="Q3264" s="171"/>
      <c r="R3264" s="171"/>
      <c r="S3264" s="171"/>
      <c r="T3264" s="172"/>
      <c r="AT3264" s="168" t="s">
        <v>132</v>
      </c>
      <c r="AU3264" s="168" t="s">
        <v>74</v>
      </c>
      <c r="AV3264" s="167" t="s">
        <v>72</v>
      </c>
      <c r="AW3264" s="167" t="s">
        <v>5</v>
      </c>
      <c r="AX3264" s="167" t="s">
        <v>66</v>
      </c>
      <c r="AY3264" s="168" t="s">
        <v>123</v>
      </c>
    </row>
    <row r="3265" spans="2:51" s="95" customFormat="1" ht="12">
      <c r="B3265" s="94"/>
      <c r="D3265" s="96" t="s">
        <v>132</v>
      </c>
      <c r="E3265" s="97" t="s">
        <v>1</v>
      </c>
      <c r="F3265" s="98" t="s">
        <v>1084</v>
      </c>
      <c r="H3265" s="99">
        <v>79.04</v>
      </c>
      <c r="L3265" s="94"/>
      <c r="M3265" s="100"/>
      <c r="N3265" s="101"/>
      <c r="O3265" s="101"/>
      <c r="P3265" s="101"/>
      <c r="Q3265" s="101"/>
      <c r="R3265" s="101"/>
      <c r="S3265" s="101"/>
      <c r="T3265" s="102"/>
      <c r="AT3265" s="97" t="s">
        <v>132</v>
      </c>
      <c r="AU3265" s="97" t="s">
        <v>74</v>
      </c>
      <c r="AV3265" s="95" t="s">
        <v>74</v>
      </c>
      <c r="AW3265" s="95" t="s">
        <v>5</v>
      </c>
      <c r="AX3265" s="95" t="s">
        <v>66</v>
      </c>
      <c r="AY3265" s="97" t="s">
        <v>123</v>
      </c>
    </row>
    <row r="3266" spans="2:51" s="167" customFormat="1" ht="12">
      <c r="B3266" s="166"/>
      <c r="D3266" s="96" t="s">
        <v>132</v>
      </c>
      <c r="E3266" s="168" t="s">
        <v>1</v>
      </c>
      <c r="F3266" s="169" t="s">
        <v>819</v>
      </c>
      <c r="H3266" s="168" t="s">
        <v>1</v>
      </c>
      <c r="L3266" s="166"/>
      <c r="M3266" s="170"/>
      <c r="N3266" s="171"/>
      <c r="O3266" s="171"/>
      <c r="P3266" s="171"/>
      <c r="Q3266" s="171"/>
      <c r="R3266" s="171"/>
      <c r="S3266" s="171"/>
      <c r="T3266" s="172"/>
      <c r="AT3266" s="168" t="s">
        <v>132</v>
      </c>
      <c r="AU3266" s="168" t="s">
        <v>74</v>
      </c>
      <c r="AV3266" s="167" t="s">
        <v>72</v>
      </c>
      <c r="AW3266" s="167" t="s">
        <v>5</v>
      </c>
      <c r="AX3266" s="167" t="s">
        <v>66</v>
      </c>
      <c r="AY3266" s="168" t="s">
        <v>123</v>
      </c>
    </row>
    <row r="3267" spans="2:51" s="167" customFormat="1" ht="12">
      <c r="B3267" s="166"/>
      <c r="D3267" s="96" t="s">
        <v>132</v>
      </c>
      <c r="E3267" s="168" t="s">
        <v>1</v>
      </c>
      <c r="F3267" s="169" t="s">
        <v>820</v>
      </c>
      <c r="H3267" s="168" t="s">
        <v>1</v>
      </c>
      <c r="L3267" s="166"/>
      <c r="M3267" s="170"/>
      <c r="N3267" s="171"/>
      <c r="O3267" s="171"/>
      <c r="P3267" s="171"/>
      <c r="Q3267" s="171"/>
      <c r="R3267" s="171"/>
      <c r="S3267" s="171"/>
      <c r="T3267" s="172"/>
      <c r="AT3267" s="168" t="s">
        <v>132</v>
      </c>
      <c r="AU3267" s="168" t="s">
        <v>74</v>
      </c>
      <c r="AV3267" s="167" t="s">
        <v>72</v>
      </c>
      <c r="AW3267" s="167" t="s">
        <v>5</v>
      </c>
      <c r="AX3267" s="167" t="s">
        <v>66</v>
      </c>
      <c r="AY3267" s="168" t="s">
        <v>123</v>
      </c>
    </row>
    <row r="3268" spans="2:51" s="167" customFormat="1" ht="12">
      <c r="B3268" s="166"/>
      <c r="D3268" s="96" t="s">
        <v>132</v>
      </c>
      <c r="E3268" s="168" t="s">
        <v>1</v>
      </c>
      <c r="F3268" s="169" t="s">
        <v>822</v>
      </c>
      <c r="H3268" s="168" t="s">
        <v>1</v>
      </c>
      <c r="L3268" s="166"/>
      <c r="M3268" s="170"/>
      <c r="N3268" s="171"/>
      <c r="O3268" s="171"/>
      <c r="P3268" s="171"/>
      <c r="Q3268" s="171"/>
      <c r="R3268" s="171"/>
      <c r="S3268" s="171"/>
      <c r="T3268" s="172"/>
      <c r="AT3268" s="168" t="s">
        <v>132</v>
      </c>
      <c r="AU3268" s="168" t="s">
        <v>74</v>
      </c>
      <c r="AV3268" s="167" t="s">
        <v>72</v>
      </c>
      <c r="AW3268" s="167" t="s">
        <v>5</v>
      </c>
      <c r="AX3268" s="167" t="s">
        <v>66</v>
      </c>
      <c r="AY3268" s="168" t="s">
        <v>123</v>
      </c>
    </row>
    <row r="3269" spans="2:51" s="167" customFormat="1" ht="12">
      <c r="B3269" s="166"/>
      <c r="D3269" s="96" t="s">
        <v>132</v>
      </c>
      <c r="E3269" s="168" t="s">
        <v>1</v>
      </c>
      <c r="F3269" s="169" t="s">
        <v>824</v>
      </c>
      <c r="H3269" s="168" t="s">
        <v>1</v>
      </c>
      <c r="L3269" s="166"/>
      <c r="M3269" s="170"/>
      <c r="N3269" s="171"/>
      <c r="O3269" s="171"/>
      <c r="P3269" s="171"/>
      <c r="Q3269" s="171"/>
      <c r="R3269" s="171"/>
      <c r="S3269" s="171"/>
      <c r="T3269" s="172"/>
      <c r="AT3269" s="168" t="s">
        <v>132</v>
      </c>
      <c r="AU3269" s="168" t="s">
        <v>74</v>
      </c>
      <c r="AV3269" s="167" t="s">
        <v>72</v>
      </c>
      <c r="AW3269" s="167" t="s">
        <v>5</v>
      </c>
      <c r="AX3269" s="167" t="s">
        <v>66</v>
      </c>
      <c r="AY3269" s="168" t="s">
        <v>123</v>
      </c>
    </row>
    <row r="3270" spans="2:51" s="167" customFormat="1" ht="12">
      <c r="B3270" s="166"/>
      <c r="D3270" s="96" t="s">
        <v>132</v>
      </c>
      <c r="E3270" s="168" t="s">
        <v>1</v>
      </c>
      <c r="F3270" s="169" t="s">
        <v>826</v>
      </c>
      <c r="H3270" s="168" t="s">
        <v>1</v>
      </c>
      <c r="L3270" s="166"/>
      <c r="M3270" s="170"/>
      <c r="N3270" s="171"/>
      <c r="O3270" s="171"/>
      <c r="P3270" s="171"/>
      <c r="Q3270" s="171"/>
      <c r="R3270" s="171"/>
      <c r="S3270" s="171"/>
      <c r="T3270" s="172"/>
      <c r="AT3270" s="168" t="s">
        <v>132</v>
      </c>
      <c r="AU3270" s="168" t="s">
        <v>74</v>
      </c>
      <c r="AV3270" s="167" t="s">
        <v>72</v>
      </c>
      <c r="AW3270" s="167" t="s">
        <v>5</v>
      </c>
      <c r="AX3270" s="167" t="s">
        <v>66</v>
      </c>
      <c r="AY3270" s="168" t="s">
        <v>123</v>
      </c>
    </row>
    <row r="3271" spans="2:51" s="167" customFormat="1" ht="12">
      <c r="B3271" s="166"/>
      <c r="D3271" s="96" t="s">
        <v>132</v>
      </c>
      <c r="E3271" s="168" t="s">
        <v>1</v>
      </c>
      <c r="F3271" s="169" t="s">
        <v>828</v>
      </c>
      <c r="H3271" s="168" t="s">
        <v>1</v>
      </c>
      <c r="L3271" s="166"/>
      <c r="M3271" s="170"/>
      <c r="N3271" s="171"/>
      <c r="O3271" s="171"/>
      <c r="P3271" s="171"/>
      <c r="Q3271" s="171"/>
      <c r="R3271" s="171"/>
      <c r="S3271" s="171"/>
      <c r="T3271" s="172"/>
      <c r="AT3271" s="168" t="s">
        <v>132</v>
      </c>
      <c r="AU3271" s="168" t="s">
        <v>74</v>
      </c>
      <c r="AV3271" s="167" t="s">
        <v>72</v>
      </c>
      <c r="AW3271" s="167" t="s">
        <v>5</v>
      </c>
      <c r="AX3271" s="167" t="s">
        <v>66</v>
      </c>
      <c r="AY3271" s="168" t="s">
        <v>123</v>
      </c>
    </row>
    <row r="3272" spans="2:51" s="167" customFormat="1" ht="12">
      <c r="B3272" s="166"/>
      <c r="D3272" s="96" t="s">
        <v>132</v>
      </c>
      <c r="E3272" s="168" t="s">
        <v>1</v>
      </c>
      <c r="F3272" s="169" t="s">
        <v>830</v>
      </c>
      <c r="H3272" s="168" t="s">
        <v>1</v>
      </c>
      <c r="L3272" s="166"/>
      <c r="M3272" s="170"/>
      <c r="N3272" s="171"/>
      <c r="O3272" s="171"/>
      <c r="P3272" s="171"/>
      <c r="Q3272" s="171"/>
      <c r="R3272" s="171"/>
      <c r="S3272" s="171"/>
      <c r="T3272" s="172"/>
      <c r="AT3272" s="168" t="s">
        <v>132</v>
      </c>
      <c r="AU3272" s="168" t="s">
        <v>74</v>
      </c>
      <c r="AV3272" s="167" t="s">
        <v>72</v>
      </c>
      <c r="AW3272" s="167" t="s">
        <v>5</v>
      </c>
      <c r="AX3272" s="167" t="s">
        <v>66</v>
      </c>
      <c r="AY3272" s="168" t="s">
        <v>123</v>
      </c>
    </row>
    <row r="3273" spans="2:51" s="95" customFormat="1" ht="12">
      <c r="B3273" s="94"/>
      <c r="D3273" s="96" t="s">
        <v>132</v>
      </c>
      <c r="E3273" s="97" t="s">
        <v>1</v>
      </c>
      <c r="F3273" s="98" t="s">
        <v>1085</v>
      </c>
      <c r="H3273" s="99">
        <v>6.937</v>
      </c>
      <c r="L3273" s="94"/>
      <c r="M3273" s="100"/>
      <c r="N3273" s="101"/>
      <c r="O3273" s="101"/>
      <c r="P3273" s="101"/>
      <c r="Q3273" s="101"/>
      <c r="R3273" s="101"/>
      <c r="S3273" s="101"/>
      <c r="T3273" s="102"/>
      <c r="AT3273" s="97" t="s">
        <v>132</v>
      </c>
      <c r="AU3273" s="97" t="s">
        <v>74</v>
      </c>
      <c r="AV3273" s="95" t="s">
        <v>74</v>
      </c>
      <c r="AW3273" s="95" t="s">
        <v>5</v>
      </c>
      <c r="AX3273" s="95" t="s">
        <v>66</v>
      </c>
      <c r="AY3273" s="97" t="s">
        <v>123</v>
      </c>
    </row>
    <row r="3274" spans="2:51" s="167" customFormat="1" ht="12">
      <c r="B3274" s="166"/>
      <c r="D3274" s="96" t="s">
        <v>132</v>
      </c>
      <c r="E3274" s="168" t="s">
        <v>1</v>
      </c>
      <c r="F3274" s="169" t="s">
        <v>1030</v>
      </c>
      <c r="H3274" s="168" t="s">
        <v>1</v>
      </c>
      <c r="L3274" s="166"/>
      <c r="M3274" s="170"/>
      <c r="N3274" s="171"/>
      <c r="O3274" s="171"/>
      <c r="P3274" s="171"/>
      <c r="Q3274" s="171"/>
      <c r="R3274" s="171"/>
      <c r="S3274" s="171"/>
      <c r="T3274" s="172"/>
      <c r="AT3274" s="168" t="s">
        <v>132</v>
      </c>
      <c r="AU3274" s="168" t="s">
        <v>74</v>
      </c>
      <c r="AV3274" s="167" t="s">
        <v>72</v>
      </c>
      <c r="AW3274" s="167" t="s">
        <v>5</v>
      </c>
      <c r="AX3274" s="167" t="s">
        <v>66</v>
      </c>
      <c r="AY3274" s="168" t="s">
        <v>123</v>
      </c>
    </row>
    <row r="3275" spans="2:51" s="167" customFormat="1" ht="12">
      <c r="B3275" s="166"/>
      <c r="D3275" s="96" t="s">
        <v>132</v>
      </c>
      <c r="E3275" s="168" t="s">
        <v>1</v>
      </c>
      <c r="F3275" s="169" t="s">
        <v>1031</v>
      </c>
      <c r="H3275" s="168" t="s">
        <v>1</v>
      </c>
      <c r="L3275" s="166"/>
      <c r="M3275" s="170"/>
      <c r="N3275" s="171"/>
      <c r="O3275" s="171"/>
      <c r="P3275" s="171"/>
      <c r="Q3275" s="171"/>
      <c r="R3275" s="171"/>
      <c r="S3275" s="171"/>
      <c r="T3275" s="172"/>
      <c r="AT3275" s="168" t="s">
        <v>132</v>
      </c>
      <c r="AU3275" s="168" t="s">
        <v>74</v>
      </c>
      <c r="AV3275" s="167" t="s">
        <v>72</v>
      </c>
      <c r="AW3275" s="167" t="s">
        <v>5</v>
      </c>
      <c r="AX3275" s="167" t="s">
        <v>66</v>
      </c>
      <c r="AY3275" s="168" t="s">
        <v>123</v>
      </c>
    </row>
    <row r="3276" spans="2:51" s="167" customFormat="1" ht="12">
      <c r="B3276" s="166"/>
      <c r="D3276" s="96" t="s">
        <v>132</v>
      </c>
      <c r="E3276" s="168" t="s">
        <v>1</v>
      </c>
      <c r="F3276" s="169" t="s">
        <v>1032</v>
      </c>
      <c r="H3276" s="168" t="s">
        <v>1</v>
      </c>
      <c r="L3276" s="166"/>
      <c r="M3276" s="170"/>
      <c r="N3276" s="171"/>
      <c r="O3276" s="171"/>
      <c r="P3276" s="171"/>
      <c r="Q3276" s="171"/>
      <c r="R3276" s="171"/>
      <c r="S3276" s="171"/>
      <c r="T3276" s="172"/>
      <c r="AT3276" s="168" t="s">
        <v>132</v>
      </c>
      <c r="AU3276" s="168" t="s">
        <v>74</v>
      </c>
      <c r="AV3276" s="167" t="s">
        <v>72</v>
      </c>
      <c r="AW3276" s="167" t="s">
        <v>5</v>
      </c>
      <c r="AX3276" s="167" t="s">
        <v>66</v>
      </c>
      <c r="AY3276" s="168" t="s">
        <v>123</v>
      </c>
    </row>
    <row r="3277" spans="2:51" s="167" customFormat="1" ht="12">
      <c r="B3277" s="166"/>
      <c r="D3277" s="96" t="s">
        <v>132</v>
      </c>
      <c r="E3277" s="168" t="s">
        <v>1</v>
      </c>
      <c r="F3277" s="169" t="s">
        <v>1033</v>
      </c>
      <c r="H3277" s="168" t="s">
        <v>1</v>
      </c>
      <c r="L3277" s="166"/>
      <c r="M3277" s="170"/>
      <c r="N3277" s="171"/>
      <c r="O3277" s="171"/>
      <c r="P3277" s="171"/>
      <c r="Q3277" s="171"/>
      <c r="R3277" s="171"/>
      <c r="S3277" s="171"/>
      <c r="T3277" s="172"/>
      <c r="AT3277" s="168" t="s">
        <v>132</v>
      </c>
      <c r="AU3277" s="168" t="s">
        <v>74</v>
      </c>
      <c r="AV3277" s="167" t="s">
        <v>72</v>
      </c>
      <c r="AW3277" s="167" t="s">
        <v>5</v>
      </c>
      <c r="AX3277" s="167" t="s">
        <v>66</v>
      </c>
      <c r="AY3277" s="168" t="s">
        <v>123</v>
      </c>
    </row>
    <row r="3278" spans="2:51" s="167" customFormat="1" ht="12">
      <c r="B3278" s="166"/>
      <c r="D3278" s="96" t="s">
        <v>132</v>
      </c>
      <c r="E3278" s="168" t="s">
        <v>1</v>
      </c>
      <c r="F3278" s="169" t="s">
        <v>1034</v>
      </c>
      <c r="H3278" s="168" t="s">
        <v>1</v>
      </c>
      <c r="L3278" s="166"/>
      <c r="M3278" s="170"/>
      <c r="N3278" s="171"/>
      <c r="O3278" s="171"/>
      <c r="P3278" s="171"/>
      <c r="Q3278" s="171"/>
      <c r="R3278" s="171"/>
      <c r="S3278" s="171"/>
      <c r="T3278" s="172"/>
      <c r="AT3278" s="168" t="s">
        <v>132</v>
      </c>
      <c r="AU3278" s="168" t="s">
        <v>74</v>
      </c>
      <c r="AV3278" s="167" t="s">
        <v>72</v>
      </c>
      <c r="AW3278" s="167" t="s">
        <v>5</v>
      </c>
      <c r="AX3278" s="167" t="s">
        <v>66</v>
      </c>
      <c r="AY3278" s="168" t="s">
        <v>123</v>
      </c>
    </row>
    <row r="3279" spans="2:51" s="167" customFormat="1" ht="12">
      <c r="B3279" s="166"/>
      <c r="D3279" s="96" t="s">
        <v>132</v>
      </c>
      <c r="E3279" s="168" t="s">
        <v>1</v>
      </c>
      <c r="F3279" s="169" t="s">
        <v>1035</v>
      </c>
      <c r="H3279" s="168" t="s">
        <v>1</v>
      </c>
      <c r="L3279" s="166"/>
      <c r="M3279" s="170"/>
      <c r="N3279" s="171"/>
      <c r="O3279" s="171"/>
      <c r="P3279" s="171"/>
      <c r="Q3279" s="171"/>
      <c r="R3279" s="171"/>
      <c r="S3279" s="171"/>
      <c r="T3279" s="172"/>
      <c r="AT3279" s="168" t="s">
        <v>132</v>
      </c>
      <c r="AU3279" s="168" t="s">
        <v>74</v>
      </c>
      <c r="AV3279" s="167" t="s">
        <v>72</v>
      </c>
      <c r="AW3279" s="167" t="s">
        <v>5</v>
      </c>
      <c r="AX3279" s="167" t="s">
        <v>66</v>
      </c>
      <c r="AY3279" s="168" t="s">
        <v>123</v>
      </c>
    </row>
    <row r="3280" spans="2:51" s="95" customFormat="1" ht="12">
      <c r="B3280" s="94"/>
      <c r="D3280" s="96" t="s">
        <v>132</v>
      </c>
      <c r="E3280" s="97" t="s">
        <v>1</v>
      </c>
      <c r="F3280" s="98" t="s">
        <v>1086</v>
      </c>
      <c r="H3280" s="99">
        <v>0.9</v>
      </c>
      <c r="L3280" s="94"/>
      <c r="M3280" s="100"/>
      <c r="N3280" s="101"/>
      <c r="O3280" s="101"/>
      <c r="P3280" s="101"/>
      <c r="Q3280" s="101"/>
      <c r="R3280" s="101"/>
      <c r="S3280" s="101"/>
      <c r="T3280" s="102"/>
      <c r="AT3280" s="97" t="s">
        <v>132</v>
      </c>
      <c r="AU3280" s="97" t="s">
        <v>74</v>
      </c>
      <c r="AV3280" s="95" t="s">
        <v>74</v>
      </c>
      <c r="AW3280" s="95" t="s">
        <v>5</v>
      </c>
      <c r="AX3280" s="95" t="s">
        <v>66</v>
      </c>
      <c r="AY3280" s="97" t="s">
        <v>123</v>
      </c>
    </row>
    <row r="3281" spans="2:51" s="182" customFormat="1" ht="12">
      <c r="B3281" s="181"/>
      <c r="D3281" s="96" t="s">
        <v>132</v>
      </c>
      <c r="E3281" s="183" t="s">
        <v>1</v>
      </c>
      <c r="F3281" s="184" t="s">
        <v>470</v>
      </c>
      <c r="H3281" s="185">
        <v>86.87700000000001</v>
      </c>
      <c r="L3281" s="181"/>
      <c r="M3281" s="186"/>
      <c r="N3281" s="187"/>
      <c r="O3281" s="187"/>
      <c r="P3281" s="187"/>
      <c r="Q3281" s="187"/>
      <c r="R3281" s="187"/>
      <c r="S3281" s="187"/>
      <c r="T3281" s="188"/>
      <c r="AT3281" s="183" t="s">
        <v>132</v>
      </c>
      <c r="AU3281" s="183" t="s">
        <v>74</v>
      </c>
      <c r="AV3281" s="182" t="s">
        <v>130</v>
      </c>
      <c r="AW3281" s="182" t="s">
        <v>5</v>
      </c>
      <c r="AX3281" s="182" t="s">
        <v>72</v>
      </c>
      <c r="AY3281" s="183" t="s">
        <v>123</v>
      </c>
    </row>
    <row r="3282" spans="2:65" s="117" customFormat="1" ht="16.5" customHeight="1">
      <c r="B3282" s="8"/>
      <c r="C3282" s="84" t="s">
        <v>1087</v>
      </c>
      <c r="D3282" s="84" t="s">
        <v>125</v>
      </c>
      <c r="E3282" s="85" t="s">
        <v>1088</v>
      </c>
      <c r="F3282" s="86" t="s">
        <v>1089</v>
      </c>
      <c r="G3282" s="87" t="s">
        <v>207</v>
      </c>
      <c r="H3282" s="88">
        <v>0.9</v>
      </c>
      <c r="I3282" s="142"/>
      <c r="J3282" s="89">
        <f>ROUND(I3282*H3282,2)</f>
        <v>0</v>
      </c>
      <c r="K3282" s="86" t="s">
        <v>397</v>
      </c>
      <c r="L3282" s="8"/>
      <c r="M3282" s="115" t="s">
        <v>1</v>
      </c>
      <c r="N3282" s="90" t="s">
        <v>35</v>
      </c>
      <c r="O3282" s="92">
        <v>0.032</v>
      </c>
      <c r="P3282" s="92">
        <f>O3282*H3282</f>
        <v>0.028800000000000003</v>
      </c>
      <c r="Q3282" s="92">
        <v>0</v>
      </c>
      <c r="R3282" s="92">
        <f>Q3282*H3282</f>
        <v>0</v>
      </c>
      <c r="S3282" s="92">
        <v>0</v>
      </c>
      <c r="T3282" s="164">
        <f>S3282*H3282</f>
        <v>0</v>
      </c>
      <c r="AR3282" s="120" t="s">
        <v>130</v>
      </c>
      <c r="AT3282" s="120" t="s">
        <v>125</v>
      </c>
      <c r="AU3282" s="120" t="s">
        <v>74</v>
      </c>
      <c r="AY3282" s="120" t="s">
        <v>123</v>
      </c>
      <c r="BE3282" s="156">
        <f>IF(N3282="základní",J3282,0)</f>
        <v>0</v>
      </c>
      <c r="BF3282" s="156">
        <f>IF(N3282="snížená",J3282,0)</f>
        <v>0</v>
      </c>
      <c r="BG3282" s="156">
        <f>IF(N3282="zákl. přenesená",J3282,0)</f>
        <v>0</v>
      </c>
      <c r="BH3282" s="156">
        <f>IF(N3282="sníž. přenesená",J3282,0)</f>
        <v>0</v>
      </c>
      <c r="BI3282" s="156">
        <f>IF(N3282="nulová",J3282,0)</f>
        <v>0</v>
      </c>
      <c r="BJ3282" s="120" t="s">
        <v>72</v>
      </c>
      <c r="BK3282" s="156">
        <f>ROUND(I3282*H3282,2)</f>
        <v>0</v>
      </c>
      <c r="BL3282" s="120" t="s">
        <v>130</v>
      </c>
      <c r="BM3282" s="120" t="s">
        <v>1090</v>
      </c>
    </row>
    <row r="3283" spans="2:47" s="117" customFormat="1" ht="12">
      <c r="B3283" s="8"/>
      <c r="D3283" s="96" t="s">
        <v>399</v>
      </c>
      <c r="F3283" s="165" t="s">
        <v>1091</v>
      </c>
      <c r="L3283" s="8"/>
      <c r="M3283" s="114"/>
      <c r="N3283" s="21"/>
      <c r="O3283" s="21"/>
      <c r="P3283" s="21"/>
      <c r="Q3283" s="21"/>
      <c r="R3283" s="21"/>
      <c r="S3283" s="21"/>
      <c r="T3283" s="22"/>
      <c r="AT3283" s="120" t="s">
        <v>399</v>
      </c>
      <c r="AU3283" s="120" t="s">
        <v>74</v>
      </c>
    </row>
    <row r="3284" spans="2:47" s="117" customFormat="1" ht="48.75">
      <c r="B3284" s="8"/>
      <c r="D3284" s="96" t="s">
        <v>298</v>
      </c>
      <c r="F3284" s="113" t="s">
        <v>1092</v>
      </c>
      <c r="L3284" s="8"/>
      <c r="M3284" s="114"/>
      <c r="N3284" s="21"/>
      <c r="O3284" s="21"/>
      <c r="P3284" s="21"/>
      <c r="Q3284" s="21"/>
      <c r="R3284" s="21"/>
      <c r="S3284" s="21"/>
      <c r="T3284" s="22"/>
      <c r="AT3284" s="120" t="s">
        <v>298</v>
      </c>
      <c r="AU3284" s="120" t="s">
        <v>74</v>
      </c>
    </row>
    <row r="3285" spans="2:51" s="167" customFormat="1" ht="12">
      <c r="B3285" s="166"/>
      <c r="D3285" s="96" t="s">
        <v>132</v>
      </c>
      <c r="E3285" s="168" t="s">
        <v>1</v>
      </c>
      <c r="F3285" s="169" t="s">
        <v>401</v>
      </c>
      <c r="H3285" s="168" t="s">
        <v>1</v>
      </c>
      <c r="L3285" s="166"/>
      <c r="M3285" s="170"/>
      <c r="N3285" s="171"/>
      <c r="O3285" s="171"/>
      <c r="P3285" s="171"/>
      <c r="Q3285" s="171"/>
      <c r="R3285" s="171"/>
      <c r="S3285" s="171"/>
      <c r="T3285" s="172"/>
      <c r="AT3285" s="168" t="s">
        <v>132</v>
      </c>
      <c r="AU3285" s="168" t="s">
        <v>74</v>
      </c>
      <c r="AV3285" s="167" t="s">
        <v>72</v>
      </c>
      <c r="AW3285" s="167" t="s">
        <v>5</v>
      </c>
      <c r="AX3285" s="167" t="s">
        <v>66</v>
      </c>
      <c r="AY3285" s="168" t="s">
        <v>123</v>
      </c>
    </row>
    <row r="3286" spans="2:51" s="167" customFormat="1" ht="12">
      <c r="B3286" s="166"/>
      <c r="D3286" s="96" t="s">
        <v>132</v>
      </c>
      <c r="E3286" s="168" t="s">
        <v>1</v>
      </c>
      <c r="F3286" s="169" t="s">
        <v>402</v>
      </c>
      <c r="H3286" s="168" t="s">
        <v>1</v>
      </c>
      <c r="L3286" s="166"/>
      <c r="M3286" s="170"/>
      <c r="N3286" s="171"/>
      <c r="O3286" s="171"/>
      <c r="P3286" s="171"/>
      <c r="Q3286" s="171"/>
      <c r="R3286" s="171"/>
      <c r="S3286" s="171"/>
      <c r="T3286" s="172"/>
      <c r="AT3286" s="168" t="s">
        <v>132</v>
      </c>
      <c r="AU3286" s="168" t="s">
        <v>74</v>
      </c>
      <c r="AV3286" s="167" t="s">
        <v>72</v>
      </c>
      <c r="AW3286" s="167" t="s">
        <v>5</v>
      </c>
      <c r="AX3286" s="167" t="s">
        <v>66</v>
      </c>
      <c r="AY3286" s="168" t="s">
        <v>123</v>
      </c>
    </row>
    <row r="3287" spans="2:51" s="167" customFormat="1" ht="12">
      <c r="B3287" s="166"/>
      <c r="D3287" s="96" t="s">
        <v>132</v>
      </c>
      <c r="E3287" s="168" t="s">
        <v>1</v>
      </c>
      <c r="F3287" s="169" t="s">
        <v>403</v>
      </c>
      <c r="H3287" s="168" t="s">
        <v>1</v>
      </c>
      <c r="L3287" s="166"/>
      <c r="M3287" s="170"/>
      <c r="N3287" s="171"/>
      <c r="O3287" s="171"/>
      <c r="P3287" s="171"/>
      <c r="Q3287" s="171"/>
      <c r="R3287" s="171"/>
      <c r="S3287" s="171"/>
      <c r="T3287" s="172"/>
      <c r="AT3287" s="168" t="s">
        <v>132</v>
      </c>
      <c r="AU3287" s="168" t="s">
        <v>74</v>
      </c>
      <c r="AV3287" s="167" t="s">
        <v>72</v>
      </c>
      <c r="AW3287" s="167" t="s">
        <v>5</v>
      </c>
      <c r="AX3287" s="167" t="s">
        <v>66</v>
      </c>
      <c r="AY3287" s="168" t="s">
        <v>123</v>
      </c>
    </row>
    <row r="3288" spans="2:51" s="167" customFormat="1" ht="12">
      <c r="B3288" s="166"/>
      <c r="D3288" s="96" t="s">
        <v>132</v>
      </c>
      <c r="E3288" s="168" t="s">
        <v>1</v>
      </c>
      <c r="F3288" s="169" t="s">
        <v>1030</v>
      </c>
      <c r="H3288" s="168" t="s">
        <v>1</v>
      </c>
      <c r="L3288" s="166"/>
      <c r="M3288" s="170"/>
      <c r="N3288" s="171"/>
      <c r="O3288" s="171"/>
      <c r="P3288" s="171"/>
      <c r="Q3288" s="171"/>
      <c r="R3288" s="171"/>
      <c r="S3288" s="171"/>
      <c r="T3288" s="172"/>
      <c r="AT3288" s="168" t="s">
        <v>132</v>
      </c>
      <c r="AU3288" s="168" t="s">
        <v>74</v>
      </c>
      <c r="AV3288" s="167" t="s">
        <v>72</v>
      </c>
      <c r="AW3288" s="167" t="s">
        <v>5</v>
      </c>
      <c r="AX3288" s="167" t="s">
        <v>66</v>
      </c>
      <c r="AY3288" s="168" t="s">
        <v>123</v>
      </c>
    </row>
    <row r="3289" spans="2:51" s="167" customFormat="1" ht="12">
      <c r="B3289" s="166"/>
      <c r="D3289" s="96" t="s">
        <v>132</v>
      </c>
      <c r="E3289" s="168" t="s">
        <v>1</v>
      </c>
      <c r="F3289" s="169" t="s">
        <v>1031</v>
      </c>
      <c r="H3289" s="168" t="s">
        <v>1</v>
      </c>
      <c r="L3289" s="166"/>
      <c r="M3289" s="170"/>
      <c r="N3289" s="171"/>
      <c r="O3289" s="171"/>
      <c r="P3289" s="171"/>
      <c r="Q3289" s="171"/>
      <c r="R3289" s="171"/>
      <c r="S3289" s="171"/>
      <c r="T3289" s="172"/>
      <c r="AT3289" s="168" t="s">
        <v>132</v>
      </c>
      <c r="AU3289" s="168" t="s">
        <v>74</v>
      </c>
      <c r="AV3289" s="167" t="s">
        <v>72</v>
      </c>
      <c r="AW3289" s="167" t="s">
        <v>5</v>
      </c>
      <c r="AX3289" s="167" t="s">
        <v>66</v>
      </c>
      <c r="AY3289" s="168" t="s">
        <v>123</v>
      </c>
    </row>
    <row r="3290" spans="2:51" s="167" customFormat="1" ht="12">
      <c r="B3290" s="166"/>
      <c r="D3290" s="96" t="s">
        <v>132</v>
      </c>
      <c r="E3290" s="168" t="s">
        <v>1</v>
      </c>
      <c r="F3290" s="169" t="s">
        <v>1032</v>
      </c>
      <c r="H3290" s="168" t="s">
        <v>1</v>
      </c>
      <c r="L3290" s="166"/>
      <c r="M3290" s="170"/>
      <c r="N3290" s="171"/>
      <c r="O3290" s="171"/>
      <c r="P3290" s="171"/>
      <c r="Q3290" s="171"/>
      <c r="R3290" s="171"/>
      <c r="S3290" s="171"/>
      <c r="T3290" s="172"/>
      <c r="AT3290" s="168" t="s">
        <v>132</v>
      </c>
      <c r="AU3290" s="168" t="s">
        <v>74</v>
      </c>
      <c r="AV3290" s="167" t="s">
        <v>72</v>
      </c>
      <c r="AW3290" s="167" t="s">
        <v>5</v>
      </c>
      <c r="AX3290" s="167" t="s">
        <v>66</v>
      </c>
      <c r="AY3290" s="168" t="s">
        <v>123</v>
      </c>
    </row>
    <row r="3291" spans="2:51" s="167" customFormat="1" ht="12">
      <c r="B3291" s="166"/>
      <c r="D3291" s="96" t="s">
        <v>132</v>
      </c>
      <c r="E3291" s="168" t="s">
        <v>1</v>
      </c>
      <c r="F3291" s="169" t="s">
        <v>1033</v>
      </c>
      <c r="H3291" s="168" t="s">
        <v>1</v>
      </c>
      <c r="L3291" s="166"/>
      <c r="M3291" s="170"/>
      <c r="N3291" s="171"/>
      <c r="O3291" s="171"/>
      <c r="P3291" s="171"/>
      <c r="Q3291" s="171"/>
      <c r="R3291" s="171"/>
      <c r="S3291" s="171"/>
      <c r="T3291" s="172"/>
      <c r="AT3291" s="168" t="s">
        <v>132</v>
      </c>
      <c r="AU3291" s="168" t="s">
        <v>74</v>
      </c>
      <c r="AV3291" s="167" t="s">
        <v>72</v>
      </c>
      <c r="AW3291" s="167" t="s">
        <v>5</v>
      </c>
      <c r="AX3291" s="167" t="s">
        <v>66</v>
      </c>
      <c r="AY3291" s="168" t="s">
        <v>123</v>
      </c>
    </row>
    <row r="3292" spans="2:51" s="167" customFormat="1" ht="12">
      <c r="B3292" s="166"/>
      <c r="D3292" s="96" t="s">
        <v>132</v>
      </c>
      <c r="E3292" s="168" t="s">
        <v>1</v>
      </c>
      <c r="F3292" s="169" t="s">
        <v>1034</v>
      </c>
      <c r="H3292" s="168" t="s">
        <v>1</v>
      </c>
      <c r="L3292" s="166"/>
      <c r="M3292" s="170"/>
      <c r="N3292" s="171"/>
      <c r="O3292" s="171"/>
      <c r="P3292" s="171"/>
      <c r="Q3292" s="171"/>
      <c r="R3292" s="171"/>
      <c r="S3292" s="171"/>
      <c r="T3292" s="172"/>
      <c r="AT3292" s="168" t="s">
        <v>132</v>
      </c>
      <c r="AU3292" s="168" t="s">
        <v>74</v>
      </c>
      <c r="AV3292" s="167" t="s">
        <v>72</v>
      </c>
      <c r="AW3292" s="167" t="s">
        <v>5</v>
      </c>
      <c r="AX3292" s="167" t="s">
        <v>66</v>
      </c>
      <c r="AY3292" s="168" t="s">
        <v>123</v>
      </c>
    </row>
    <row r="3293" spans="2:51" s="167" customFormat="1" ht="12">
      <c r="B3293" s="166"/>
      <c r="D3293" s="96" t="s">
        <v>132</v>
      </c>
      <c r="E3293" s="168" t="s">
        <v>1</v>
      </c>
      <c r="F3293" s="169" t="s">
        <v>1035</v>
      </c>
      <c r="H3293" s="168" t="s">
        <v>1</v>
      </c>
      <c r="L3293" s="166"/>
      <c r="M3293" s="170"/>
      <c r="N3293" s="171"/>
      <c r="O3293" s="171"/>
      <c r="P3293" s="171"/>
      <c r="Q3293" s="171"/>
      <c r="R3293" s="171"/>
      <c r="S3293" s="171"/>
      <c r="T3293" s="172"/>
      <c r="AT3293" s="168" t="s">
        <v>132</v>
      </c>
      <c r="AU3293" s="168" t="s">
        <v>74</v>
      </c>
      <c r="AV3293" s="167" t="s">
        <v>72</v>
      </c>
      <c r="AW3293" s="167" t="s">
        <v>5</v>
      </c>
      <c r="AX3293" s="167" t="s">
        <v>66</v>
      </c>
      <c r="AY3293" s="168" t="s">
        <v>123</v>
      </c>
    </row>
    <row r="3294" spans="2:51" s="95" customFormat="1" ht="12">
      <c r="B3294" s="94"/>
      <c r="D3294" s="96" t="s">
        <v>132</v>
      </c>
      <c r="E3294" s="97" t="s">
        <v>1</v>
      </c>
      <c r="F3294" s="98" t="s">
        <v>1086</v>
      </c>
      <c r="H3294" s="99">
        <v>0.9</v>
      </c>
      <c r="L3294" s="94"/>
      <c r="M3294" s="100"/>
      <c r="N3294" s="101"/>
      <c r="O3294" s="101"/>
      <c r="P3294" s="101"/>
      <c r="Q3294" s="101"/>
      <c r="R3294" s="101"/>
      <c r="S3294" s="101"/>
      <c r="T3294" s="102"/>
      <c r="AT3294" s="97" t="s">
        <v>132</v>
      </c>
      <c r="AU3294" s="97" t="s">
        <v>74</v>
      </c>
      <c r="AV3294" s="95" t="s">
        <v>74</v>
      </c>
      <c r="AW3294" s="95" t="s">
        <v>5</v>
      </c>
      <c r="AX3294" s="95" t="s">
        <v>66</v>
      </c>
      <c r="AY3294" s="97" t="s">
        <v>123</v>
      </c>
    </row>
    <row r="3295" spans="2:51" s="182" customFormat="1" ht="12">
      <c r="B3295" s="181"/>
      <c r="D3295" s="96" t="s">
        <v>132</v>
      </c>
      <c r="E3295" s="183" t="s">
        <v>1</v>
      </c>
      <c r="F3295" s="184" t="s">
        <v>470</v>
      </c>
      <c r="H3295" s="185">
        <v>0.9</v>
      </c>
      <c r="L3295" s="181"/>
      <c r="M3295" s="186"/>
      <c r="N3295" s="187"/>
      <c r="O3295" s="187"/>
      <c r="P3295" s="187"/>
      <c r="Q3295" s="187"/>
      <c r="R3295" s="187"/>
      <c r="S3295" s="187"/>
      <c r="T3295" s="188"/>
      <c r="AT3295" s="183" t="s">
        <v>132</v>
      </c>
      <c r="AU3295" s="183" t="s">
        <v>74</v>
      </c>
      <c r="AV3295" s="182" t="s">
        <v>130</v>
      </c>
      <c r="AW3295" s="182" t="s">
        <v>5</v>
      </c>
      <c r="AX3295" s="182" t="s">
        <v>72</v>
      </c>
      <c r="AY3295" s="183" t="s">
        <v>123</v>
      </c>
    </row>
    <row r="3296" spans="2:65" s="117" customFormat="1" ht="16.5" customHeight="1">
      <c r="B3296" s="8"/>
      <c r="C3296" s="84" t="s">
        <v>1093</v>
      </c>
      <c r="D3296" s="84" t="s">
        <v>125</v>
      </c>
      <c r="E3296" s="85" t="s">
        <v>1094</v>
      </c>
      <c r="F3296" s="86" t="s">
        <v>1095</v>
      </c>
      <c r="G3296" s="87" t="s">
        <v>207</v>
      </c>
      <c r="H3296" s="88">
        <v>9</v>
      </c>
      <c r="I3296" s="142"/>
      <c r="J3296" s="89">
        <f>ROUND(I3296*H3296,2)</f>
        <v>0</v>
      </c>
      <c r="K3296" s="86" t="s">
        <v>397</v>
      </c>
      <c r="L3296" s="8"/>
      <c r="M3296" s="115" t="s">
        <v>1</v>
      </c>
      <c r="N3296" s="90" t="s">
        <v>35</v>
      </c>
      <c r="O3296" s="92">
        <v>0.003</v>
      </c>
      <c r="P3296" s="92">
        <f>O3296*H3296</f>
        <v>0.027</v>
      </c>
      <c r="Q3296" s="92">
        <v>0</v>
      </c>
      <c r="R3296" s="92">
        <f>Q3296*H3296</f>
        <v>0</v>
      </c>
      <c r="S3296" s="92">
        <v>0</v>
      </c>
      <c r="T3296" s="164">
        <f>S3296*H3296</f>
        <v>0</v>
      </c>
      <c r="AR3296" s="120" t="s">
        <v>130</v>
      </c>
      <c r="AT3296" s="120" t="s">
        <v>125</v>
      </c>
      <c r="AU3296" s="120" t="s">
        <v>74</v>
      </c>
      <c r="AY3296" s="120" t="s">
        <v>123</v>
      </c>
      <c r="BE3296" s="156">
        <f>IF(N3296="základní",J3296,0)</f>
        <v>0</v>
      </c>
      <c r="BF3296" s="156">
        <f>IF(N3296="snížená",J3296,0)</f>
        <v>0</v>
      </c>
      <c r="BG3296" s="156">
        <f>IF(N3296="zákl. přenesená",J3296,0)</f>
        <v>0</v>
      </c>
      <c r="BH3296" s="156">
        <f>IF(N3296="sníž. přenesená",J3296,0)</f>
        <v>0</v>
      </c>
      <c r="BI3296" s="156">
        <f>IF(N3296="nulová",J3296,0)</f>
        <v>0</v>
      </c>
      <c r="BJ3296" s="120" t="s">
        <v>72</v>
      </c>
      <c r="BK3296" s="156">
        <f>ROUND(I3296*H3296,2)</f>
        <v>0</v>
      </c>
      <c r="BL3296" s="120" t="s">
        <v>130</v>
      </c>
      <c r="BM3296" s="120" t="s">
        <v>1096</v>
      </c>
    </row>
    <row r="3297" spans="2:47" s="117" customFormat="1" ht="12">
      <c r="B3297" s="8"/>
      <c r="D3297" s="96" t="s">
        <v>399</v>
      </c>
      <c r="F3297" s="165" t="s">
        <v>1097</v>
      </c>
      <c r="L3297" s="8"/>
      <c r="M3297" s="114"/>
      <c r="N3297" s="21"/>
      <c r="O3297" s="21"/>
      <c r="P3297" s="21"/>
      <c r="Q3297" s="21"/>
      <c r="R3297" s="21"/>
      <c r="S3297" s="21"/>
      <c r="T3297" s="22"/>
      <c r="AT3297" s="120" t="s">
        <v>399</v>
      </c>
      <c r="AU3297" s="120" t="s">
        <v>74</v>
      </c>
    </row>
    <row r="3298" spans="2:47" s="117" customFormat="1" ht="48.75">
      <c r="B3298" s="8"/>
      <c r="D3298" s="96" t="s">
        <v>298</v>
      </c>
      <c r="F3298" s="113" t="s">
        <v>1092</v>
      </c>
      <c r="L3298" s="8"/>
      <c r="M3298" s="114"/>
      <c r="N3298" s="21"/>
      <c r="O3298" s="21"/>
      <c r="P3298" s="21"/>
      <c r="Q3298" s="21"/>
      <c r="R3298" s="21"/>
      <c r="S3298" s="21"/>
      <c r="T3298" s="22"/>
      <c r="AT3298" s="120" t="s">
        <v>298</v>
      </c>
      <c r="AU3298" s="120" t="s">
        <v>74</v>
      </c>
    </row>
    <row r="3299" spans="2:51" s="167" customFormat="1" ht="12">
      <c r="B3299" s="166"/>
      <c r="D3299" s="96" t="s">
        <v>132</v>
      </c>
      <c r="E3299" s="168" t="s">
        <v>1</v>
      </c>
      <c r="F3299" s="169" t="s">
        <v>401</v>
      </c>
      <c r="H3299" s="168" t="s">
        <v>1</v>
      </c>
      <c r="L3299" s="166"/>
      <c r="M3299" s="170"/>
      <c r="N3299" s="171"/>
      <c r="O3299" s="171"/>
      <c r="P3299" s="171"/>
      <c r="Q3299" s="171"/>
      <c r="R3299" s="171"/>
      <c r="S3299" s="171"/>
      <c r="T3299" s="172"/>
      <c r="AT3299" s="168" t="s">
        <v>132</v>
      </c>
      <c r="AU3299" s="168" t="s">
        <v>74</v>
      </c>
      <c r="AV3299" s="167" t="s">
        <v>72</v>
      </c>
      <c r="AW3299" s="167" t="s">
        <v>5</v>
      </c>
      <c r="AX3299" s="167" t="s">
        <v>66</v>
      </c>
      <c r="AY3299" s="168" t="s">
        <v>123</v>
      </c>
    </row>
    <row r="3300" spans="2:51" s="167" customFormat="1" ht="12">
      <c r="B3300" s="166"/>
      <c r="D3300" s="96" t="s">
        <v>132</v>
      </c>
      <c r="E3300" s="168" t="s">
        <v>1</v>
      </c>
      <c r="F3300" s="169" t="s">
        <v>402</v>
      </c>
      <c r="H3300" s="168" t="s">
        <v>1</v>
      </c>
      <c r="L3300" s="166"/>
      <c r="M3300" s="170"/>
      <c r="N3300" s="171"/>
      <c r="O3300" s="171"/>
      <c r="P3300" s="171"/>
      <c r="Q3300" s="171"/>
      <c r="R3300" s="171"/>
      <c r="S3300" s="171"/>
      <c r="T3300" s="172"/>
      <c r="AT3300" s="168" t="s">
        <v>132</v>
      </c>
      <c r="AU3300" s="168" t="s">
        <v>74</v>
      </c>
      <c r="AV3300" s="167" t="s">
        <v>72</v>
      </c>
      <c r="AW3300" s="167" t="s">
        <v>5</v>
      </c>
      <c r="AX3300" s="167" t="s">
        <v>66</v>
      </c>
      <c r="AY3300" s="168" t="s">
        <v>123</v>
      </c>
    </row>
    <row r="3301" spans="2:51" s="167" customFormat="1" ht="12">
      <c r="B3301" s="166"/>
      <c r="D3301" s="96" t="s">
        <v>132</v>
      </c>
      <c r="E3301" s="168" t="s">
        <v>1</v>
      </c>
      <c r="F3301" s="169" t="s">
        <v>403</v>
      </c>
      <c r="H3301" s="168" t="s">
        <v>1</v>
      </c>
      <c r="L3301" s="166"/>
      <c r="M3301" s="170"/>
      <c r="N3301" s="171"/>
      <c r="O3301" s="171"/>
      <c r="P3301" s="171"/>
      <c r="Q3301" s="171"/>
      <c r="R3301" s="171"/>
      <c r="S3301" s="171"/>
      <c r="T3301" s="172"/>
      <c r="AT3301" s="168" t="s">
        <v>132</v>
      </c>
      <c r="AU3301" s="168" t="s">
        <v>74</v>
      </c>
      <c r="AV3301" s="167" t="s">
        <v>72</v>
      </c>
      <c r="AW3301" s="167" t="s">
        <v>5</v>
      </c>
      <c r="AX3301" s="167" t="s">
        <v>66</v>
      </c>
      <c r="AY3301" s="168" t="s">
        <v>123</v>
      </c>
    </row>
    <row r="3302" spans="2:51" s="167" customFormat="1" ht="12">
      <c r="B3302" s="166"/>
      <c r="D3302" s="96" t="s">
        <v>132</v>
      </c>
      <c r="E3302" s="168" t="s">
        <v>1</v>
      </c>
      <c r="F3302" s="169" t="s">
        <v>1030</v>
      </c>
      <c r="H3302" s="168" t="s">
        <v>1</v>
      </c>
      <c r="L3302" s="166"/>
      <c r="M3302" s="170"/>
      <c r="N3302" s="171"/>
      <c r="O3302" s="171"/>
      <c r="P3302" s="171"/>
      <c r="Q3302" s="171"/>
      <c r="R3302" s="171"/>
      <c r="S3302" s="171"/>
      <c r="T3302" s="172"/>
      <c r="AT3302" s="168" t="s">
        <v>132</v>
      </c>
      <c r="AU3302" s="168" t="s">
        <v>74</v>
      </c>
      <c r="AV3302" s="167" t="s">
        <v>72</v>
      </c>
      <c r="AW3302" s="167" t="s">
        <v>5</v>
      </c>
      <c r="AX3302" s="167" t="s">
        <v>66</v>
      </c>
      <c r="AY3302" s="168" t="s">
        <v>123</v>
      </c>
    </row>
    <row r="3303" spans="2:51" s="167" customFormat="1" ht="12">
      <c r="B3303" s="166"/>
      <c r="D3303" s="96" t="s">
        <v>132</v>
      </c>
      <c r="E3303" s="168" t="s">
        <v>1</v>
      </c>
      <c r="F3303" s="169" t="s">
        <v>1031</v>
      </c>
      <c r="H3303" s="168" t="s">
        <v>1</v>
      </c>
      <c r="L3303" s="166"/>
      <c r="M3303" s="170"/>
      <c r="N3303" s="171"/>
      <c r="O3303" s="171"/>
      <c r="P3303" s="171"/>
      <c r="Q3303" s="171"/>
      <c r="R3303" s="171"/>
      <c r="S3303" s="171"/>
      <c r="T3303" s="172"/>
      <c r="AT3303" s="168" t="s">
        <v>132</v>
      </c>
      <c r="AU3303" s="168" t="s">
        <v>74</v>
      </c>
      <c r="AV3303" s="167" t="s">
        <v>72</v>
      </c>
      <c r="AW3303" s="167" t="s">
        <v>5</v>
      </c>
      <c r="AX3303" s="167" t="s">
        <v>66</v>
      </c>
      <c r="AY3303" s="168" t="s">
        <v>123</v>
      </c>
    </row>
    <row r="3304" spans="2:51" s="167" customFormat="1" ht="12">
      <c r="B3304" s="166"/>
      <c r="D3304" s="96" t="s">
        <v>132</v>
      </c>
      <c r="E3304" s="168" t="s">
        <v>1</v>
      </c>
      <c r="F3304" s="169" t="s">
        <v>1032</v>
      </c>
      <c r="H3304" s="168" t="s">
        <v>1</v>
      </c>
      <c r="L3304" s="166"/>
      <c r="M3304" s="170"/>
      <c r="N3304" s="171"/>
      <c r="O3304" s="171"/>
      <c r="P3304" s="171"/>
      <c r="Q3304" s="171"/>
      <c r="R3304" s="171"/>
      <c r="S3304" s="171"/>
      <c r="T3304" s="172"/>
      <c r="AT3304" s="168" t="s">
        <v>132</v>
      </c>
      <c r="AU3304" s="168" t="s">
        <v>74</v>
      </c>
      <c r="AV3304" s="167" t="s">
        <v>72</v>
      </c>
      <c r="AW3304" s="167" t="s">
        <v>5</v>
      </c>
      <c r="AX3304" s="167" t="s">
        <v>66</v>
      </c>
      <c r="AY3304" s="168" t="s">
        <v>123</v>
      </c>
    </row>
    <row r="3305" spans="2:51" s="167" customFormat="1" ht="12">
      <c r="B3305" s="166"/>
      <c r="D3305" s="96" t="s">
        <v>132</v>
      </c>
      <c r="E3305" s="168" t="s">
        <v>1</v>
      </c>
      <c r="F3305" s="169" t="s">
        <v>1033</v>
      </c>
      <c r="H3305" s="168" t="s">
        <v>1</v>
      </c>
      <c r="L3305" s="166"/>
      <c r="M3305" s="170"/>
      <c r="N3305" s="171"/>
      <c r="O3305" s="171"/>
      <c r="P3305" s="171"/>
      <c r="Q3305" s="171"/>
      <c r="R3305" s="171"/>
      <c r="S3305" s="171"/>
      <c r="T3305" s="172"/>
      <c r="AT3305" s="168" t="s">
        <v>132</v>
      </c>
      <c r="AU3305" s="168" t="s">
        <v>74</v>
      </c>
      <c r="AV3305" s="167" t="s">
        <v>72</v>
      </c>
      <c r="AW3305" s="167" t="s">
        <v>5</v>
      </c>
      <c r="AX3305" s="167" t="s">
        <v>66</v>
      </c>
      <c r="AY3305" s="168" t="s">
        <v>123</v>
      </c>
    </row>
    <row r="3306" spans="2:51" s="167" customFormat="1" ht="12">
      <c r="B3306" s="166"/>
      <c r="D3306" s="96" t="s">
        <v>132</v>
      </c>
      <c r="E3306" s="168" t="s">
        <v>1</v>
      </c>
      <c r="F3306" s="169" t="s">
        <v>1034</v>
      </c>
      <c r="H3306" s="168" t="s">
        <v>1</v>
      </c>
      <c r="L3306" s="166"/>
      <c r="M3306" s="170"/>
      <c r="N3306" s="171"/>
      <c r="O3306" s="171"/>
      <c r="P3306" s="171"/>
      <c r="Q3306" s="171"/>
      <c r="R3306" s="171"/>
      <c r="S3306" s="171"/>
      <c r="T3306" s="172"/>
      <c r="AT3306" s="168" t="s">
        <v>132</v>
      </c>
      <c r="AU3306" s="168" t="s">
        <v>74</v>
      </c>
      <c r="AV3306" s="167" t="s">
        <v>72</v>
      </c>
      <c r="AW3306" s="167" t="s">
        <v>5</v>
      </c>
      <c r="AX3306" s="167" t="s">
        <v>66</v>
      </c>
      <c r="AY3306" s="168" t="s">
        <v>123</v>
      </c>
    </row>
    <row r="3307" spans="2:51" s="167" customFormat="1" ht="12">
      <c r="B3307" s="166"/>
      <c r="D3307" s="96" t="s">
        <v>132</v>
      </c>
      <c r="E3307" s="168" t="s">
        <v>1</v>
      </c>
      <c r="F3307" s="169" t="s">
        <v>1035</v>
      </c>
      <c r="H3307" s="168" t="s">
        <v>1</v>
      </c>
      <c r="L3307" s="166"/>
      <c r="M3307" s="170"/>
      <c r="N3307" s="171"/>
      <c r="O3307" s="171"/>
      <c r="P3307" s="171"/>
      <c r="Q3307" s="171"/>
      <c r="R3307" s="171"/>
      <c r="S3307" s="171"/>
      <c r="T3307" s="172"/>
      <c r="AT3307" s="168" t="s">
        <v>132</v>
      </c>
      <c r="AU3307" s="168" t="s">
        <v>74</v>
      </c>
      <c r="AV3307" s="167" t="s">
        <v>72</v>
      </c>
      <c r="AW3307" s="167" t="s">
        <v>5</v>
      </c>
      <c r="AX3307" s="167" t="s">
        <v>66</v>
      </c>
      <c r="AY3307" s="168" t="s">
        <v>123</v>
      </c>
    </row>
    <row r="3308" spans="2:51" s="95" customFormat="1" ht="12">
      <c r="B3308" s="94"/>
      <c r="D3308" s="96" t="s">
        <v>132</v>
      </c>
      <c r="E3308" s="97" t="s">
        <v>1</v>
      </c>
      <c r="F3308" s="98" t="s">
        <v>1086</v>
      </c>
      <c r="H3308" s="99">
        <v>0.9</v>
      </c>
      <c r="L3308" s="94"/>
      <c r="M3308" s="100"/>
      <c r="N3308" s="101"/>
      <c r="O3308" s="101"/>
      <c r="P3308" s="101"/>
      <c r="Q3308" s="101"/>
      <c r="R3308" s="101"/>
      <c r="S3308" s="101"/>
      <c r="T3308" s="102"/>
      <c r="AT3308" s="97" t="s">
        <v>132</v>
      </c>
      <c r="AU3308" s="97" t="s">
        <v>74</v>
      </c>
      <c r="AV3308" s="95" t="s">
        <v>74</v>
      </c>
      <c r="AW3308" s="95" t="s">
        <v>5</v>
      </c>
      <c r="AX3308" s="95" t="s">
        <v>66</v>
      </c>
      <c r="AY3308" s="97" t="s">
        <v>123</v>
      </c>
    </row>
    <row r="3309" spans="2:51" s="182" customFormat="1" ht="12">
      <c r="B3309" s="181"/>
      <c r="D3309" s="96" t="s">
        <v>132</v>
      </c>
      <c r="E3309" s="183" t="s">
        <v>1</v>
      </c>
      <c r="F3309" s="184" t="s">
        <v>470</v>
      </c>
      <c r="H3309" s="185">
        <v>0.9</v>
      </c>
      <c r="L3309" s="181"/>
      <c r="M3309" s="186"/>
      <c r="N3309" s="187"/>
      <c r="O3309" s="187"/>
      <c r="P3309" s="187"/>
      <c r="Q3309" s="187"/>
      <c r="R3309" s="187"/>
      <c r="S3309" s="187"/>
      <c r="T3309" s="188"/>
      <c r="AT3309" s="183" t="s">
        <v>132</v>
      </c>
      <c r="AU3309" s="183" t="s">
        <v>74</v>
      </c>
      <c r="AV3309" s="182" t="s">
        <v>130</v>
      </c>
      <c r="AW3309" s="182" t="s">
        <v>5</v>
      </c>
      <c r="AX3309" s="182" t="s">
        <v>72</v>
      </c>
      <c r="AY3309" s="183" t="s">
        <v>123</v>
      </c>
    </row>
    <row r="3310" spans="2:51" s="95" customFormat="1" ht="12">
      <c r="B3310" s="94"/>
      <c r="D3310" s="96" t="s">
        <v>132</v>
      </c>
      <c r="F3310" s="98" t="s">
        <v>1098</v>
      </c>
      <c r="H3310" s="99">
        <v>9</v>
      </c>
      <c r="L3310" s="94"/>
      <c r="M3310" s="100"/>
      <c r="N3310" s="101"/>
      <c r="O3310" s="101"/>
      <c r="P3310" s="101"/>
      <c r="Q3310" s="101"/>
      <c r="R3310" s="101"/>
      <c r="S3310" s="101"/>
      <c r="T3310" s="102"/>
      <c r="AT3310" s="97" t="s">
        <v>132</v>
      </c>
      <c r="AU3310" s="97" t="s">
        <v>74</v>
      </c>
      <c r="AV3310" s="95" t="s">
        <v>74</v>
      </c>
      <c r="AW3310" s="95" t="s">
        <v>4</v>
      </c>
      <c r="AX3310" s="95" t="s">
        <v>72</v>
      </c>
      <c r="AY3310" s="97" t="s">
        <v>123</v>
      </c>
    </row>
    <row r="3311" spans="2:65" s="117" customFormat="1" ht="16.5" customHeight="1">
      <c r="B3311" s="8"/>
      <c r="C3311" s="84" t="s">
        <v>1099</v>
      </c>
      <c r="D3311" s="84" t="s">
        <v>125</v>
      </c>
      <c r="E3311" s="85" t="s">
        <v>1100</v>
      </c>
      <c r="F3311" s="86" t="s">
        <v>1101</v>
      </c>
      <c r="G3311" s="87" t="s">
        <v>207</v>
      </c>
      <c r="H3311" s="88">
        <v>85.977</v>
      </c>
      <c r="I3311" s="142"/>
      <c r="J3311" s="89">
        <f>ROUND(I3311*H3311,2)</f>
        <v>0</v>
      </c>
      <c r="K3311" s="86" t="s">
        <v>397</v>
      </c>
      <c r="L3311" s="8"/>
      <c r="M3311" s="115" t="s">
        <v>1</v>
      </c>
      <c r="N3311" s="90" t="s">
        <v>35</v>
      </c>
      <c r="O3311" s="92">
        <v>0.835</v>
      </c>
      <c r="P3311" s="92">
        <f>O3311*H3311</f>
        <v>71.790795</v>
      </c>
      <c r="Q3311" s="92">
        <v>0</v>
      </c>
      <c r="R3311" s="92">
        <f>Q3311*H3311</f>
        <v>0</v>
      </c>
      <c r="S3311" s="92">
        <v>0</v>
      </c>
      <c r="T3311" s="164">
        <f>S3311*H3311</f>
        <v>0</v>
      </c>
      <c r="AR3311" s="120" t="s">
        <v>130</v>
      </c>
      <c r="AT3311" s="120" t="s">
        <v>125</v>
      </c>
      <c r="AU3311" s="120" t="s">
        <v>74</v>
      </c>
      <c r="AY3311" s="120" t="s">
        <v>123</v>
      </c>
      <c r="BE3311" s="156">
        <f>IF(N3311="základní",J3311,0)</f>
        <v>0</v>
      </c>
      <c r="BF3311" s="156">
        <f>IF(N3311="snížená",J3311,0)</f>
        <v>0</v>
      </c>
      <c r="BG3311" s="156">
        <f>IF(N3311="zákl. přenesená",J3311,0)</f>
        <v>0</v>
      </c>
      <c r="BH3311" s="156">
        <f>IF(N3311="sníž. přenesená",J3311,0)</f>
        <v>0</v>
      </c>
      <c r="BI3311" s="156">
        <f>IF(N3311="nulová",J3311,0)</f>
        <v>0</v>
      </c>
      <c r="BJ3311" s="120" t="s">
        <v>72</v>
      </c>
      <c r="BK3311" s="156">
        <f>ROUND(I3311*H3311,2)</f>
        <v>0</v>
      </c>
      <c r="BL3311" s="120" t="s">
        <v>130</v>
      </c>
      <c r="BM3311" s="120" t="s">
        <v>1102</v>
      </c>
    </row>
    <row r="3312" spans="2:47" s="117" customFormat="1" ht="12">
      <c r="B3312" s="8"/>
      <c r="D3312" s="96" t="s">
        <v>399</v>
      </c>
      <c r="F3312" s="165" t="s">
        <v>1103</v>
      </c>
      <c r="L3312" s="8"/>
      <c r="M3312" s="114"/>
      <c r="N3312" s="21"/>
      <c r="O3312" s="21"/>
      <c r="P3312" s="21"/>
      <c r="Q3312" s="21"/>
      <c r="R3312" s="21"/>
      <c r="S3312" s="21"/>
      <c r="T3312" s="22"/>
      <c r="AT3312" s="120" t="s">
        <v>399</v>
      </c>
      <c r="AU3312" s="120" t="s">
        <v>74</v>
      </c>
    </row>
    <row r="3313" spans="2:47" s="117" customFormat="1" ht="39">
      <c r="B3313" s="8"/>
      <c r="D3313" s="96" t="s">
        <v>298</v>
      </c>
      <c r="F3313" s="113" t="s">
        <v>1104</v>
      </c>
      <c r="L3313" s="8"/>
      <c r="M3313" s="114"/>
      <c r="N3313" s="21"/>
      <c r="O3313" s="21"/>
      <c r="P3313" s="21"/>
      <c r="Q3313" s="21"/>
      <c r="R3313" s="21"/>
      <c r="S3313" s="21"/>
      <c r="T3313" s="22"/>
      <c r="AT3313" s="120" t="s">
        <v>298</v>
      </c>
      <c r="AU3313" s="120" t="s">
        <v>74</v>
      </c>
    </row>
    <row r="3314" spans="2:51" s="167" customFormat="1" ht="12">
      <c r="B3314" s="166"/>
      <c r="D3314" s="96" t="s">
        <v>132</v>
      </c>
      <c r="E3314" s="168" t="s">
        <v>1</v>
      </c>
      <c r="F3314" s="169" t="s">
        <v>401</v>
      </c>
      <c r="H3314" s="168" t="s">
        <v>1</v>
      </c>
      <c r="L3314" s="166"/>
      <c r="M3314" s="170"/>
      <c r="N3314" s="171"/>
      <c r="O3314" s="171"/>
      <c r="P3314" s="171"/>
      <c r="Q3314" s="171"/>
      <c r="R3314" s="171"/>
      <c r="S3314" s="171"/>
      <c r="T3314" s="172"/>
      <c r="AT3314" s="168" t="s">
        <v>132</v>
      </c>
      <c r="AU3314" s="168" t="s">
        <v>74</v>
      </c>
      <c r="AV3314" s="167" t="s">
        <v>72</v>
      </c>
      <c r="AW3314" s="167" t="s">
        <v>5</v>
      </c>
      <c r="AX3314" s="167" t="s">
        <v>66</v>
      </c>
      <c r="AY3314" s="168" t="s">
        <v>123</v>
      </c>
    </row>
    <row r="3315" spans="2:51" s="167" customFormat="1" ht="12">
      <c r="B3315" s="166"/>
      <c r="D3315" s="96" t="s">
        <v>132</v>
      </c>
      <c r="E3315" s="168" t="s">
        <v>1</v>
      </c>
      <c r="F3315" s="169" t="s">
        <v>402</v>
      </c>
      <c r="H3315" s="168" t="s">
        <v>1</v>
      </c>
      <c r="L3315" s="166"/>
      <c r="M3315" s="170"/>
      <c r="N3315" s="171"/>
      <c r="O3315" s="171"/>
      <c r="P3315" s="171"/>
      <c r="Q3315" s="171"/>
      <c r="R3315" s="171"/>
      <c r="S3315" s="171"/>
      <c r="T3315" s="172"/>
      <c r="AT3315" s="168" t="s">
        <v>132</v>
      </c>
      <c r="AU3315" s="168" t="s">
        <v>74</v>
      </c>
      <c r="AV3315" s="167" t="s">
        <v>72</v>
      </c>
      <c r="AW3315" s="167" t="s">
        <v>5</v>
      </c>
      <c r="AX3315" s="167" t="s">
        <v>66</v>
      </c>
      <c r="AY3315" s="168" t="s">
        <v>123</v>
      </c>
    </row>
    <row r="3316" spans="2:51" s="167" customFormat="1" ht="12">
      <c r="B3316" s="166"/>
      <c r="D3316" s="96" t="s">
        <v>132</v>
      </c>
      <c r="E3316" s="168" t="s">
        <v>1</v>
      </c>
      <c r="F3316" s="169" t="s">
        <v>403</v>
      </c>
      <c r="H3316" s="168" t="s">
        <v>1</v>
      </c>
      <c r="L3316" s="166"/>
      <c r="M3316" s="170"/>
      <c r="N3316" s="171"/>
      <c r="O3316" s="171"/>
      <c r="P3316" s="171"/>
      <c r="Q3316" s="171"/>
      <c r="R3316" s="171"/>
      <c r="S3316" s="171"/>
      <c r="T3316" s="172"/>
      <c r="AT3316" s="168" t="s">
        <v>132</v>
      </c>
      <c r="AU3316" s="168" t="s">
        <v>74</v>
      </c>
      <c r="AV3316" s="167" t="s">
        <v>72</v>
      </c>
      <c r="AW3316" s="167" t="s">
        <v>5</v>
      </c>
      <c r="AX3316" s="167" t="s">
        <v>66</v>
      </c>
      <c r="AY3316" s="168" t="s">
        <v>123</v>
      </c>
    </row>
    <row r="3317" spans="2:51" s="167" customFormat="1" ht="12">
      <c r="B3317" s="166"/>
      <c r="D3317" s="96" t="s">
        <v>132</v>
      </c>
      <c r="E3317" s="168" t="s">
        <v>1</v>
      </c>
      <c r="F3317" s="169" t="s">
        <v>740</v>
      </c>
      <c r="H3317" s="168" t="s">
        <v>1</v>
      </c>
      <c r="L3317" s="166"/>
      <c r="M3317" s="170"/>
      <c r="N3317" s="171"/>
      <c r="O3317" s="171"/>
      <c r="P3317" s="171"/>
      <c r="Q3317" s="171"/>
      <c r="R3317" s="171"/>
      <c r="S3317" s="171"/>
      <c r="T3317" s="172"/>
      <c r="AT3317" s="168" t="s">
        <v>132</v>
      </c>
      <c r="AU3317" s="168" t="s">
        <v>74</v>
      </c>
      <c r="AV3317" s="167" t="s">
        <v>72</v>
      </c>
      <c r="AW3317" s="167" t="s">
        <v>5</v>
      </c>
      <c r="AX3317" s="167" t="s">
        <v>66</v>
      </c>
      <c r="AY3317" s="168" t="s">
        <v>123</v>
      </c>
    </row>
    <row r="3318" spans="2:51" s="95" customFormat="1" ht="12">
      <c r="B3318" s="94"/>
      <c r="D3318" s="96" t="s">
        <v>132</v>
      </c>
      <c r="E3318" s="97" t="s">
        <v>1</v>
      </c>
      <c r="F3318" s="98" t="s">
        <v>1084</v>
      </c>
      <c r="H3318" s="99">
        <v>79.04</v>
      </c>
      <c r="L3318" s="94"/>
      <c r="M3318" s="100"/>
      <c r="N3318" s="101"/>
      <c r="O3318" s="101"/>
      <c r="P3318" s="101"/>
      <c r="Q3318" s="101"/>
      <c r="R3318" s="101"/>
      <c r="S3318" s="101"/>
      <c r="T3318" s="102"/>
      <c r="AT3318" s="97" t="s">
        <v>132</v>
      </c>
      <c r="AU3318" s="97" t="s">
        <v>74</v>
      </c>
      <c r="AV3318" s="95" t="s">
        <v>74</v>
      </c>
      <c r="AW3318" s="95" t="s">
        <v>5</v>
      </c>
      <c r="AX3318" s="95" t="s">
        <v>66</v>
      </c>
      <c r="AY3318" s="97" t="s">
        <v>123</v>
      </c>
    </row>
    <row r="3319" spans="2:51" s="167" customFormat="1" ht="12">
      <c r="B3319" s="166"/>
      <c r="D3319" s="96" t="s">
        <v>132</v>
      </c>
      <c r="E3319" s="168" t="s">
        <v>1</v>
      </c>
      <c r="F3319" s="169" t="s">
        <v>819</v>
      </c>
      <c r="H3319" s="168" t="s">
        <v>1</v>
      </c>
      <c r="L3319" s="166"/>
      <c r="M3319" s="170"/>
      <c r="N3319" s="171"/>
      <c r="O3319" s="171"/>
      <c r="P3319" s="171"/>
      <c r="Q3319" s="171"/>
      <c r="R3319" s="171"/>
      <c r="S3319" s="171"/>
      <c r="T3319" s="172"/>
      <c r="AT3319" s="168" t="s">
        <v>132</v>
      </c>
      <c r="AU3319" s="168" t="s">
        <v>74</v>
      </c>
      <c r="AV3319" s="167" t="s">
        <v>72</v>
      </c>
      <c r="AW3319" s="167" t="s">
        <v>5</v>
      </c>
      <c r="AX3319" s="167" t="s">
        <v>66</v>
      </c>
      <c r="AY3319" s="168" t="s">
        <v>123</v>
      </c>
    </row>
    <row r="3320" spans="2:51" s="167" customFormat="1" ht="12">
      <c r="B3320" s="166"/>
      <c r="D3320" s="96" t="s">
        <v>132</v>
      </c>
      <c r="E3320" s="168" t="s">
        <v>1</v>
      </c>
      <c r="F3320" s="169" t="s">
        <v>820</v>
      </c>
      <c r="H3320" s="168" t="s">
        <v>1</v>
      </c>
      <c r="L3320" s="166"/>
      <c r="M3320" s="170"/>
      <c r="N3320" s="171"/>
      <c r="O3320" s="171"/>
      <c r="P3320" s="171"/>
      <c r="Q3320" s="171"/>
      <c r="R3320" s="171"/>
      <c r="S3320" s="171"/>
      <c r="T3320" s="172"/>
      <c r="AT3320" s="168" t="s">
        <v>132</v>
      </c>
      <c r="AU3320" s="168" t="s">
        <v>74</v>
      </c>
      <c r="AV3320" s="167" t="s">
        <v>72</v>
      </c>
      <c r="AW3320" s="167" t="s">
        <v>5</v>
      </c>
      <c r="AX3320" s="167" t="s">
        <v>66</v>
      </c>
      <c r="AY3320" s="168" t="s">
        <v>123</v>
      </c>
    </row>
    <row r="3321" spans="2:51" s="167" customFormat="1" ht="12">
      <c r="B3321" s="166"/>
      <c r="D3321" s="96" t="s">
        <v>132</v>
      </c>
      <c r="E3321" s="168" t="s">
        <v>1</v>
      </c>
      <c r="F3321" s="169" t="s">
        <v>822</v>
      </c>
      <c r="H3321" s="168" t="s">
        <v>1</v>
      </c>
      <c r="L3321" s="166"/>
      <c r="M3321" s="170"/>
      <c r="N3321" s="171"/>
      <c r="O3321" s="171"/>
      <c r="P3321" s="171"/>
      <c r="Q3321" s="171"/>
      <c r="R3321" s="171"/>
      <c r="S3321" s="171"/>
      <c r="T3321" s="172"/>
      <c r="AT3321" s="168" t="s">
        <v>132</v>
      </c>
      <c r="AU3321" s="168" t="s">
        <v>74</v>
      </c>
      <c r="AV3321" s="167" t="s">
        <v>72</v>
      </c>
      <c r="AW3321" s="167" t="s">
        <v>5</v>
      </c>
      <c r="AX3321" s="167" t="s">
        <v>66</v>
      </c>
      <c r="AY3321" s="168" t="s">
        <v>123</v>
      </c>
    </row>
    <row r="3322" spans="2:51" s="167" customFormat="1" ht="12">
      <c r="B3322" s="166"/>
      <c r="D3322" s="96" t="s">
        <v>132</v>
      </c>
      <c r="E3322" s="168" t="s">
        <v>1</v>
      </c>
      <c r="F3322" s="169" t="s">
        <v>824</v>
      </c>
      <c r="H3322" s="168" t="s">
        <v>1</v>
      </c>
      <c r="L3322" s="166"/>
      <c r="M3322" s="170"/>
      <c r="N3322" s="171"/>
      <c r="O3322" s="171"/>
      <c r="P3322" s="171"/>
      <c r="Q3322" s="171"/>
      <c r="R3322" s="171"/>
      <c r="S3322" s="171"/>
      <c r="T3322" s="172"/>
      <c r="AT3322" s="168" t="s">
        <v>132</v>
      </c>
      <c r="AU3322" s="168" t="s">
        <v>74</v>
      </c>
      <c r="AV3322" s="167" t="s">
        <v>72</v>
      </c>
      <c r="AW3322" s="167" t="s">
        <v>5</v>
      </c>
      <c r="AX3322" s="167" t="s">
        <v>66</v>
      </c>
      <c r="AY3322" s="168" t="s">
        <v>123</v>
      </c>
    </row>
    <row r="3323" spans="2:51" s="167" customFormat="1" ht="12">
      <c r="B3323" s="166"/>
      <c r="D3323" s="96" t="s">
        <v>132</v>
      </c>
      <c r="E3323" s="168" t="s">
        <v>1</v>
      </c>
      <c r="F3323" s="169" t="s">
        <v>826</v>
      </c>
      <c r="H3323" s="168" t="s">
        <v>1</v>
      </c>
      <c r="L3323" s="166"/>
      <c r="M3323" s="170"/>
      <c r="N3323" s="171"/>
      <c r="O3323" s="171"/>
      <c r="P3323" s="171"/>
      <c r="Q3323" s="171"/>
      <c r="R3323" s="171"/>
      <c r="S3323" s="171"/>
      <c r="T3323" s="172"/>
      <c r="AT3323" s="168" t="s">
        <v>132</v>
      </c>
      <c r="AU3323" s="168" t="s">
        <v>74</v>
      </c>
      <c r="AV3323" s="167" t="s">
        <v>72</v>
      </c>
      <c r="AW3323" s="167" t="s">
        <v>5</v>
      </c>
      <c r="AX3323" s="167" t="s">
        <v>66</v>
      </c>
      <c r="AY3323" s="168" t="s">
        <v>123</v>
      </c>
    </row>
    <row r="3324" spans="2:51" s="167" customFormat="1" ht="12">
      <c r="B3324" s="166"/>
      <c r="D3324" s="96" t="s">
        <v>132</v>
      </c>
      <c r="E3324" s="168" t="s">
        <v>1</v>
      </c>
      <c r="F3324" s="169" t="s">
        <v>828</v>
      </c>
      <c r="H3324" s="168" t="s">
        <v>1</v>
      </c>
      <c r="L3324" s="166"/>
      <c r="M3324" s="170"/>
      <c r="N3324" s="171"/>
      <c r="O3324" s="171"/>
      <c r="P3324" s="171"/>
      <c r="Q3324" s="171"/>
      <c r="R3324" s="171"/>
      <c r="S3324" s="171"/>
      <c r="T3324" s="172"/>
      <c r="AT3324" s="168" t="s">
        <v>132</v>
      </c>
      <c r="AU3324" s="168" t="s">
        <v>74</v>
      </c>
      <c r="AV3324" s="167" t="s">
        <v>72</v>
      </c>
      <c r="AW3324" s="167" t="s">
        <v>5</v>
      </c>
      <c r="AX3324" s="167" t="s">
        <v>66</v>
      </c>
      <c r="AY3324" s="168" t="s">
        <v>123</v>
      </c>
    </row>
    <row r="3325" spans="2:51" s="167" customFormat="1" ht="12">
      <c r="B3325" s="166"/>
      <c r="D3325" s="96" t="s">
        <v>132</v>
      </c>
      <c r="E3325" s="168" t="s">
        <v>1</v>
      </c>
      <c r="F3325" s="169" t="s">
        <v>830</v>
      </c>
      <c r="H3325" s="168" t="s">
        <v>1</v>
      </c>
      <c r="L3325" s="166"/>
      <c r="M3325" s="170"/>
      <c r="N3325" s="171"/>
      <c r="O3325" s="171"/>
      <c r="P3325" s="171"/>
      <c r="Q3325" s="171"/>
      <c r="R3325" s="171"/>
      <c r="S3325" s="171"/>
      <c r="T3325" s="172"/>
      <c r="AT3325" s="168" t="s">
        <v>132</v>
      </c>
      <c r="AU3325" s="168" t="s">
        <v>74</v>
      </c>
      <c r="AV3325" s="167" t="s">
        <v>72</v>
      </c>
      <c r="AW3325" s="167" t="s">
        <v>5</v>
      </c>
      <c r="AX3325" s="167" t="s">
        <v>66</v>
      </c>
      <c r="AY3325" s="168" t="s">
        <v>123</v>
      </c>
    </row>
    <row r="3326" spans="2:51" s="95" customFormat="1" ht="12">
      <c r="B3326" s="94"/>
      <c r="D3326" s="96" t="s">
        <v>132</v>
      </c>
      <c r="E3326" s="97" t="s">
        <v>1</v>
      </c>
      <c r="F3326" s="98" t="s">
        <v>1085</v>
      </c>
      <c r="H3326" s="99">
        <v>6.937</v>
      </c>
      <c r="L3326" s="94"/>
      <c r="M3326" s="100"/>
      <c r="N3326" s="101"/>
      <c r="O3326" s="101"/>
      <c r="P3326" s="101"/>
      <c r="Q3326" s="101"/>
      <c r="R3326" s="101"/>
      <c r="S3326" s="101"/>
      <c r="T3326" s="102"/>
      <c r="AT3326" s="97" t="s">
        <v>132</v>
      </c>
      <c r="AU3326" s="97" t="s">
        <v>74</v>
      </c>
      <c r="AV3326" s="95" t="s">
        <v>74</v>
      </c>
      <c r="AW3326" s="95" t="s">
        <v>5</v>
      </c>
      <c r="AX3326" s="95" t="s">
        <v>66</v>
      </c>
      <c r="AY3326" s="97" t="s">
        <v>123</v>
      </c>
    </row>
    <row r="3327" spans="2:51" s="182" customFormat="1" ht="12">
      <c r="B3327" s="181"/>
      <c r="D3327" s="96" t="s">
        <v>132</v>
      </c>
      <c r="E3327" s="183" t="s">
        <v>1</v>
      </c>
      <c r="F3327" s="184" t="s">
        <v>470</v>
      </c>
      <c r="H3327" s="185">
        <v>85.977</v>
      </c>
      <c r="L3327" s="181"/>
      <c r="M3327" s="186"/>
      <c r="N3327" s="187"/>
      <c r="O3327" s="187"/>
      <c r="P3327" s="187"/>
      <c r="Q3327" s="187"/>
      <c r="R3327" s="187"/>
      <c r="S3327" s="187"/>
      <c r="T3327" s="188"/>
      <c r="AT3327" s="183" t="s">
        <v>132</v>
      </c>
      <c r="AU3327" s="183" t="s">
        <v>74</v>
      </c>
      <c r="AV3327" s="182" t="s">
        <v>130</v>
      </c>
      <c r="AW3327" s="182" t="s">
        <v>5</v>
      </c>
      <c r="AX3327" s="182" t="s">
        <v>72</v>
      </c>
      <c r="AY3327" s="183" t="s">
        <v>123</v>
      </c>
    </row>
    <row r="3328" spans="2:65" s="117" customFormat="1" ht="16.5" customHeight="1">
      <c r="B3328" s="8"/>
      <c r="C3328" s="84" t="s">
        <v>1105</v>
      </c>
      <c r="D3328" s="84" t="s">
        <v>125</v>
      </c>
      <c r="E3328" s="85" t="s">
        <v>1106</v>
      </c>
      <c r="F3328" s="86" t="s">
        <v>1107</v>
      </c>
      <c r="G3328" s="87" t="s">
        <v>207</v>
      </c>
      <c r="H3328" s="88">
        <v>859.77</v>
      </c>
      <c r="I3328" s="142"/>
      <c r="J3328" s="89">
        <f>ROUND(I3328*H3328,2)</f>
        <v>0</v>
      </c>
      <c r="K3328" s="86" t="s">
        <v>397</v>
      </c>
      <c r="L3328" s="8"/>
      <c r="M3328" s="115" t="s">
        <v>1</v>
      </c>
      <c r="N3328" s="90" t="s">
        <v>35</v>
      </c>
      <c r="O3328" s="92">
        <v>0.004</v>
      </c>
      <c r="P3328" s="92">
        <f>O3328*H3328</f>
        <v>3.43908</v>
      </c>
      <c r="Q3328" s="92">
        <v>0</v>
      </c>
      <c r="R3328" s="92">
        <f>Q3328*H3328</f>
        <v>0</v>
      </c>
      <c r="S3328" s="92">
        <v>0</v>
      </c>
      <c r="T3328" s="164">
        <f>S3328*H3328</f>
        <v>0</v>
      </c>
      <c r="AR3328" s="120" t="s">
        <v>130</v>
      </c>
      <c r="AT3328" s="120" t="s">
        <v>125</v>
      </c>
      <c r="AU3328" s="120" t="s">
        <v>74</v>
      </c>
      <c r="AY3328" s="120" t="s">
        <v>123</v>
      </c>
      <c r="BE3328" s="156">
        <f>IF(N3328="základní",J3328,0)</f>
        <v>0</v>
      </c>
      <c r="BF3328" s="156">
        <f>IF(N3328="snížená",J3328,0)</f>
        <v>0</v>
      </c>
      <c r="BG3328" s="156">
        <f>IF(N3328="zákl. přenesená",J3328,0)</f>
        <v>0</v>
      </c>
      <c r="BH3328" s="156">
        <f>IF(N3328="sníž. přenesená",J3328,0)</f>
        <v>0</v>
      </c>
      <c r="BI3328" s="156">
        <f>IF(N3328="nulová",J3328,0)</f>
        <v>0</v>
      </c>
      <c r="BJ3328" s="120" t="s">
        <v>72</v>
      </c>
      <c r="BK3328" s="156">
        <f>ROUND(I3328*H3328,2)</f>
        <v>0</v>
      </c>
      <c r="BL3328" s="120" t="s">
        <v>130</v>
      </c>
      <c r="BM3328" s="120" t="s">
        <v>1108</v>
      </c>
    </row>
    <row r="3329" spans="2:47" s="117" customFormat="1" ht="19.5">
      <c r="B3329" s="8"/>
      <c r="D3329" s="96" t="s">
        <v>399</v>
      </c>
      <c r="F3329" s="165" t="s">
        <v>1109</v>
      </c>
      <c r="L3329" s="8"/>
      <c r="M3329" s="114"/>
      <c r="N3329" s="21"/>
      <c r="O3329" s="21"/>
      <c r="P3329" s="21"/>
      <c r="Q3329" s="21"/>
      <c r="R3329" s="21"/>
      <c r="S3329" s="21"/>
      <c r="T3329" s="22"/>
      <c r="AT3329" s="120" t="s">
        <v>399</v>
      </c>
      <c r="AU3329" s="120" t="s">
        <v>74</v>
      </c>
    </row>
    <row r="3330" spans="2:47" s="117" customFormat="1" ht="39">
      <c r="B3330" s="8"/>
      <c r="D3330" s="96" t="s">
        <v>298</v>
      </c>
      <c r="F3330" s="113" t="s">
        <v>1104</v>
      </c>
      <c r="L3330" s="8"/>
      <c r="M3330" s="114"/>
      <c r="N3330" s="21"/>
      <c r="O3330" s="21"/>
      <c r="P3330" s="21"/>
      <c r="Q3330" s="21"/>
      <c r="R3330" s="21"/>
      <c r="S3330" s="21"/>
      <c r="T3330" s="22"/>
      <c r="AT3330" s="120" t="s">
        <v>298</v>
      </c>
      <c r="AU3330" s="120" t="s">
        <v>74</v>
      </c>
    </row>
    <row r="3331" spans="2:51" s="167" customFormat="1" ht="12">
      <c r="B3331" s="166"/>
      <c r="D3331" s="96" t="s">
        <v>132</v>
      </c>
      <c r="E3331" s="168" t="s">
        <v>1</v>
      </c>
      <c r="F3331" s="169" t="s">
        <v>401</v>
      </c>
      <c r="H3331" s="168" t="s">
        <v>1</v>
      </c>
      <c r="L3331" s="166"/>
      <c r="M3331" s="170"/>
      <c r="N3331" s="171"/>
      <c r="O3331" s="171"/>
      <c r="P3331" s="171"/>
      <c r="Q3331" s="171"/>
      <c r="R3331" s="171"/>
      <c r="S3331" s="171"/>
      <c r="T3331" s="172"/>
      <c r="AT3331" s="168" t="s">
        <v>132</v>
      </c>
      <c r="AU3331" s="168" t="s">
        <v>74</v>
      </c>
      <c r="AV3331" s="167" t="s">
        <v>72</v>
      </c>
      <c r="AW3331" s="167" t="s">
        <v>5</v>
      </c>
      <c r="AX3331" s="167" t="s">
        <v>66</v>
      </c>
      <c r="AY3331" s="168" t="s">
        <v>123</v>
      </c>
    </row>
    <row r="3332" spans="2:51" s="167" customFormat="1" ht="12">
      <c r="B3332" s="166"/>
      <c r="D3332" s="96" t="s">
        <v>132</v>
      </c>
      <c r="E3332" s="168" t="s">
        <v>1</v>
      </c>
      <c r="F3332" s="169" t="s">
        <v>402</v>
      </c>
      <c r="H3332" s="168" t="s">
        <v>1</v>
      </c>
      <c r="L3332" s="166"/>
      <c r="M3332" s="170"/>
      <c r="N3332" s="171"/>
      <c r="O3332" s="171"/>
      <c r="P3332" s="171"/>
      <c r="Q3332" s="171"/>
      <c r="R3332" s="171"/>
      <c r="S3332" s="171"/>
      <c r="T3332" s="172"/>
      <c r="AT3332" s="168" t="s">
        <v>132</v>
      </c>
      <c r="AU3332" s="168" t="s">
        <v>74</v>
      </c>
      <c r="AV3332" s="167" t="s">
        <v>72</v>
      </c>
      <c r="AW3332" s="167" t="s">
        <v>5</v>
      </c>
      <c r="AX3332" s="167" t="s">
        <v>66</v>
      </c>
      <c r="AY3332" s="168" t="s">
        <v>123</v>
      </c>
    </row>
    <row r="3333" spans="2:51" s="167" customFormat="1" ht="12">
      <c r="B3333" s="166"/>
      <c r="D3333" s="96" t="s">
        <v>132</v>
      </c>
      <c r="E3333" s="168" t="s">
        <v>1</v>
      </c>
      <c r="F3333" s="169" t="s">
        <v>403</v>
      </c>
      <c r="H3333" s="168" t="s">
        <v>1</v>
      </c>
      <c r="L3333" s="166"/>
      <c r="M3333" s="170"/>
      <c r="N3333" s="171"/>
      <c r="O3333" s="171"/>
      <c r="P3333" s="171"/>
      <c r="Q3333" s="171"/>
      <c r="R3333" s="171"/>
      <c r="S3333" s="171"/>
      <c r="T3333" s="172"/>
      <c r="AT3333" s="168" t="s">
        <v>132</v>
      </c>
      <c r="AU3333" s="168" t="s">
        <v>74</v>
      </c>
      <c r="AV3333" s="167" t="s">
        <v>72</v>
      </c>
      <c r="AW3333" s="167" t="s">
        <v>5</v>
      </c>
      <c r="AX3333" s="167" t="s">
        <v>66</v>
      </c>
      <c r="AY3333" s="168" t="s">
        <v>123</v>
      </c>
    </row>
    <row r="3334" spans="2:51" s="167" customFormat="1" ht="12">
      <c r="B3334" s="166"/>
      <c r="D3334" s="96" t="s">
        <v>132</v>
      </c>
      <c r="E3334" s="168" t="s">
        <v>1</v>
      </c>
      <c r="F3334" s="169" t="s">
        <v>740</v>
      </c>
      <c r="H3334" s="168" t="s">
        <v>1</v>
      </c>
      <c r="L3334" s="166"/>
      <c r="M3334" s="170"/>
      <c r="N3334" s="171"/>
      <c r="O3334" s="171"/>
      <c r="P3334" s="171"/>
      <c r="Q3334" s="171"/>
      <c r="R3334" s="171"/>
      <c r="S3334" s="171"/>
      <c r="T3334" s="172"/>
      <c r="AT3334" s="168" t="s">
        <v>132</v>
      </c>
      <c r="AU3334" s="168" t="s">
        <v>74</v>
      </c>
      <c r="AV3334" s="167" t="s">
        <v>72</v>
      </c>
      <c r="AW3334" s="167" t="s">
        <v>5</v>
      </c>
      <c r="AX3334" s="167" t="s">
        <v>66</v>
      </c>
      <c r="AY3334" s="168" t="s">
        <v>123</v>
      </c>
    </row>
    <row r="3335" spans="2:51" s="95" customFormat="1" ht="12">
      <c r="B3335" s="94"/>
      <c r="D3335" s="96" t="s">
        <v>132</v>
      </c>
      <c r="E3335" s="97" t="s">
        <v>1</v>
      </c>
      <c r="F3335" s="98" t="s">
        <v>1084</v>
      </c>
      <c r="H3335" s="99">
        <v>79.04</v>
      </c>
      <c r="L3335" s="94"/>
      <c r="M3335" s="100"/>
      <c r="N3335" s="101"/>
      <c r="O3335" s="101"/>
      <c r="P3335" s="101"/>
      <c r="Q3335" s="101"/>
      <c r="R3335" s="101"/>
      <c r="S3335" s="101"/>
      <c r="T3335" s="102"/>
      <c r="AT3335" s="97" t="s">
        <v>132</v>
      </c>
      <c r="AU3335" s="97" t="s">
        <v>74</v>
      </c>
      <c r="AV3335" s="95" t="s">
        <v>74</v>
      </c>
      <c r="AW3335" s="95" t="s">
        <v>5</v>
      </c>
      <c r="AX3335" s="95" t="s">
        <v>66</v>
      </c>
      <c r="AY3335" s="97" t="s">
        <v>123</v>
      </c>
    </row>
    <row r="3336" spans="2:51" s="167" customFormat="1" ht="12">
      <c r="B3336" s="166"/>
      <c r="D3336" s="96" t="s">
        <v>132</v>
      </c>
      <c r="E3336" s="168" t="s">
        <v>1</v>
      </c>
      <c r="F3336" s="169" t="s">
        <v>819</v>
      </c>
      <c r="H3336" s="168" t="s">
        <v>1</v>
      </c>
      <c r="L3336" s="166"/>
      <c r="M3336" s="170"/>
      <c r="N3336" s="171"/>
      <c r="O3336" s="171"/>
      <c r="P3336" s="171"/>
      <c r="Q3336" s="171"/>
      <c r="R3336" s="171"/>
      <c r="S3336" s="171"/>
      <c r="T3336" s="172"/>
      <c r="AT3336" s="168" t="s">
        <v>132</v>
      </c>
      <c r="AU3336" s="168" t="s">
        <v>74</v>
      </c>
      <c r="AV3336" s="167" t="s">
        <v>72</v>
      </c>
      <c r="AW3336" s="167" t="s">
        <v>5</v>
      </c>
      <c r="AX3336" s="167" t="s">
        <v>66</v>
      </c>
      <c r="AY3336" s="168" t="s">
        <v>123</v>
      </c>
    </row>
    <row r="3337" spans="2:51" s="167" customFormat="1" ht="12">
      <c r="B3337" s="166"/>
      <c r="D3337" s="96" t="s">
        <v>132</v>
      </c>
      <c r="E3337" s="168" t="s">
        <v>1</v>
      </c>
      <c r="F3337" s="169" t="s">
        <v>820</v>
      </c>
      <c r="H3337" s="168" t="s">
        <v>1</v>
      </c>
      <c r="L3337" s="166"/>
      <c r="M3337" s="170"/>
      <c r="N3337" s="171"/>
      <c r="O3337" s="171"/>
      <c r="P3337" s="171"/>
      <c r="Q3337" s="171"/>
      <c r="R3337" s="171"/>
      <c r="S3337" s="171"/>
      <c r="T3337" s="172"/>
      <c r="AT3337" s="168" t="s">
        <v>132</v>
      </c>
      <c r="AU3337" s="168" t="s">
        <v>74</v>
      </c>
      <c r="AV3337" s="167" t="s">
        <v>72</v>
      </c>
      <c r="AW3337" s="167" t="s">
        <v>5</v>
      </c>
      <c r="AX3337" s="167" t="s">
        <v>66</v>
      </c>
      <c r="AY3337" s="168" t="s">
        <v>123</v>
      </c>
    </row>
    <row r="3338" spans="2:51" s="167" customFormat="1" ht="12">
      <c r="B3338" s="166"/>
      <c r="D3338" s="96" t="s">
        <v>132</v>
      </c>
      <c r="E3338" s="168" t="s">
        <v>1</v>
      </c>
      <c r="F3338" s="169" t="s">
        <v>822</v>
      </c>
      <c r="H3338" s="168" t="s">
        <v>1</v>
      </c>
      <c r="L3338" s="166"/>
      <c r="M3338" s="170"/>
      <c r="N3338" s="171"/>
      <c r="O3338" s="171"/>
      <c r="P3338" s="171"/>
      <c r="Q3338" s="171"/>
      <c r="R3338" s="171"/>
      <c r="S3338" s="171"/>
      <c r="T3338" s="172"/>
      <c r="AT3338" s="168" t="s">
        <v>132</v>
      </c>
      <c r="AU3338" s="168" t="s">
        <v>74</v>
      </c>
      <c r="AV3338" s="167" t="s">
        <v>72</v>
      </c>
      <c r="AW3338" s="167" t="s">
        <v>5</v>
      </c>
      <c r="AX3338" s="167" t="s">
        <v>66</v>
      </c>
      <c r="AY3338" s="168" t="s">
        <v>123</v>
      </c>
    </row>
    <row r="3339" spans="2:51" s="167" customFormat="1" ht="12">
      <c r="B3339" s="166"/>
      <c r="D3339" s="96" t="s">
        <v>132</v>
      </c>
      <c r="E3339" s="168" t="s">
        <v>1</v>
      </c>
      <c r="F3339" s="169" t="s">
        <v>824</v>
      </c>
      <c r="H3339" s="168" t="s">
        <v>1</v>
      </c>
      <c r="L3339" s="166"/>
      <c r="M3339" s="170"/>
      <c r="N3339" s="171"/>
      <c r="O3339" s="171"/>
      <c r="P3339" s="171"/>
      <c r="Q3339" s="171"/>
      <c r="R3339" s="171"/>
      <c r="S3339" s="171"/>
      <c r="T3339" s="172"/>
      <c r="AT3339" s="168" t="s">
        <v>132</v>
      </c>
      <c r="AU3339" s="168" t="s">
        <v>74</v>
      </c>
      <c r="AV3339" s="167" t="s">
        <v>72</v>
      </c>
      <c r="AW3339" s="167" t="s">
        <v>5</v>
      </c>
      <c r="AX3339" s="167" t="s">
        <v>66</v>
      </c>
      <c r="AY3339" s="168" t="s">
        <v>123</v>
      </c>
    </row>
    <row r="3340" spans="2:51" s="167" customFormat="1" ht="12">
      <c r="B3340" s="166"/>
      <c r="D3340" s="96" t="s">
        <v>132</v>
      </c>
      <c r="E3340" s="168" t="s">
        <v>1</v>
      </c>
      <c r="F3340" s="169" t="s">
        <v>826</v>
      </c>
      <c r="H3340" s="168" t="s">
        <v>1</v>
      </c>
      <c r="L3340" s="166"/>
      <c r="M3340" s="170"/>
      <c r="N3340" s="171"/>
      <c r="O3340" s="171"/>
      <c r="P3340" s="171"/>
      <c r="Q3340" s="171"/>
      <c r="R3340" s="171"/>
      <c r="S3340" s="171"/>
      <c r="T3340" s="172"/>
      <c r="AT3340" s="168" t="s">
        <v>132</v>
      </c>
      <c r="AU3340" s="168" t="s">
        <v>74</v>
      </c>
      <c r="AV3340" s="167" t="s">
        <v>72</v>
      </c>
      <c r="AW3340" s="167" t="s">
        <v>5</v>
      </c>
      <c r="AX3340" s="167" t="s">
        <v>66</v>
      </c>
      <c r="AY3340" s="168" t="s">
        <v>123</v>
      </c>
    </row>
    <row r="3341" spans="2:51" s="167" customFormat="1" ht="12">
      <c r="B3341" s="166"/>
      <c r="D3341" s="96" t="s">
        <v>132</v>
      </c>
      <c r="E3341" s="168" t="s">
        <v>1</v>
      </c>
      <c r="F3341" s="169" t="s">
        <v>828</v>
      </c>
      <c r="H3341" s="168" t="s">
        <v>1</v>
      </c>
      <c r="L3341" s="166"/>
      <c r="M3341" s="170"/>
      <c r="N3341" s="171"/>
      <c r="O3341" s="171"/>
      <c r="P3341" s="171"/>
      <c r="Q3341" s="171"/>
      <c r="R3341" s="171"/>
      <c r="S3341" s="171"/>
      <c r="T3341" s="172"/>
      <c r="AT3341" s="168" t="s">
        <v>132</v>
      </c>
      <c r="AU3341" s="168" t="s">
        <v>74</v>
      </c>
      <c r="AV3341" s="167" t="s">
        <v>72</v>
      </c>
      <c r="AW3341" s="167" t="s">
        <v>5</v>
      </c>
      <c r="AX3341" s="167" t="s">
        <v>66</v>
      </c>
      <c r="AY3341" s="168" t="s">
        <v>123</v>
      </c>
    </row>
    <row r="3342" spans="2:51" s="167" customFormat="1" ht="12">
      <c r="B3342" s="166"/>
      <c r="D3342" s="96" t="s">
        <v>132</v>
      </c>
      <c r="E3342" s="168" t="s">
        <v>1</v>
      </c>
      <c r="F3342" s="169" t="s">
        <v>830</v>
      </c>
      <c r="H3342" s="168" t="s">
        <v>1</v>
      </c>
      <c r="L3342" s="166"/>
      <c r="M3342" s="170"/>
      <c r="N3342" s="171"/>
      <c r="O3342" s="171"/>
      <c r="P3342" s="171"/>
      <c r="Q3342" s="171"/>
      <c r="R3342" s="171"/>
      <c r="S3342" s="171"/>
      <c r="T3342" s="172"/>
      <c r="AT3342" s="168" t="s">
        <v>132</v>
      </c>
      <c r="AU3342" s="168" t="s">
        <v>74</v>
      </c>
      <c r="AV3342" s="167" t="s">
        <v>72</v>
      </c>
      <c r="AW3342" s="167" t="s">
        <v>5</v>
      </c>
      <c r="AX3342" s="167" t="s">
        <v>66</v>
      </c>
      <c r="AY3342" s="168" t="s">
        <v>123</v>
      </c>
    </row>
    <row r="3343" spans="2:51" s="95" customFormat="1" ht="12">
      <c r="B3343" s="94"/>
      <c r="D3343" s="96" t="s">
        <v>132</v>
      </c>
      <c r="E3343" s="97" t="s">
        <v>1</v>
      </c>
      <c r="F3343" s="98" t="s">
        <v>1085</v>
      </c>
      <c r="H3343" s="99">
        <v>6.937</v>
      </c>
      <c r="L3343" s="94"/>
      <c r="M3343" s="100"/>
      <c r="N3343" s="101"/>
      <c r="O3343" s="101"/>
      <c r="P3343" s="101"/>
      <c r="Q3343" s="101"/>
      <c r="R3343" s="101"/>
      <c r="S3343" s="101"/>
      <c r="T3343" s="102"/>
      <c r="AT3343" s="97" t="s">
        <v>132</v>
      </c>
      <c r="AU3343" s="97" t="s">
        <v>74</v>
      </c>
      <c r="AV3343" s="95" t="s">
        <v>74</v>
      </c>
      <c r="AW3343" s="95" t="s">
        <v>5</v>
      </c>
      <c r="AX3343" s="95" t="s">
        <v>66</v>
      </c>
      <c r="AY3343" s="97" t="s">
        <v>123</v>
      </c>
    </row>
    <row r="3344" spans="2:51" s="182" customFormat="1" ht="12">
      <c r="B3344" s="181"/>
      <c r="D3344" s="96" t="s">
        <v>132</v>
      </c>
      <c r="E3344" s="183" t="s">
        <v>1</v>
      </c>
      <c r="F3344" s="184" t="s">
        <v>470</v>
      </c>
      <c r="H3344" s="185">
        <v>85.977</v>
      </c>
      <c r="L3344" s="181"/>
      <c r="M3344" s="186"/>
      <c r="N3344" s="187"/>
      <c r="O3344" s="187"/>
      <c r="P3344" s="187"/>
      <c r="Q3344" s="187"/>
      <c r="R3344" s="187"/>
      <c r="S3344" s="187"/>
      <c r="T3344" s="188"/>
      <c r="AT3344" s="183" t="s">
        <v>132</v>
      </c>
      <c r="AU3344" s="183" t="s">
        <v>74</v>
      </c>
      <c r="AV3344" s="182" t="s">
        <v>130</v>
      </c>
      <c r="AW3344" s="182" t="s">
        <v>5</v>
      </c>
      <c r="AX3344" s="182" t="s">
        <v>72</v>
      </c>
      <c r="AY3344" s="183" t="s">
        <v>123</v>
      </c>
    </row>
    <row r="3345" spans="2:51" s="95" customFormat="1" ht="12">
      <c r="B3345" s="94"/>
      <c r="D3345" s="96" t="s">
        <v>132</v>
      </c>
      <c r="F3345" s="98" t="s">
        <v>1110</v>
      </c>
      <c r="H3345" s="99">
        <v>859.77</v>
      </c>
      <c r="L3345" s="94"/>
      <c r="M3345" s="100"/>
      <c r="N3345" s="101"/>
      <c r="O3345" s="101"/>
      <c r="P3345" s="101"/>
      <c r="Q3345" s="101"/>
      <c r="R3345" s="101"/>
      <c r="S3345" s="101"/>
      <c r="T3345" s="102"/>
      <c r="AT3345" s="97" t="s">
        <v>132</v>
      </c>
      <c r="AU3345" s="97" t="s">
        <v>74</v>
      </c>
      <c r="AV3345" s="95" t="s">
        <v>74</v>
      </c>
      <c r="AW3345" s="95" t="s">
        <v>4</v>
      </c>
      <c r="AX3345" s="95" t="s">
        <v>72</v>
      </c>
      <c r="AY3345" s="97" t="s">
        <v>123</v>
      </c>
    </row>
    <row r="3346" spans="2:65" s="117" customFormat="1" ht="16.5" customHeight="1">
      <c r="B3346" s="8"/>
      <c r="C3346" s="84" t="s">
        <v>1111</v>
      </c>
      <c r="D3346" s="84" t="s">
        <v>125</v>
      </c>
      <c r="E3346" s="85" t="s">
        <v>1112</v>
      </c>
      <c r="F3346" s="86" t="s">
        <v>1113</v>
      </c>
      <c r="G3346" s="87" t="s">
        <v>207</v>
      </c>
      <c r="H3346" s="88">
        <v>86.877</v>
      </c>
      <c r="I3346" s="142"/>
      <c r="J3346" s="89">
        <f>ROUND(I3346*H3346,2)</f>
        <v>0</v>
      </c>
      <c r="K3346" s="86" t="s">
        <v>397</v>
      </c>
      <c r="L3346" s="8"/>
      <c r="M3346" s="115" t="s">
        <v>1</v>
      </c>
      <c r="N3346" s="90" t="s">
        <v>35</v>
      </c>
      <c r="O3346" s="92">
        <v>0.376</v>
      </c>
      <c r="P3346" s="92">
        <f>O3346*H3346</f>
        <v>32.665752</v>
      </c>
      <c r="Q3346" s="92">
        <v>0</v>
      </c>
      <c r="R3346" s="92">
        <f>Q3346*H3346</f>
        <v>0</v>
      </c>
      <c r="S3346" s="92">
        <v>0</v>
      </c>
      <c r="T3346" s="164">
        <f>S3346*H3346</f>
        <v>0</v>
      </c>
      <c r="AR3346" s="120" t="s">
        <v>130</v>
      </c>
      <c r="AT3346" s="120" t="s">
        <v>125</v>
      </c>
      <c r="AU3346" s="120" t="s">
        <v>74</v>
      </c>
      <c r="AY3346" s="120" t="s">
        <v>123</v>
      </c>
      <c r="BE3346" s="156">
        <f>IF(N3346="základní",J3346,0)</f>
        <v>0</v>
      </c>
      <c r="BF3346" s="156">
        <f>IF(N3346="snížená",J3346,0)</f>
        <v>0</v>
      </c>
      <c r="BG3346" s="156">
        <f>IF(N3346="zákl. přenesená",J3346,0)</f>
        <v>0</v>
      </c>
      <c r="BH3346" s="156">
        <f>IF(N3346="sníž. přenesená",J3346,0)</f>
        <v>0</v>
      </c>
      <c r="BI3346" s="156">
        <f>IF(N3346="nulová",J3346,0)</f>
        <v>0</v>
      </c>
      <c r="BJ3346" s="120" t="s">
        <v>72</v>
      </c>
      <c r="BK3346" s="156">
        <f>ROUND(I3346*H3346,2)</f>
        <v>0</v>
      </c>
      <c r="BL3346" s="120" t="s">
        <v>130</v>
      </c>
      <c r="BM3346" s="120" t="s">
        <v>1114</v>
      </c>
    </row>
    <row r="3347" spans="2:47" s="117" customFormat="1" ht="12">
      <c r="B3347" s="8"/>
      <c r="D3347" s="96" t="s">
        <v>399</v>
      </c>
      <c r="F3347" s="165" t="s">
        <v>1115</v>
      </c>
      <c r="L3347" s="8"/>
      <c r="M3347" s="114"/>
      <c r="N3347" s="21"/>
      <c r="O3347" s="21"/>
      <c r="P3347" s="21"/>
      <c r="Q3347" s="21"/>
      <c r="R3347" s="21"/>
      <c r="S3347" s="21"/>
      <c r="T3347" s="22"/>
      <c r="AT3347" s="120" t="s">
        <v>399</v>
      </c>
      <c r="AU3347" s="120" t="s">
        <v>74</v>
      </c>
    </row>
    <row r="3348" spans="2:47" s="117" customFormat="1" ht="29.25">
      <c r="B3348" s="8"/>
      <c r="D3348" s="96" t="s">
        <v>298</v>
      </c>
      <c r="F3348" s="113" t="s">
        <v>1116</v>
      </c>
      <c r="L3348" s="8"/>
      <c r="M3348" s="114"/>
      <c r="N3348" s="21"/>
      <c r="O3348" s="21"/>
      <c r="P3348" s="21"/>
      <c r="Q3348" s="21"/>
      <c r="R3348" s="21"/>
      <c r="S3348" s="21"/>
      <c r="T3348" s="22"/>
      <c r="AT3348" s="120" t="s">
        <v>298</v>
      </c>
      <c r="AU3348" s="120" t="s">
        <v>74</v>
      </c>
    </row>
    <row r="3349" spans="2:51" s="167" customFormat="1" ht="12">
      <c r="B3349" s="166"/>
      <c r="D3349" s="96" t="s">
        <v>132</v>
      </c>
      <c r="E3349" s="168" t="s">
        <v>1</v>
      </c>
      <c r="F3349" s="169" t="s">
        <v>401</v>
      </c>
      <c r="H3349" s="168" t="s">
        <v>1</v>
      </c>
      <c r="L3349" s="166"/>
      <c r="M3349" s="170"/>
      <c r="N3349" s="171"/>
      <c r="O3349" s="171"/>
      <c r="P3349" s="171"/>
      <c r="Q3349" s="171"/>
      <c r="R3349" s="171"/>
      <c r="S3349" s="171"/>
      <c r="T3349" s="172"/>
      <c r="AT3349" s="168" t="s">
        <v>132</v>
      </c>
      <c r="AU3349" s="168" t="s">
        <v>74</v>
      </c>
      <c r="AV3349" s="167" t="s">
        <v>72</v>
      </c>
      <c r="AW3349" s="167" t="s">
        <v>5</v>
      </c>
      <c r="AX3349" s="167" t="s">
        <v>66</v>
      </c>
      <c r="AY3349" s="168" t="s">
        <v>123</v>
      </c>
    </row>
    <row r="3350" spans="2:51" s="167" customFormat="1" ht="12">
      <c r="B3350" s="166"/>
      <c r="D3350" s="96" t="s">
        <v>132</v>
      </c>
      <c r="E3350" s="168" t="s">
        <v>1</v>
      </c>
      <c r="F3350" s="169" t="s">
        <v>402</v>
      </c>
      <c r="H3350" s="168" t="s">
        <v>1</v>
      </c>
      <c r="L3350" s="166"/>
      <c r="M3350" s="170"/>
      <c r="N3350" s="171"/>
      <c r="O3350" s="171"/>
      <c r="P3350" s="171"/>
      <c r="Q3350" s="171"/>
      <c r="R3350" s="171"/>
      <c r="S3350" s="171"/>
      <c r="T3350" s="172"/>
      <c r="AT3350" s="168" t="s">
        <v>132</v>
      </c>
      <c r="AU3350" s="168" t="s">
        <v>74</v>
      </c>
      <c r="AV3350" s="167" t="s">
        <v>72</v>
      </c>
      <c r="AW3350" s="167" t="s">
        <v>5</v>
      </c>
      <c r="AX3350" s="167" t="s">
        <v>66</v>
      </c>
      <c r="AY3350" s="168" t="s">
        <v>123</v>
      </c>
    </row>
    <row r="3351" spans="2:51" s="167" customFormat="1" ht="12">
      <c r="B3351" s="166"/>
      <c r="D3351" s="96" t="s">
        <v>132</v>
      </c>
      <c r="E3351" s="168" t="s">
        <v>1</v>
      </c>
      <c r="F3351" s="169" t="s">
        <v>403</v>
      </c>
      <c r="H3351" s="168" t="s">
        <v>1</v>
      </c>
      <c r="L3351" s="166"/>
      <c r="M3351" s="170"/>
      <c r="N3351" s="171"/>
      <c r="O3351" s="171"/>
      <c r="P3351" s="171"/>
      <c r="Q3351" s="171"/>
      <c r="R3351" s="171"/>
      <c r="S3351" s="171"/>
      <c r="T3351" s="172"/>
      <c r="AT3351" s="168" t="s">
        <v>132</v>
      </c>
      <c r="AU3351" s="168" t="s">
        <v>74</v>
      </c>
      <c r="AV3351" s="167" t="s">
        <v>72</v>
      </c>
      <c r="AW3351" s="167" t="s">
        <v>5</v>
      </c>
      <c r="AX3351" s="167" t="s">
        <v>66</v>
      </c>
      <c r="AY3351" s="168" t="s">
        <v>123</v>
      </c>
    </row>
    <row r="3352" spans="2:51" s="167" customFormat="1" ht="12">
      <c r="B3352" s="166"/>
      <c r="D3352" s="96" t="s">
        <v>132</v>
      </c>
      <c r="E3352" s="168" t="s">
        <v>1</v>
      </c>
      <c r="F3352" s="169" t="s">
        <v>740</v>
      </c>
      <c r="H3352" s="168" t="s">
        <v>1</v>
      </c>
      <c r="L3352" s="166"/>
      <c r="M3352" s="170"/>
      <c r="N3352" s="171"/>
      <c r="O3352" s="171"/>
      <c r="P3352" s="171"/>
      <c r="Q3352" s="171"/>
      <c r="R3352" s="171"/>
      <c r="S3352" s="171"/>
      <c r="T3352" s="172"/>
      <c r="AT3352" s="168" t="s">
        <v>132</v>
      </c>
      <c r="AU3352" s="168" t="s">
        <v>74</v>
      </c>
      <c r="AV3352" s="167" t="s">
        <v>72</v>
      </c>
      <c r="AW3352" s="167" t="s">
        <v>5</v>
      </c>
      <c r="AX3352" s="167" t="s">
        <v>66</v>
      </c>
      <c r="AY3352" s="168" t="s">
        <v>123</v>
      </c>
    </row>
    <row r="3353" spans="2:51" s="95" customFormat="1" ht="12">
      <c r="B3353" s="94"/>
      <c r="D3353" s="96" t="s">
        <v>132</v>
      </c>
      <c r="E3353" s="97" t="s">
        <v>1</v>
      </c>
      <c r="F3353" s="98" t="s">
        <v>1084</v>
      </c>
      <c r="H3353" s="99">
        <v>79.04</v>
      </c>
      <c r="L3353" s="94"/>
      <c r="M3353" s="100"/>
      <c r="N3353" s="101"/>
      <c r="O3353" s="101"/>
      <c r="P3353" s="101"/>
      <c r="Q3353" s="101"/>
      <c r="R3353" s="101"/>
      <c r="S3353" s="101"/>
      <c r="T3353" s="102"/>
      <c r="AT3353" s="97" t="s">
        <v>132</v>
      </c>
      <c r="AU3353" s="97" t="s">
        <v>74</v>
      </c>
      <c r="AV3353" s="95" t="s">
        <v>74</v>
      </c>
      <c r="AW3353" s="95" t="s">
        <v>5</v>
      </c>
      <c r="AX3353" s="95" t="s">
        <v>66</v>
      </c>
      <c r="AY3353" s="97" t="s">
        <v>123</v>
      </c>
    </row>
    <row r="3354" spans="2:51" s="167" customFormat="1" ht="12">
      <c r="B3354" s="166"/>
      <c r="D3354" s="96" t="s">
        <v>132</v>
      </c>
      <c r="E3354" s="168" t="s">
        <v>1</v>
      </c>
      <c r="F3354" s="169" t="s">
        <v>819</v>
      </c>
      <c r="H3354" s="168" t="s">
        <v>1</v>
      </c>
      <c r="L3354" s="166"/>
      <c r="M3354" s="170"/>
      <c r="N3354" s="171"/>
      <c r="O3354" s="171"/>
      <c r="P3354" s="171"/>
      <c r="Q3354" s="171"/>
      <c r="R3354" s="171"/>
      <c r="S3354" s="171"/>
      <c r="T3354" s="172"/>
      <c r="AT3354" s="168" t="s">
        <v>132</v>
      </c>
      <c r="AU3354" s="168" t="s">
        <v>74</v>
      </c>
      <c r="AV3354" s="167" t="s">
        <v>72</v>
      </c>
      <c r="AW3354" s="167" t="s">
        <v>5</v>
      </c>
      <c r="AX3354" s="167" t="s">
        <v>66</v>
      </c>
      <c r="AY3354" s="168" t="s">
        <v>123</v>
      </c>
    </row>
    <row r="3355" spans="2:51" s="167" customFormat="1" ht="12">
      <c r="B3355" s="166"/>
      <c r="D3355" s="96" t="s">
        <v>132</v>
      </c>
      <c r="E3355" s="168" t="s">
        <v>1</v>
      </c>
      <c r="F3355" s="169" t="s">
        <v>820</v>
      </c>
      <c r="H3355" s="168" t="s">
        <v>1</v>
      </c>
      <c r="L3355" s="166"/>
      <c r="M3355" s="170"/>
      <c r="N3355" s="171"/>
      <c r="O3355" s="171"/>
      <c r="P3355" s="171"/>
      <c r="Q3355" s="171"/>
      <c r="R3355" s="171"/>
      <c r="S3355" s="171"/>
      <c r="T3355" s="172"/>
      <c r="AT3355" s="168" t="s">
        <v>132</v>
      </c>
      <c r="AU3355" s="168" t="s">
        <v>74</v>
      </c>
      <c r="AV3355" s="167" t="s">
        <v>72</v>
      </c>
      <c r="AW3355" s="167" t="s">
        <v>5</v>
      </c>
      <c r="AX3355" s="167" t="s">
        <v>66</v>
      </c>
      <c r="AY3355" s="168" t="s">
        <v>123</v>
      </c>
    </row>
    <row r="3356" spans="2:51" s="167" customFormat="1" ht="12">
      <c r="B3356" s="166"/>
      <c r="D3356" s="96" t="s">
        <v>132</v>
      </c>
      <c r="E3356" s="168" t="s">
        <v>1</v>
      </c>
      <c r="F3356" s="169" t="s">
        <v>822</v>
      </c>
      <c r="H3356" s="168" t="s">
        <v>1</v>
      </c>
      <c r="L3356" s="166"/>
      <c r="M3356" s="170"/>
      <c r="N3356" s="171"/>
      <c r="O3356" s="171"/>
      <c r="P3356" s="171"/>
      <c r="Q3356" s="171"/>
      <c r="R3356" s="171"/>
      <c r="S3356" s="171"/>
      <c r="T3356" s="172"/>
      <c r="AT3356" s="168" t="s">
        <v>132</v>
      </c>
      <c r="AU3356" s="168" t="s">
        <v>74</v>
      </c>
      <c r="AV3356" s="167" t="s">
        <v>72</v>
      </c>
      <c r="AW3356" s="167" t="s">
        <v>5</v>
      </c>
      <c r="AX3356" s="167" t="s">
        <v>66</v>
      </c>
      <c r="AY3356" s="168" t="s">
        <v>123</v>
      </c>
    </row>
    <row r="3357" spans="2:51" s="167" customFormat="1" ht="12">
      <c r="B3357" s="166"/>
      <c r="D3357" s="96" t="s">
        <v>132</v>
      </c>
      <c r="E3357" s="168" t="s">
        <v>1</v>
      </c>
      <c r="F3357" s="169" t="s">
        <v>824</v>
      </c>
      <c r="H3357" s="168" t="s">
        <v>1</v>
      </c>
      <c r="L3357" s="166"/>
      <c r="M3357" s="170"/>
      <c r="N3357" s="171"/>
      <c r="O3357" s="171"/>
      <c r="P3357" s="171"/>
      <c r="Q3357" s="171"/>
      <c r="R3357" s="171"/>
      <c r="S3357" s="171"/>
      <c r="T3357" s="172"/>
      <c r="AT3357" s="168" t="s">
        <v>132</v>
      </c>
      <c r="AU3357" s="168" t="s">
        <v>74</v>
      </c>
      <c r="AV3357" s="167" t="s">
        <v>72</v>
      </c>
      <c r="AW3357" s="167" t="s">
        <v>5</v>
      </c>
      <c r="AX3357" s="167" t="s">
        <v>66</v>
      </c>
      <c r="AY3357" s="168" t="s">
        <v>123</v>
      </c>
    </row>
    <row r="3358" spans="2:51" s="167" customFormat="1" ht="12">
      <c r="B3358" s="166"/>
      <c r="D3358" s="96" t="s">
        <v>132</v>
      </c>
      <c r="E3358" s="168" t="s">
        <v>1</v>
      </c>
      <c r="F3358" s="169" t="s">
        <v>826</v>
      </c>
      <c r="H3358" s="168" t="s">
        <v>1</v>
      </c>
      <c r="L3358" s="166"/>
      <c r="M3358" s="170"/>
      <c r="N3358" s="171"/>
      <c r="O3358" s="171"/>
      <c r="P3358" s="171"/>
      <c r="Q3358" s="171"/>
      <c r="R3358" s="171"/>
      <c r="S3358" s="171"/>
      <c r="T3358" s="172"/>
      <c r="AT3358" s="168" t="s">
        <v>132</v>
      </c>
      <c r="AU3358" s="168" t="s">
        <v>74</v>
      </c>
      <c r="AV3358" s="167" t="s">
        <v>72</v>
      </c>
      <c r="AW3358" s="167" t="s">
        <v>5</v>
      </c>
      <c r="AX3358" s="167" t="s">
        <v>66</v>
      </c>
      <c r="AY3358" s="168" t="s">
        <v>123</v>
      </c>
    </row>
    <row r="3359" spans="2:51" s="167" customFormat="1" ht="12">
      <c r="B3359" s="166"/>
      <c r="D3359" s="96" t="s">
        <v>132</v>
      </c>
      <c r="E3359" s="168" t="s">
        <v>1</v>
      </c>
      <c r="F3359" s="169" t="s">
        <v>828</v>
      </c>
      <c r="H3359" s="168" t="s">
        <v>1</v>
      </c>
      <c r="L3359" s="166"/>
      <c r="M3359" s="170"/>
      <c r="N3359" s="171"/>
      <c r="O3359" s="171"/>
      <c r="P3359" s="171"/>
      <c r="Q3359" s="171"/>
      <c r="R3359" s="171"/>
      <c r="S3359" s="171"/>
      <c r="T3359" s="172"/>
      <c r="AT3359" s="168" t="s">
        <v>132</v>
      </c>
      <c r="AU3359" s="168" t="s">
        <v>74</v>
      </c>
      <c r="AV3359" s="167" t="s">
        <v>72</v>
      </c>
      <c r="AW3359" s="167" t="s">
        <v>5</v>
      </c>
      <c r="AX3359" s="167" t="s">
        <v>66</v>
      </c>
      <c r="AY3359" s="168" t="s">
        <v>123</v>
      </c>
    </row>
    <row r="3360" spans="2:51" s="167" customFormat="1" ht="12">
      <c r="B3360" s="166"/>
      <c r="D3360" s="96" t="s">
        <v>132</v>
      </c>
      <c r="E3360" s="168" t="s">
        <v>1</v>
      </c>
      <c r="F3360" s="169" t="s">
        <v>830</v>
      </c>
      <c r="H3360" s="168" t="s">
        <v>1</v>
      </c>
      <c r="L3360" s="166"/>
      <c r="M3360" s="170"/>
      <c r="N3360" s="171"/>
      <c r="O3360" s="171"/>
      <c r="P3360" s="171"/>
      <c r="Q3360" s="171"/>
      <c r="R3360" s="171"/>
      <c r="S3360" s="171"/>
      <c r="T3360" s="172"/>
      <c r="AT3360" s="168" t="s">
        <v>132</v>
      </c>
      <c r="AU3360" s="168" t="s">
        <v>74</v>
      </c>
      <c r="AV3360" s="167" t="s">
        <v>72</v>
      </c>
      <c r="AW3360" s="167" t="s">
        <v>5</v>
      </c>
      <c r="AX3360" s="167" t="s">
        <v>66</v>
      </c>
      <c r="AY3360" s="168" t="s">
        <v>123</v>
      </c>
    </row>
    <row r="3361" spans="2:51" s="95" customFormat="1" ht="12">
      <c r="B3361" s="94"/>
      <c r="D3361" s="96" t="s">
        <v>132</v>
      </c>
      <c r="E3361" s="97" t="s">
        <v>1</v>
      </c>
      <c r="F3361" s="98" t="s">
        <v>1085</v>
      </c>
      <c r="H3361" s="99">
        <v>6.937</v>
      </c>
      <c r="L3361" s="94"/>
      <c r="M3361" s="100"/>
      <c r="N3361" s="101"/>
      <c r="O3361" s="101"/>
      <c r="P3361" s="101"/>
      <c r="Q3361" s="101"/>
      <c r="R3361" s="101"/>
      <c r="S3361" s="101"/>
      <c r="T3361" s="102"/>
      <c r="AT3361" s="97" t="s">
        <v>132</v>
      </c>
      <c r="AU3361" s="97" t="s">
        <v>74</v>
      </c>
      <c r="AV3361" s="95" t="s">
        <v>74</v>
      </c>
      <c r="AW3361" s="95" t="s">
        <v>5</v>
      </c>
      <c r="AX3361" s="95" t="s">
        <v>66</v>
      </c>
      <c r="AY3361" s="97" t="s">
        <v>123</v>
      </c>
    </row>
    <row r="3362" spans="2:51" s="167" customFormat="1" ht="12">
      <c r="B3362" s="166"/>
      <c r="D3362" s="96" t="s">
        <v>132</v>
      </c>
      <c r="E3362" s="168" t="s">
        <v>1</v>
      </c>
      <c r="F3362" s="169" t="s">
        <v>1030</v>
      </c>
      <c r="H3362" s="168" t="s">
        <v>1</v>
      </c>
      <c r="L3362" s="166"/>
      <c r="M3362" s="170"/>
      <c r="N3362" s="171"/>
      <c r="O3362" s="171"/>
      <c r="P3362" s="171"/>
      <c r="Q3362" s="171"/>
      <c r="R3362" s="171"/>
      <c r="S3362" s="171"/>
      <c r="T3362" s="172"/>
      <c r="AT3362" s="168" t="s">
        <v>132</v>
      </c>
      <c r="AU3362" s="168" t="s">
        <v>74</v>
      </c>
      <c r="AV3362" s="167" t="s">
        <v>72</v>
      </c>
      <c r="AW3362" s="167" t="s">
        <v>5</v>
      </c>
      <c r="AX3362" s="167" t="s">
        <v>66</v>
      </c>
      <c r="AY3362" s="168" t="s">
        <v>123</v>
      </c>
    </row>
    <row r="3363" spans="2:51" s="167" customFormat="1" ht="12">
      <c r="B3363" s="166"/>
      <c r="D3363" s="96" t="s">
        <v>132</v>
      </c>
      <c r="E3363" s="168" t="s">
        <v>1</v>
      </c>
      <c r="F3363" s="169" t="s">
        <v>1031</v>
      </c>
      <c r="H3363" s="168" t="s">
        <v>1</v>
      </c>
      <c r="L3363" s="166"/>
      <c r="M3363" s="170"/>
      <c r="N3363" s="171"/>
      <c r="O3363" s="171"/>
      <c r="P3363" s="171"/>
      <c r="Q3363" s="171"/>
      <c r="R3363" s="171"/>
      <c r="S3363" s="171"/>
      <c r="T3363" s="172"/>
      <c r="AT3363" s="168" t="s">
        <v>132</v>
      </c>
      <c r="AU3363" s="168" t="s">
        <v>74</v>
      </c>
      <c r="AV3363" s="167" t="s">
        <v>72</v>
      </c>
      <c r="AW3363" s="167" t="s">
        <v>5</v>
      </c>
      <c r="AX3363" s="167" t="s">
        <v>66</v>
      </c>
      <c r="AY3363" s="168" t="s">
        <v>123</v>
      </c>
    </row>
    <row r="3364" spans="2:51" s="167" customFormat="1" ht="12">
      <c r="B3364" s="166"/>
      <c r="D3364" s="96" t="s">
        <v>132</v>
      </c>
      <c r="E3364" s="168" t="s">
        <v>1</v>
      </c>
      <c r="F3364" s="169" t="s">
        <v>1032</v>
      </c>
      <c r="H3364" s="168" t="s">
        <v>1</v>
      </c>
      <c r="L3364" s="166"/>
      <c r="M3364" s="170"/>
      <c r="N3364" s="171"/>
      <c r="O3364" s="171"/>
      <c r="P3364" s="171"/>
      <c r="Q3364" s="171"/>
      <c r="R3364" s="171"/>
      <c r="S3364" s="171"/>
      <c r="T3364" s="172"/>
      <c r="AT3364" s="168" t="s">
        <v>132</v>
      </c>
      <c r="AU3364" s="168" t="s">
        <v>74</v>
      </c>
      <c r="AV3364" s="167" t="s">
        <v>72</v>
      </c>
      <c r="AW3364" s="167" t="s">
        <v>5</v>
      </c>
      <c r="AX3364" s="167" t="s">
        <v>66</v>
      </c>
      <c r="AY3364" s="168" t="s">
        <v>123</v>
      </c>
    </row>
    <row r="3365" spans="2:51" s="167" customFormat="1" ht="12">
      <c r="B3365" s="166"/>
      <c r="D3365" s="96" t="s">
        <v>132</v>
      </c>
      <c r="E3365" s="168" t="s">
        <v>1</v>
      </c>
      <c r="F3365" s="169" t="s">
        <v>1033</v>
      </c>
      <c r="H3365" s="168" t="s">
        <v>1</v>
      </c>
      <c r="L3365" s="166"/>
      <c r="M3365" s="170"/>
      <c r="N3365" s="171"/>
      <c r="O3365" s="171"/>
      <c r="P3365" s="171"/>
      <c r="Q3365" s="171"/>
      <c r="R3365" s="171"/>
      <c r="S3365" s="171"/>
      <c r="T3365" s="172"/>
      <c r="AT3365" s="168" t="s">
        <v>132</v>
      </c>
      <c r="AU3365" s="168" t="s">
        <v>74</v>
      </c>
      <c r="AV3365" s="167" t="s">
        <v>72</v>
      </c>
      <c r="AW3365" s="167" t="s">
        <v>5</v>
      </c>
      <c r="AX3365" s="167" t="s">
        <v>66</v>
      </c>
      <c r="AY3365" s="168" t="s">
        <v>123</v>
      </c>
    </row>
    <row r="3366" spans="2:51" s="167" customFormat="1" ht="12">
      <c r="B3366" s="166"/>
      <c r="D3366" s="96" t="s">
        <v>132</v>
      </c>
      <c r="E3366" s="168" t="s">
        <v>1</v>
      </c>
      <c r="F3366" s="169" t="s">
        <v>1034</v>
      </c>
      <c r="H3366" s="168" t="s">
        <v>1</v>
      </c>
      <c r="L3366" s="166"/>
      <c r="M3366" s="170"/>
      <c r="N3366" s="171"/>
      <c r="O3366" s="171"/>
      <c r="P3366" s="171"/>
      <c r="Q3366" s="171"/>
      <c r="R3366" s="171"/>
      <c r="S3366" s="171"/>
      <c r="T3366" s="172"/>
      <c r="AT3366" s="168" t="s">
        <v>132</v>
      </c>
      <c r="AU3366" s="168" t="s">
        <v>74</v>
      </c>
      <c r="AV3366" s="167" t="s">
        <v>72</v>
      </c>
      <c r="AW3366" s="167" t="s">
        <v>5</v>
      </c>
      <c r="AX3366" s="167" t="s">
        <v>66</v>
      </c>
      <c r="AY3366" s="168" t="s">
        <v>123</v>
      </c>
    </row>
    <row r="3367" spans="2:51" s="167" customFormat="1" ht="12">
      <c r="B3367" s="166"/>
      <c r="D3367" s="96" t="s">
        <v>132</v>
      </c>
      <c r="E3367" s="168" t="s">
        <v>1</v>
      </c>
      <c r="F3367" s="169" t="s">
        <v>1035</v>
      </c>
      <c r="H3367" s="168" t="s">
        <v>1</v>
      </c>
      <c r="L3367" s="166"/>
      <c r="M3367" s="170"/>
      <c r="N3367" s="171"/>
      <c r="O3367" s="171"/>
      <c r="P3367" s="171"/>
      <c r="Q3367" s="171"/>
      <c r="R3367" s="171"/>
      <c r="S3367" s="171"/>
      <c r="T3367" s="172"/>
      <c r="AT3367" s="168" t="s">
        <v>132</v>
      </c>
      <c r="AU3367" s="168" t="s">
        <v>74</v>
      </c>
      <c r="AV3367" s="167" t="s">
        <v>72</v>
      </c>
      <c r="AW3367" s="167" t="s">
        <v>5</v>
      </c>
      <c r="AX3367" s="167" t="s">
        <v>66</v>
      </c>
      <c r="AY3367" s="168" t="s">
        <v>123</v>
      </c>
    </row>
    <row r="3368" spans="2:51" s="95" customFormat="1" ht="12">
      <c r="B3368" s="94"/>
      <c r="D3368" s="96" t="s">
        <v>132</v>
      </c>
      <c r="E3368" s="97" t="s">
        <v>1</v>
      </c>
      <c r="F3368" s="98" t="s">
        <v>1086</v>
      </c>
      <c r="H3368" s="99">
        <v>0.9</v>
      </c>
      <c r="L3368" s="94"/>
      <c r="M3368" s="100"/>
      <c r="N3368" s="101"/>
      <c r="O3368" s="101"/>
      <c r="P3368" s="101"/>
      <c r="Q3368" s="101"/>
      <c r="R3368" s="101"/>
      <c r="S3368" s="101"/>
      <c r="T3368" s="102"/>
      <c r="AT3368" s="97" t="s">
        <v>132</v>
      </c>
      <c r="AU3368" s="97" t="s">
        <v>74</v>
      </c>
      <c r="AV3368" s="95" t="s">
        <v>74</v>
      </c>
      <c r="AW3368" s="95" t="s">
        <v>5</v>
      </c>
      <c r="AX3368" s="95" t="s">
        <v>66</v>
      </c>
      <c r="AY3368" s="97" t="s">
        <v>123</v>
      </c>
    </row>
    <row r="3369" spans="2:51" s="182" customFormat="1" ht="12">
      <c r="B3369" s="181"/>
      <c r="D3369" s="96" t="s">
        <v>132</v>
      </c>
      <c r="E3369" s="183" t="s">
        <v>1</v>
      </c>
      <c r="F3369" s="184" t="s">
        <v>470</v>
      </c>
      <c r="H3369" s="185">
        <v>86.87700000000001</v>
      </c>
      <c r="L3369" s="181"/>
      <c r="M3369" s="186"/>
      <c r="N3369" s="187"/>
      <c r="O3369" s="187"/>
      <c r="P3369" s="187"/>
      <c r="Q3369" s="187"/>
      <c r="R3369" s="187"/>
      <c r="S3369" s="187"/>
      <c r="T3369" s="188"/>
      <c r="AT3369" s="183" t="s">
        <v>132</v>
      </c>
      <c r="AU3369" s="183" t="s">
        <v>74</v>
      </c>
      <c r="AV3369" s="182" t="s">
        <v>130</v>
      </c>
      <c r="AW3369" s="182" t="s">
        <v>5</v>
      </c>
      <c r="AX3369" s="182" t="s">
        <v>72</v>
      </c>
      <c r="AY3369" s="183" t="s">
        <v>123</v>
      </c>
    </row>
    <row r="3370" spans="2:63" s="73" customFormat="1" ht="22.9" customHeight="1">
      <c r="B3370" s="72"/>
      <c r="D3370" s="74" t="s">
        <v>65</v>
      </c>
      <c r="E3370" s="82" t="s">
        <v>227</v>
      </c>
      <c r="F3370" s="82" t="s">
        <v>228</v>
      </c>
      <c r="J3370" s="83">
        <f>BK3370</f>
        <v>0</v>
      </c>
      <c r="L3370" s="72"/>
      <c r="M3370" s="77"/>
      <c r="N3370" s="78"/>
      <c r="O3370" s="78"/>
      <c r="P3370" s="80">
        <f>SUM(P3371:P3373)</f>
        <v>2622.29804</v>
      </c>
      <c r="Q3370" s="78"/>
      <c r="R3370" s="80">
        <f>SUM(R3371:R3373)</f>
        <v>0</v>
      </c>
      <c r="S3370" s="78"/>
      <c r="T3370" s="163">
        <f>SUM(T3371:T3373)</f>
        <v>0</v>
      </c>
      <c r="AR3370" s="74" t="s">
        <v>72</v>
      </c>
      <c r="AT3370" s="154" t="s">
        <v>65</v>
      </c>
      <c r="AU3370" s="154" t="s">
        <v>72</v>
      </c>
      <c r="AY3370" s="74" t="s">
        <v>123</v>
      </c>
      <c r="BK3370" s="155">
        <f>SUM(BK3371:BK3373)</f>
        <v>0</v>
      </c>
    </row>
    <row r="3371" spans="2:65" s="117" customFormat="1" ht="16.5" customHeight="1">
      <c r="B3371" s="8"/>
      <c r="C3371" s="84" t="s">
        <v>1117</v>
      </c>
      <c r="D3371" s="84" t="s">
        <v>125</v>
      </c>
      <c r="E3371" s="85" t="s">
        <v>1118</v>
      </c>
      <c r="F3371" s="86" t="s">
        <v>1119</v>
      </c>
      <c r="G3371" s="87" t="s">
        <v>207</v>
      </c>
      <c r="H3371" s="88">
        <v>1771.823</v>
      </c>
      <c r="I3371" s="142"/>
      <c r="J3371" s="89">
        <f>ROUND(I3371*H3371,2)</f>
        <v>0</v>
      </c>
      <c r="K3371" s="86" t="s">
        <v>397</v>
      </c>
      <c r="L3371" s="8"/>
      <c r="M3371" s="115" t="s">
        <v>1</v>
      </c>
      <c r="N3371" s="90" t="s">
        <v>35</v>
      </c>
      <c r="O3371" s="92">
        <v>1.48</v>
      </c>
      <c r="P3371" s="92">
        <f>O3371*H3371</f>
        <v>2622.29804</v>
      </c>
      <c r="Q3371" s="92">
        <v>0</v>
      </c>
      <c r="R3371" s="92">
        <f>Q3371*H3371</f>
        <v>0</v>
      </c>
      <c r="S3371" s="92">
        <v>0</v>
      </c>
      <c r="T3371" s="164">
        <f>S3371*H3371</f>
        <v>0</v>
      </c>
      <c r="AR3371" s="120" t="s">
        <v>130</v>
      </c>
      <c r="AT3371" s="120" t="s">
        <v>125</v>
      </c>
      <c r="AU3371" s="120" t="s">
        <v>74</v>
      </c>
      <c r="AY3371" s="120" t="s">
        <v>123</v>
      </c>
      <c r="BE3371" s="156">
        <f>IF(N3371="základní",J3371,0)</f>
        <v>0</v>
      </c>
      <c r="BF3371" s="156">
        <f>IF(N3371="snížená",J3371,0)</f>
        <v>0</v>
      </c>
      <c r="BG3371" s="156">
        <f>IF(N3371="zákl. přenesená",J3371,0)</f>
        <v>0</v>
      </c>
      <c r="BH3371" s="156">
        <f>IF(N3371="sníž. přenesená",J3371,0)</f>
        <v>0</v>
      </c>
      <c r="BI3371" s="156">
        <f>IF(N3371="nulová",J3371,0)</f>
        <v>0</v>
      </c>
      <c r="BJ3371" s="120" t="s">
        <v>72</v>
      </c>
      <c r="BK3371" s="156">
        <f>ROUND(I3371*H3371,2)</f>
        <v>0</v>
      </c>
      <c r="BL3371" s="120" t="s">
        <v>130</v>
      </c>
      <c r="BM3371" s="120" t="s">
        <v>1120</v>
      </c>
    </row>
    <row r="3372" spans="2:47" s="117" customFormat="1" ht="19.5">
      <c r="B3372" s="8"/>
      <c r="D3372" s="96" t="s">
        <v>399</v>
      </c>
      <c r="F3372" s="165" t="s">
        <v>1121</v>
      </c>
      <c r="L3372" s="8"/>
      <c r="M3372" s="114"/>
      <c r="N3372" s="21"/>
      <c r="O3372" s="21"/>
      <c r="P3372" s="21"/>
      <c r="Q3372" s="21"/>
      <c r="R3372" s="21"/>
      <c r="S3372" s="21"/>
      <c r="T3372" s="22"/>
      <c r="AT3372" s="120" t="s">
        <v>399</v>
      </c>
      <c r="AU3372" s="120" t="s">
        <v>74</v>
      </c>
    </row>
    <row r="3373" spans="2:47" s="117" customFormat="1" ht="29.25">
      <c r="B3373" s="8"/>
      <c r="D3373" s="96" t="s">
        <v>298</v>
      </c>
      <c r="F3373" s="113" t="s">
        <v>1122</v>
      </c>
      <c r="L3373" s="8"/>
      <c r="M3373" s="114"/>
      <c r="N3373" s="21"/>
      <c r="O3373" s="21"/>
      <c r="P3373" s="21"/>
      <c r="Q3373" s="21"/>
      <c r="R3373" s="21"/>
      <c r="S3373" s="21"/>
      <c r="T3373" s="22"/>
      <c r="AT3373" s="120" t="s">
        <v>298</v>
      </c>
      <c r="AU3373" s="120" t="s">
        <v>74</v>
      </c>
    </row>
    <row r="3374" spans="2:63" s="73" customFormat="1" ht="25.9" customHeight="1">
      <c r="B3374" s="72"/>
      <c r="D3374" s="74" t="s">
        <v>65</v>
      </c>
      <c r="E3374" s="75" t="s">
        <v>1123</v>
      </c>
      <c r="F3374" s="75" t="s">
        <v>1124</v>
      </c>
      <c r="J3374" s="76">
        <f>BK3374</f>
        <v>0</v>
      </c>
      <c r="L3374" s="72"/>
      <c r="M3374" s="77"/>
      <c r="N3374" s="78"/>
      <c r="O3374" s="78"/>
      <c r="P3374" s="80">
        <f>SUM(P3375:P3496)</f>
        <v>0</v>
      </c>
      <c r="Q3374" s="78"/>
      <c r="R3374" s="80">
        <f>SUM(R3375:R3496)</f>
        <v>0</v>
      </c>
      <c r="S3374" s="78"/>
      <c r="T3374" s="163">
        <f>SUM(T3375:T3496)</f>
        <v>0</v>
      </c>
      <c r="AR3374" s="74" t="s">
        <v>130</v>
      </c>
      <c r="AT3374" s="154" t="s">
        <v>65</v>
      </c>
      <c r="AU3374" s="154" t="s">
        <v>66</v>
      </c>
      <c r="AY3374" s="74" t="s">
        <v>123</v>
      </c>
      <c r="BK3374" s="155">
        <f>SUM(BK3375:BK3496)</f>
        <v>0</v>
      </c>
    </row>
    <row r="3375" spans="2:65" s="117" customFormat="1" ht="16.5" customHeight="1">
      <c r="B3375" s="8"/>
      <c r="C3375" s="84" t="s">
        <v>1125</v>
      </c>
      <c r="D3375" s="84" t="s">
        <v>125</v>
      </c>
      <c r="E3375" s="85" t="s">
        <v>1126</v>
      </c>
      <c r="F3375" s="86" t="s">
        <v>1127</v>
      </c>
      <c r="G3375" s="87" t="s">
        <v>207</v>
      </c>
      <c r="H3375" s="88">
        <v>1674.248</v>
      </c>
      <c r="I3375" s="142"/>
      <c r="J3375" s="89">
        <f>ROUND(I3375*H3375,2)</f>
        <v>0</v>
      </c>
      <c r="K3375" s="86" t="s">
        <v>397</v>
      </c>
      <c r="L3375" s="8"/>
      <c r="M3375" s="115" t="s">
        <v>1</v>
      </c>
      <c r="N3375" s="90" t="s">
        <v>35</v>
      </c>
      <c r="O3375" s="92">
        <v>0</v>
      </c>
      <c r="P3375" s="92">
        <f>O3375*H3375</f>
        <v>0</v>
      </c>
      <c r="Q3375" s="92">
        <v>0</v>
      </c>
      <c r="R3375" s="92">
        <f>Q3375*H3375</f>
        <v>0</v>
      </c>
      <c r="S3375" s="92">
        <v>0</v>
      </c>
      <c r="T3375" s="164">
        <f>S3375*H3375</f>
        <v>0</v>
      </c>
      <c r="AR3375" s="120" t="s">
        <v>1128</v>
      </c>
      <c r="AT3375" s="120" t="s">
        <v>125</v>
      </c>
      <c r="AU3375" s="120" t="s">
        <v>72</v>
      </c>
      <c r="AY3375" s="120" t="s">
        <v>123</v>
      </c>
      <c r="BE3375" s="156">
        <f>IF(N3375="základní",J3375,0)</f>
        <v>0</v>
      </c>
      <c r="BF3375" s="156">
        <f>IF(N3375="snížená",J3375,0)</f>
        <v>0</v>
      </c>
      <c r="BG3375" s="156">
        <f>IF(N3375="zákl. přenesená",J3375,0)</f>
        <v>0</v>
      </c>
      <c r="BH3375" s="156">
        <f>IF(N3375="sníž. přenesená",J3375,0)</f>
        <v>0</v>
      </c>
      <c r="BI3375" s="156">
        <f>IF(N3375="nulová",J3375,0)</f>
        <v>0</v>
      </c>
      <c r="BJ3375" s="120" t="s">
        <v>72</v>
      </c>
      <c r="BK3375" s="156">
        <f>ROUND(I3375*H3375,2)</f>
        <v>0</v>
      </c>
      <c r="BL3375" s="120" t="s">
        <v>1128</v>
      </c>
      <c r="BM3375" s="120" t="s">
        <v>1129</v>
      </c>
    </row>
    <row r="3376" spans="2:47" s="117" customFormat="1" ht="12">
      <c r="B3376" s="8"/>
      <c r="D3376" s="96" t="s">
        <v>399</v>
      </c>
      <c r="F3376" s="165" t="s">
        <v>1130</v>
      </c>
      <c r="L3376" s="8"/>
      <c r="M3376" s="114"/>
      <c r="N3376" s="21"/>
      <c r="O3376" s="21"/>
      <c r="P3376" s="21"/>
      <c r="Q3376" s="21"/>
      <c r="R3376" s="21"/>
      <c r="S3376" s="21"/>
      <c r="T3376" s="22"/>
      <c r="AT3376" s="120" t="s">
        <v>399</v>
      </c>
      <c r="AU3376" s="120" t="s">
        <v>72</v>
      </c>
    </row>
    <row r="3377" spans="2:47" s="117" customFormat="1" ht="19.5">
      <c r="B3377" s="8"/>
      <c r="D3377" s="96" t="s">
        <v>298</v>
      </c>
      <c r="F3377" s="113" t="s">
        <v>1131</v>
      </c>
      <c r="L3377" s="8"/>
      <c r="M3377" s="114"/>
      <c r="N3377" s="21"/>
      <c r="O3377" s="21"/>
      <c r="P3377" s="21"/>
      <c r="Q3377" s="21"/>
      <c r="R3377" s="21"/>
      <c r="S3377" s="21"/>
      <c r="T3377" s="22"/>
      <c r="AT3377" s="120" t="s">
        <v>298</v>
      </c>
      <c r="AU3377" s="120" t="s">
        <v>72</v>
      </c>
    </row>
    <row r="3378" spans="2:51" s="167" customFormat="1" ht="12">
      <c r="B3378" s="166"/>
      <c r="D3378" s="96" t="s">
        <v>132</v>
      </c>
      <c r="E3378" s="168" t="s">
        <v>1</v>
      </c>
      <c r="F3378" s="169" t="s">
        <v>401</v>
      </c>
      <c r="H3378" s="168" t="s">
        <v>1</v>
      </c>
      <c r="L3378" s="166"/>
      <c r="M3378" s="170"/>
      <c r="N3378" s="171"/>
      <c r="O3378" s="171"/>
      <c r="P3378" s="171"/>
      <c r="Q3378" s="171"/>
      <c r="R3378" s="171"/>
      <c r="S3378" s="171"/>
      <c r="T3378" s="172"/>
      <c r="AT3378" s="168" t="s">
        <v>132</v>
      </c>
      <c r="AU3378" s="168" t="s">
        <v>72</v>
      </c>
      <c r="AV3378" s="167" t="s">
        <v>72</v>
      </c>
      <c r="AW3378" s="167" t="s">
        <v>5</v>
      </c>
      <c r="AX3378" s="167" t="s">
        <v>66</v>
      </c>
      <c r="AY3378" s="168" t="s">
        <v>123</v>
      </c>
    </row>
    <row r="3379" spans="2:51" s="167" customFormat="1" ht="12">
      <c r="B3379" s="166"/>
      <c r="D3379" s="96" t="s">
        <v>132</v>
      </c>
      <c r="E3379" s="168" t="s">
        <v>1</v>
      </c>
      <c r="F3379" s="169" t="s">
        <v>402</v>
      </c>
      <c r="H3379" s="168" t="s">
        <v>1</v>
      </c>
      <c r="L3379" s="166"/>
      <c r="M3379" s="170"/>
      <c r="N3379" s="171"/>
      <c r="O3379" s="171"/>
      <c r="P3379" s="171"/>
      <c r="Q3379" s="171"/>
      <c r="R3379" s="171"/>
      <c r="S3379" s="171"/>
      <c r="T3379" s="172"/>
      <c r="AT3379" s="168" t="s">
        <v>132</v>
      </c>
      <c r="AU3379" s="168" t="s">
        <v>72</v>
      </c>
      <c r="AV3379" s="167" t="s">
        <v>72</v>
      </c>
      <c r="AW3379" s="167" t="s">
        <v>5</v>
      </c>
      <c r="AX3379" s="167" t="s">
        <v>66</v>
      </c>
      <c r="AY3379" s="168" t="s">
        <v>123</v>
      </c>
    </row>
    <row r="3380" spans="2:51" s="167" customFormat="1" ht="12">
      <c r="B3380" s="166"/>
      <c r="D3380" s="96" t="s">
        <v>132</v>
      </c>
      <c r="E3380" s="168" t="s">
        <v>1</v>
      </c>
      <c r="F3380" s="169" t="s">
        <v>403</v>
      </c>
      <c r="H3380" s="168" t="s">
        <v>1</v>
      </c>
      <c r="L3380" s="166"/>
      <c r="M3380" s="170"/>
      <c r="N3380" s="171"/>
      <c r="O3380" s="171"/>
      <c r="P3380" s="171"/>
      <c r="Q3380" s="171"/>
      <c r="R3380" s="171"/>
      <c r="S3380" s="171"/>
      <c r="T3380" s="172"/>
      <c r="AT3380" s="168" t="s">
        <v>132</v>
      </c>
      <c r="AU3380" s="168" t="s">
        <v>72</v>
      </c>
      <c r="AV3380" s="167" t="s">
        <v>72</v>
      </c>
      <c r="AW3380" s="167" t="s">
        <v>5</v>
      </c>
      <c r="AX3380" s="167" t="s">
        <v>66</v>
      </c>
      <c r="AY3380" s="168" t="s">
        <v>123</v>
      </c>
    </row>
    <row r="3381" spans="2:51" s="167" customFormat="1" ht="12">
      <c r="B3381" s="166"/>
      <c r="D3381" s="96" t="s">
        <v>132</v>
      </c>
      <c r="E3381" s="168" t="s">
        <v>1</v>
      </c>
      <c r="F3381" s="169" t="s">
        <v>404</v>
      </c>
      <c r="H3381" s="168" t="s">
        <v>1</v>
      </c>
      <c r="L3381" s="166"/>
      <c r="M3381" s="170"/>
      <c r="N3381" s="171"/>
      <c r="O3381" s="171"/>
      <c r="P3381" s="171"/>
      <c r="Q3381" s="171"/>
      <c r="R3381" s="171"/>
      <c r="S3381" s="171"/>
      <c r="T3381" s="172"/>
      <c r="AT3381" s="168" t="s">
        <v>132</v>
      </c>
      <c r="AU3381" s="168" t="s">
        <v>72</v>
      </c>
      <c r="AV3381" s="167" t="s">
        <v>72</v>
      </c>
      <c r="AW3381" s="167" t="s">
        <v>5</v>
      </c>
      <c r="AX3381" s="167" t="s">
        <v>66</v>
      </c>
      <c r="AY3381" s="168" t="s">
        <v>123</v>
      </c>
    </row>
    <row r="3382" spans="2:51" s="167" customFormat="1" ht="12">
      <c r="B3382" s="166"/>
      <c r="D3382" s="96" t="s">
        <v>132</v>
      </c>
      <c r="E3382" s="168" t="s">
        <v>1</v>
      </c>
      <c r="F3382" s="169" t="s">
        <v>405</v>
      </c>
      <c r="H3382" s="168" t="s">
        <v>1</v>
      </c>
      <c r="L3382" s="166"/>
      <c r="M3382" s="170"/>
      <c r="N3382" s="171"/>
      <c r="O3382" s="171"/>
      <c r="P3382" s="171"/>
      <c r="Q3382" s="171"/>
      <c r="R3382" s="171"/>
      <c r="S3382" s="171"/>
      <c r="T3382" s="172"/>
      <c r="AT3382" s="168" t="s">
        <v>132</v>
      </c>
      <c r="AU3382" s="168" t="s">
        <v>72</v>
      </c>
      <c r="AV3382" s="167" t="s">
        <v>72</v>
      </c>
      <c r="AW3382" s="167" t="s">
        <v>5</v>
      </c>
      <c r="AX3382" s="167" t="s">
        <v>66</v>
      </c>
      <c r="AY3382" s="168" t="s">
        <v>123</v>
      </c>
    </row>
    <row r="3383" spans="2:51" s="167" customFormat="1" ht="12">
      <c r="B3383" s="166"/>
      <c r="D3383" s="96" t="s">
        <v>132</v>
      </c>
      <c r="E3383" s="168" t="s">
        <v>1</v>
      </c>
      <c r="F3383" s="169" t="s">
        <v>406</v>
      </c>
      <c r="H3383" s="168" t="s">
        <v>1</v>
      </c>
      <c r="L3383" s="166"/>
      <c r="M3383" s="170"/>
      <c r="N3383" s="171"/>
      <c r="O3383" s="171"/>
      <c r="P3383" s="171"/>
      <c r="Q3383" s="171"/>
      <c r="R3383" s="171"/>
      <c r="S3383" s="171"/>
      <c r="T3383" s="172"/>
      <c r="AT3383" s="168" t="s">
        <v>132</v>
      </c>
      <c r="AU3383" s="168" t="s">
        <v>72</v>
      </c>
      <c r="AV3383" s="167" t="s">
        <v>72</v>
      </c>
      <c r="AW3383" s="167" t="s">
        <v>5</v>
      </c>
      <c r="AX3383" s="167" t="s">
        <v>66</v>
      </c>
      <c r="AY3383" s="168" t="s">
        <v>123</v>
      </c>
    </row>
    <row r="3384" spans="2:51" s="167" customFormat="1" ht="12">
      <c r="B3384" s="166"/>
      <c r="D3384" s="96" t="s">
        <v>132</v>
      </c>
      <c r="E3384" s="168" t="s">
        <v>1</v>
      </c>
      <c r="F3384" s="169" t="s">
        <v>407</v>
      </c>
      <c r="H3384" s="168" t="s">
        <v>1</v>
      </c>
      <c r="L3384" s="166"/>
      <c r="M3384" s="170"/>
      <c r="N3384" s="171"/>
      <c r="O3384" s="171"/>
      <c r="P3384" s="171"/>
      <c r="Q3384" s="171"/>
      <c r="R3384" s="171"/>
      <c r="S3384" s="171"/>
      <c r="T3384" s="172"/>
      <c r="AT3384" s="168" t="s">
        <v>132</v>
      </c>
      <c r="AU3384" s="168" t="s">
        <v>72</v>
      </c>
      <c r="AV3384" s="167" t="s">
        <v>72</v>
      </c>
      <c r="AW3384" s="167" t="s">
        <v>5</v>
      </c>
      <c r="AX3384" s="167" t="s">
        <v>66</v>
      </c>
      <c r="AY3384" s="168" t="s">
        <v>123</v>
      </c>
    </row>
    <row r="3385" spans="2:51" s="95" customFormat="1" ht="12">
      <c r="B3385" s="94"/>
      <c r="D3385" s="96" t="s">
        <v>132</v>
      </c>
      <c r="E3385" s="97" t="s">
        <v>1</v>
      </c>
      <c r="F3385" s="98" t="s">
        <v>408</v>
      </c>
      <c r="H3385" s="99">
        <v>130.39</v>
      </c>
      <c r="L3385" s="94"/>
      <c r="M3385" s="100"/>
      <c r="N3385" s="101"/>
      <c r="O3385" s="101"/>
      <c r="P3385" s="101"/>
      <c r="Q3385" s="101"/>
      <c r="R3385" s="101"/>
      <c r="S3385" s="101"/>
      <c r="T3385" s="102"/>
      <c r="AT3385" s="97" t="s">
        <v>132</v>
      </c>
      <c r="AU3385" s="97" t="s">
        <v>72</v>
      </c>
      <c r="AV3385" s="95" t="s">
        <v>74</v>
      </c>
      <c r="AW3385" s="95" t="s">
        <v>5</v>
      </c>
      <c r="AX3385" s="95" t="s">
        <v>66</v>
      </c>
      <c r="AY3385" s="97" t="s">
        <v>123</v>
      </c>
    </row>
    <row r="3386" spans="2:51" s="167" customFormat="1" ht="12">
      <c r="B3386" s="166"/>
      <c r="D3386" s="96" t="s">
        <v>132</v>
      </c>
      <c r="E3386" s="168" t="s">
        <v>1</v>
      </c>
      <c r="F3386" s="169" t="s">
        <v>409</v>
      </c>
      <c r="H3386" s="168" t="s">
        <v>1</v>
      </c>
      <c r="L3386" s="166"/>
      <c r="M3386" s="170"/>
      <c r="N3386" s="171"/>
      <c r="O3386" s="171"/>
      <c r="P3386" s="171"/>
      <c r="Q3386" s="171"/>
      <c r="R3386" s="171"/>
      <c r="S3386" s="171"/>
      <c r="T3386" s="172"/>
      <c r="AT3386" s="168" t="s">
        <v>132</v>
      </c>
      <c r="AU3386" s="168" t="s">
        <v>72</v>
      </c>
      <c r="AV3386" s="167" t="s">
        <v>72</v>
      </c>
      <c r="AW3386" s="167" t="s">
        <v>5</v>
      </c>
      <c r="AX3386" s="167" t="s">
        <v>66</v>
      </c>
      <c r="AY3386" s="168" t="s">
        <v>123</v>
      </c>
    </row>
    <row r="3387" spans="2:51" s="167" customFormat="1" ht="12">
      <c r="B3387" s="166"/>
      <c r="D3387" s="96" t="s">
        <v>132</v>
      </c>
      <c r="E3387" s="168" t="s">
        <v>1</v>
      </c>
      <c r="F3387" s="169" t="s">
        <v>410</v>
      </c>
      <c r="H3387" s="168" t="s">
        <v>1</v>
      </c>
      <c r="L3387" s="166"/>
      <c r="M3387" s="170"/>
      <c r="N3387" s="171"/>
      <c r="O3387" s="171"/>
      <c r="P3387" s="171"/>
      <c r="Q3387" s="171"/>
      <c r="R3387" s="171"/>
      <c r="S3387" s="171"/>
      <c r="T3387" s="172"/>
      <c r="AT3387" s="168" t="s">
        <v>132</v>
      </c>
      <c r="AU3387" s="168" t="s">
        <v>72</v>
      </c>
      <c r="AV3387" s="167" t="s">
        <v>72</v>
      </c>
      <c r="AW3387" s="167" t="s">
        <v>5</v>
      </c>
      <c r="AX3387" s="167" t="s">
        <v>66</v>
      </c>
      <c r="AY3387" s="168" t="s">
        <v>123</v>
      </c>
    </row>
    <row r="3388" spans="2:51" s="95" customFormat="1" ht="12">
      <c r="B3388" s="94"/>
      <c r="D3388" s="96" t="s">
        <v>132</v>
      </c>
      <c r="E3388" s="97" t="s">
        <v>1</v>
      </c>
      <c r="F3388" s="98" t="s">
        <v>411</v>
      </c>
      <c r="H3388" s="99">
        <v>15.06</v>
      </c>
      <c r="L3388" s="94"/>
      <c r="M3388" s="100"/>
      <c r="N3388" s="101"/>
      <c r="O3388" s="101"/>
      <c r="P3388" s="101"/>
      <c r="Q3388" s="101"/>
      <c r="R3388" s="101"/>
      <c r="S3388" s="101"/>
      <c r="T3388" s="102"/>
      <c r="AT3388" s="97" t="s">
        <v>132</v>
      </c>
      <c r="AU3388" s="97" t="s">
        <v>72</v>
      </c>
      <c r="AV3388" s="95" t="s">
        <v>74</v>
      </c>
      <c r="AW3388" s="95" t="s">
        <v>5</v>
      </c>
      <c r="AX3388" s="95" t="s">
        <v>66</v>
      </c>
      <c r="AY3388" s="97" t="s">
        <v>123</v>
      </c>
    </row>
    <row r="3389" spans="2:51" s="174" customFormat="1" ht="12">
      <c r="B3389" s="173"/>
      <c r="D3389" s="96" t="s">
        <v>132</v>
      </c>
      <c r="E3389" s="175" t="s">
        <v>1</v>
      </c>
      <c r="F3389" s="176" t="s">
        <v>412</v>
      </c>
      <c r="H3389" s="177">
        <v>145.45</v>
      </c>
      <c r="L3389" s="173"/>
      <c r="M3389" s="178"/>
      <c r="N3389" s="179"/>
      <c r="O3389" s="179"/>
      <c r="P3389" s="179"/>
      <c r="Q3389" s="179"/>
      <c r="R3389" s="179"/>
      <c r="S3389" s="179"/>
      <c r="T3389" s="180"/>
      <c r="AT3389" s="175" t="s">
        <v>132</v>
      </c>
      <c r="AU3389" s="175" t="s">
        <v>72</v>
      </c>
      <c r="AV3389" s="174" t="s">
        <v>137</v>
      </c>
      <c r="AW3389" s="174" t="s">
        <v>5</v>
      </c>
      <c r="AX3389" s="174" t="s">
        <v>66</v>
      </c>
      <c r="AY3389" s="175" t="s">
        <v>123</v>
      </c>
    </row>
    <row r="3390" spans="2:51" s="167" customFormat="1" ht="12">
      <c r="B3390" s="166"/>
      <c r="D3390" s="96" t="s">
        <v>132</v>
      </c>
      <c r="E3390" s="168" t="s">
        <v>1</v>
      </c>
      <c r="F3390" s="169" t="s">
        <v>413</v>
      </c>
      <c r="H3390" s="168" t="s">
        <v>1</v>
      </c>
      <c r="L3390" s="166"/>
      <c r="M3390" s="170"/>
      <c r="N3390" s="171"/>
      <c r="O3390" s="171"/>
      <c r="P3390" s="171"/>
      <c r="Q3390" s="171"/>
      <c r="R3390" s="171"/>
      <c r="S3390" s="171"/>
      <c r="T3390" s="172"/>
      <c r="AT3390" s="168" t="s">
        <v>132</v>
      </c>
      <c r="AU3390" s="168" t="s">
        <v>72</v>
      </c>
      <c r="AV3390" s="167" t="s">
        <v>72</v>
      </c>
      <c r="AW3390" s="167" t="s">
        <v>5</v>
      </c>
      <c r="AX3390" s="167" t="s">
        <v>66</v>
      </c>
      <c r="AY3390" s="168" t="s">
        <v>123</v>
      </c>
    </row>
    <row r="3391" spans="2:51" s="167" customFormat="1" ht="12">
      <c r="B3391" s="166"/>
      <c r="D3391" s="96" t="s">
        <v>132</v>
      </c>
      <c r="E3391" s="168" t="s">
        <v>1</v>
      </c>
      <c r="F3391" s="169" t="s">
        <v>406</v>
      </c>
      <c r="H3391" s="168" t="s">
        <v>1</v>
      </c>
      <c r="L3391" s="166"/>
      <c r="M3391" s="170"/>
      <c r="N3391" s="171"/>
      <c r="O3391" s="171"/>
      <c r="P3391" s="171"/>
      <c r="Q3391" s="171"/>
      <c r="R3391" s="171"/>
      <c r="S3391" s="171"/>
      <c r="T3391" s="172"/>
      <c r="AT3391" s="168" t="s">
        <v>132</v>
      </c>
      <c r="AU3391" s="168" t="s">
        <v>72</v>
      </c>
      <c r="AV3391" s="167" t="s">
        <v>72</v>
      </c>
      <c r="AW3391" s="167" t="s">
        <v>5</v>
      </c>
      <c r="AX3391" s="167" t="s">
        <v>66</v>
      </c>
      <c r="AY3391" s="168" t="s">
        <v>123</v>
      </c>
    </row>
    <row r="3392" spans="2:51" s="167" customFormat="1" ht="12">
      <c r="B3392" s="166"/>
      <c r="D3392" s="96" t="s">
        <v>132</v>
      </c>
      <c r="E3392" s="168" t="s">
        <v>1</v>
      </c>
      <c r="F3392" s="169" t="s">
        <v>414</v>
      </c>
      <c r="H3392" s="168" t="s">
        <v>1</v>
      </c>
      <c r="L3392" s="166"/>
      <c r="M3392" s="170"/>
      <c r="N3392" s="171"/>
      <c r="O3392" s="171"/>
      <c r="P3392" s="171"/>
      <c r="Q3392" s="171"/>
      <c r="R3392" s="171"/>
      <c r="S3392" s="171"/>
      <c r="T3392" s="172"/>
      <c r="AT3392" s="168" t="s">
        <v>132</v>
      </c>
      <c r="AU3392" s="168" t="s">
        <v>72</v>
      </c>
      <c r="AV3392" s="167" t="s">
        <v>72</v>
      </c>
      <c r="AW3392" s="167" t="s">
        <v>5</v>
      </c>
      <c r="AX3392" s="167" t="s">
        <v>66</v>
      </c>
      <c r="AY3392" s="168" t="s">
        <v>123</v>
      </c>
    </row>
    <row r="3393" spans="2:51" s="95" customFormat="1" ht="12">
      <c r="B3393" s="94"/>
      <c r="D3393" s="96" t="s">
        <v>132</v>
      </c>
      <c r="E3393" s="97" t="s">
        <v>1</v>
      </c>
      <c r="F3393" s="98" t="s">
        <v>415</v>
      </c>
      <c r="H3393" s="99">
        <v>144.165</v>
      </c>
      <c r="L3393" s="94"/>
      <c r="M3393" s="100"/>
      <c r="N3393" s="101"/>
      <c r="O3393" s="101"/>
      <c r="P3393" s="101"/>
      <c r="Q3393" s="101"/>
      <c r="R3393" s="101"/>
      <c r="S3393" s="101"/>
      <c r="T3393" s="102"/>
      <c r="AT3393" s="97" t="s">
        <v>132</v>
      </c>
      <c r="AU3393" s="97" t="s">
        <v>72</v>
      </c>
      <c r="AV3393" s="95" t="s">
        <v>74</v>
      </c>
      <c r="AW3393" s="95" t="s">
        <v>5</v>
      </c>
      <c r="AX3393" s="95" t="s">
        <v>66</v>
      </c>
      <c r="AY3393" s="97" t="s">
        <v>123</v>
      </c>
    </row>
    <row r="3394" spans="2:51" s="167" customFormat="1" ht="12">
      <c r="B3394" s="166"/>
      <c r="D3394" s="96" t="s">
        <v>132</v>
      </c>
      <c r="E3394" s="168" t="s">
        <v>1</v>
      </c>
      <c r="F3394" s="169" t="s">
        <v>409</v>
      </c>
      <c r="H3394" s="168" t="s">
        <v>1</v>
      </c>
      <c r="L3394" s="166"/>
      <c r="M3394" s="170"/>
      <c r="N3394" s="171"/>
      <c r="O3394" s="171"/>
      <c r="P3394" s="171"/>
      <c r="Q3394" s="171"/>
      <c r="R3394" s="171"/>
      <c r="S3394" s="171"/>
      <c r="T3394" s="172"/>
      <c r="AT3394" s="168" t="s">
        <v>132</v>
      </c>
      <c r="AU3394" s="168" t="s">
        <v>72</v>
      </c>
      <c r="AV3394" s="167" t="s">
        <v>72</v>
      </c>
      <c r="AW3394" s="167" t="s">
        <v>5</v>
      </c>
      <c r="AX3394" s="167" t="s">
        <v>66</v>
      </c>
      <c r="AY3394" s="168" t="s">
        <v>123</v>
      </c>
    </row>
    <row r="3395" spans="2:51" s="167" customFormat="1" ht="12">
      <c r="B3395" s="166"/>
      <c r="D3395" s="96" t="s">
        <v>132</v>
      </c>
      <c r="E3395" s="168" t="s">
        <v>1</v>
      </c>
      <c r="F3395" s="169" t="s">
        <v>416</v>
      </c>
      <c r="H3395" s="168" t="s">
        <v>1</v>
      </c>
      <c r="L3395" s="166"/>
      <c r="M3395" s="170"/>
      <c r="N3395" s="171"/>
      <c r="O3395" s="171"/>
      <c r="P3395" s="171"/>
      <c r="Q3395" s="171"/>
      <c r="R3395" s="171"/>
      <c r="S3395" s="171"/>
      <c r="T3395" s="172"/>
      <c r="AT3395" s="168" t="s">
        <v>132</v>
      </c>
      <c r="AU3395" s="168" t="s">
        <v>72</v>
      </c>
      <c r="AV3395" s="167" t="s">
        <v>72</v>
      </c>
      <c r="AW3395" s="167" t="s">
        <v>5</v>
      </c>
      <c r="AX3395" s="167" t="s">
        <v>66</v>
      </c>
      <c r="AY3395" s="168" t="s">
        <v>123</v>
      </c>
    </row>
    <row r="3396" spans="2:51" s="95" customFormat="1" ht="12">
      <c r="B3396" s="94"/>
      <c r="D3396" s="96" t="s">
        <v>132</v>
      </c>
      <c r="E3396" s="97" t="s">
        <v>1</v>
      </c>
      <c r="F3396" s="98" t="s">
        <v>417</v>
      </c>
      <c r="H3396" s="99">
        <v>7.41</v>
      </c>
      <c r="L3396" s="94"/>
      <c r="M3396" s="100"/>
      <c r="N3396" s="101"/>
      <c r="O3396" s="101"/>
      <c r="P3396" s="101"/>
      <c r="Q3396" s="101"/>
      <c r="R3396" s="101"/>
      <c r="S3396" s="101"/>
      <c r="T3396" s="102"/>
      <c r="AT3396" s="97" t="s">
        <v>132</v>
      </c>
      <c r="AU3396" s="97" t="s">
        <v>72</v>
      </c>
      <c r="AV3396" s="95" t="s">
        <v>74</v>
      </c>
      <c r="AW3396" s="95" t="s">
        <v>5</v>
      </c>
      <c r="AX3396" s="95" t="s">
        <v>66</v>
      </c>
      <c r="AY3396" s="97" t="s">
        <v>123</v>
      </c>
    </row>
    <row r="3397" spans="2:51" s="174" customFormat="1" ht="12">
      <c r="B3397" s="173"/>
      <c r="D3397" s="96" t="s">
        <v>132</v>
      </c>
      <c r="E3397" s="175" t="s">
        <v>1</v>
      </c>
      <c r="F3397" s="176" t="s">
        <v>412</v>
      </c>
      <c r="H3397" s="177">
        <v>151.575</v>
      </c>
      <c r="L3397" s="173"/>
      <c r="M3397" s="178"/>
      <c r="N3397" s="179"/>
      <c r="O3397" s="179"/>
      <c r="P3397" s="179"/>
      <c r="Q3397" s="179"/>
      <c r="R3397" s="179"/>
      <c r="S3397" s="179"/>
      <c r="T3397" s="180"/>
      <c r="AT3397" s="175" t="s">
        <v>132</v>
      </c>
      <c r="AU3397" s="175" t="s">
        <v>72</v>
      </c>
      <c r="AV3397" s="174" t="s">
        <v>137</v>
      </c>
      <c r="AW3397" s="174" t="s">
        <v>5</v>
      </c>
      <c r="AX3397" s="174" t="s">
        <v>66</v>
      </c>
      <c r="AY3397" s="175" t="s">
        <v>123</v>
      </c>
    </row>
    <row r="3398" spans="2:51" s="167" customFormat="1" ht="12">
      <c r="B3398" s="166"/>
      <c r="D3398" s="96" t="s">
        <v>132</v>
      </c>
      <c r="E3398" s="168" t="s">
        <v>1</v>
      </c>
      <c r="F3398" s="169" t="s">
        <v>418</v>
      </c>
      <c r="H3398" s="168" t="s">
        <v>1</v>
      </c>
      <c r="L3398" s="166"/>
      <c r="M3398" s="170"/>
      <c r="N3398" s="171"/>
      <c r="O3398" s="171"/>
      <c r="P3398" s="171"/>
      <c r="Q3398" s="171"/>
      <c r="R3398" s="171"/>
      <c r="S3398" s="171"/>
      <c r="T3398" s="172"/>
      <c r="AT3398" s="168" t="s">
        <v>132</v>
      </c>
      <c r="AU3398" s="168" t="s">
        <v>72</v>
      </c>
      <c r="AV3398" s="167" t="s">
        <v>72</v>
      </c>
      <c r="AW3398" s="167" t="s">
        <v>5</v>
      </c>
      <c r="AX3398" s="167" t="s">
        <v>66</v>
      </c>
      <c r="AY3398" s="168" t="s">
        <v>123</v>
      </c>
    </row>
    <row r="3399" spans="2:51" s="167" customFormat="1" ht="12">
      <c r="B3399" s="166"/>
      <c r="D3399" s="96" t="s">
        <v>132</v>
      </c>
      <c r="E3399" s="168" t="s">
        <v>1</v>
      </c>
      <c r="F3399" s="169" t="s">
        <v>406</v>
      </c>
      <c r="H3399" s="168" t="s">
        <v>1</v>
      </c>
      <c r="L3399" s="166"/>
      <c r="M3399" s="170"/>
      <c r="N3399" s="171"/>
      <c r="O3399" s="171"/>
      <c r="P3399" s="171"/>
      <c r="Q3399" s="171"/>
      <c r="R3399" s="171"/>
      <c r="S3399" s="171"/>
      <c r="T3399" s="172"/>
      <c r="AT3399" s="168" t="s">
        <v>132</v>
      </c>
      <c r="AU3399" s="168" t="s">
        <v>72</v>
      </c>
      <c r="AV3399" s="167" t="s">
        <v>72</v>
      </c>
      <c r="AW3399" s="167" t="s">
        <v>5</v>
      </c>
      <c r="AX3399" s="167" t="s">
        <v>66</v>
      </c>
      <c r="AY3399" s="168" t="s">
        <v>123</v>
      </c>
    </row>
    <row r="3400" spans="2:51" s="167" customFormat="1" ht="12">
      <c r="B3400" s="166"/>
      <c r="D3400" s="96" t="s">
        <v>132</v>
      </c>
      <c r="E3400" s="168" t="s">
        <v>1</v>
      </c>
      <c r="F3400" s="169" t="s">
        <v>419</v>
      </c>
      <c r="H3400" s="168" t="s">
        <v>1</v>
      </c>
      <c r="L3400" s="166"/>
      <c r="M3400" s="170"/>
      <c r="N3400" s="171"/>
      <c r="O3400" s="171"/>
      <c r="P3400" s="171"/>
      <c r="Q3400" s="171"/>
      <c r="R3400" s="171"/>
      <c r="S3400" s="171"/>
      <c r="T3400" s="172"/>
      <c r="AT3400" s="168" t="s">
        <v>132</v>
      </c>
      <c r="AU3400" s="168" t="s">
        <v>72</v>
      </c>
      <c r="AV3400" s="167" t="s">
        <v>72</v>
      </c>
      <c r="AW3400" s="167" t="s">
        <v>5</v>
      </c>
      <c r="AX3400" s="167" t="s">
        <v>66</v>
      </c>
      <c r="AY3400" s="168" t="s">
        <v>123</v>
      </c>
    </row>
    <row r="3401" spans="2:51" s="95" customFormat="1" ht="12">
      <c r="B3401" s="94"/>
      <c r="D3401" s="96" t="s">
        <v>132</v>
      </c>
      <c r="E3401" s="97" t="s">
        <v>1</v>
      </c>
      <c r="F3401" s="98" t="s">
        <v>420</v>
      </c>
      <c r="H3401" s="99">
        <v>47.19</v>
      </c>
      <c r="L3401" s="94"/>
      <c r="M3401" s="100"/>
      <c r="N3401" s="101"/>
      <c r="O3401" s="101"/>
      <c r="P3401" s="101"/>
      <c r="Q3401" s="101"/>
      <c r="R3401" s="101"/>
      <c r="S3401" s="101"/>
      <c r="T3401" s="102"/>
      <c r="AT3401" s="97" t="s">
        <v>132</v>
      </c>
      <c r="AU3401" s="97" t="s">
        <v>72</v>
      </c>
      <c r="AV3401" s="95" t="s">
        <v>74</v>
      </c>
      <c r="AW3401" s="95" t="s">
        <v>5</v>
      </c>
      <c r="AX3401" s="95" t="s">
        <v>66</v>
      </c>
      <c r="AY3401" s="97" t="s">
        <v>123</v>
      </c>
    </row>
    <row r="3402" spans="2:51" s="167" customFormat="1" ht="12">
      <c r="B3402" s="166"/>
      <c r="D3402" s="96" t="s">
        <v>132</v>
      </c>
      <c r="E3402" s="168" t="s">
        <v>1</v>
      </c>
      <c r="F3402" s="169" t="s">
        <v>409</v>
      </c>
      <c r="H3402" s="168" t="s">
        <v>1</v>
      </c>
      <c r="L3402" s="166"/>
      <c r="M3402" s="170"/>
      <c r="N3402" s="171"/>
      <c r="O3402" s="171"/>
      <c r="P3402" s="171"/>
      <c r="Q3402" s="171"/>
      <c r="R3402" s="171"/>
      <c r="S3402" s="171"/>
      <c r="T3402" s="172"/>
      <c r="AT3402" s="168" t="s">
        <v>132</v>
      </c>
      <c r="AU3402" s="168" t="s">
        <v>72</v>
      </c>
      <c r="AV3402" s="167" t="s">
        <v>72</v>
      </c>
      <c r="AW3402" s="167" t="s">
        <v>5</v>
      </c>
      <c r="AX3402" s="167" t="s">
        <v>66</v>
      </c>
      <c r="AY3402" s="168" t="s">
        <v>123</v>
      </c>
    </row>
    <row r="3403" spans="2:51" s="167" customFormat="1" ht="12">
      <c r="B3403" s="166"/>
      <c r="D3403" s="96" t="s">
        <v>132</v>
      </c>
      <c r="E3403" s="168" t="s">
        <v>1</v>
      </c>
      <c r="F3403" s="169" t="s">
        <v>421</v>
      </c>
      <c r="H3403" s="168" t="s">
        <v>1</v>
      </c>
      <c r="L3403" s="166"/>
      <c r="M3403" s="170"/>
      <c r="N3403" s="171"/>
      <c r="O3403" s="171"/>
      <c r="P3403" s="171"/>
      <c r="Q3403" s="171"/>
      <c r="R3403" s="171"/>
      <c r="S3403" s="171"/>
      <c r="T3403" s="172"/>
      <c r="AT3403" s="168" t="s">
        <v>132</v>
      </c>
      <c r="AU3403" s="168" t="s">
        <v>72</v>
      </c>
      <c r="AV3403" s="167" t="s">
        <v>72</v>
      </c>
      <c r="AW3403" s="167" t="s">
        <v>5</v>
      </c>
      <c r="AX3403" s="167" t="s">
        <v>66</v>
      </c>
      <c r="AY3403" s="168" t="s">
        <v>123</v>
      </c>
    </row>
    <row r="3404" spans="2:51" s="95" customFormat="1" ht="12">
      <c r="B3404" s="94"/>
      <c r="D3404" s="96" t="s">
        <v>132</v>
      </c>
      <c r="E3404" s="97" t="s">
        <v>1</v>
      </c>
      <c r="F3404" s="98" t="s">
        <v>422</v>
      </c>
      <c r="H3404" s="99">
        <v>15.42</v>
      </c>
      <c r="L3404" s="94"/>
      <c r="M3404" s="100"/>
      <c r="N3404" s="101"/>
      <c r="O3404" s="101"/>
      <c r="P3404" s="101"/>
      <c r="Q3404" s="101"/>
      <c r="R3404" s="101"/>
      <c r="S3404" s="101"/>
      <c r="T3404" s="102"/>
      <c r="AT3404" s="97" t="s">
        <v>132</v>
      </c>
      <c r="AU3404" s="97" t="s">
        <v>72</v>
      </c>
      <c r="AV3404" s="95" t="s">
        <v>74</v>
      </c>
      <c r="AW3404" s="95" t="s">
        <v>5</v>
      </c>
      <c r="AX3404" s="95" t="s">
        <v>66</v>
      </c>
      <c r="AY3404" s="97" t="s">
        <v>123</v>
      </c>
    </row>
    <row r="3405" spans="2:51" s="174" customFormat="1" ht="12">
      <c r="B3405" s="173"/>
      <c r="D3405" s="96" t="s">
        <v>132</v>
      </c>
      <c r="E3405" s="175" t="s">
        <v>1</v>
      </c>
      <c r="F3405" s="176" t="s">
        <v>412</v>
      </c>
      <c r="H3405" s="177">
        <v>62.61</v>
      </c>
      <c r="L3405" s="173"/>
      <c r="M3405" s="178"/>
      <c r="N3405" s="179"/>
      <c r="O3405" s="179"/>
      <c r="P3405" s="179"/>
      <c r="Q3405" s="179"/>
      <c r="R3405" s="179"/>
      <c r="S3405" s="179"/>
      <c r="T3405" s="180"/>
      <c r="AT3405" s="175" t="s">
        <v>132</v>
      </c>
      <c r="AU3405" s="175" t="s">
        <v>72</v>
      </c>
      <c r="AV3405" s="174" t="s">
        <v>137</v>
      </c>
      <c r="AW3405" s="174" t="s">
        <v>5</v>
      </c>
      <c r="AX3405" s="174" t="s">
        <v>66</v>
      </c>
      <c r="AY3405" s="175" t="s">
        <v>123</v>
      </c>
    </row>
    <row r="3406" spans="2:51" s="167" customFormat="1" ht="12">
      <c r="B3406" s="166"/>
      <c r="D3406" s="96" t="s">
        <v>132</v>
      </c>
      <c r="E3406" s="168" t="s">
        <v>1</v>
      </c>
      <c r="F3406" s="169" t="s">
        <v>423</v>
      </c>
      <c r="H3406" s="168" t="s">
        <v>1</v>
      </c>
      <c r="L3406" s="166"/>
      <c r="M3406" s="170"/>
      <c r="N3406" s="171"/>
      <c r="O3406" s="171"/>
      <c r="P3406" s="171"/>
      <c r="Q3406" s="171"/>
      <c r="R3406" s="171"/>
      <c r="S3406" s="171"/>
      <c r="T3406" s="172"/>
      <c r="AT3406" s="168" t="s">
        <v>132</v>
      </c>
      <c r="AU3406" s="168" t="s">
        <v>72</v>
      </c>
      <c r="AV3406" s="167" t="s">
        <v>72</v>
      </c>
      <c r="AW3406" s="167" t="s">
        <v>5</v>
      </c>
      <c r="AX3406" s="167" t="s">
        <v>66</v>
      </c>
      <c r="AY3406" s="168" t="s">
        <v>123</v>
      </c>
    </row>
    <row r="3407" spans="2:51" s="167" customFormat="1" ht="12">
      <c r="B3407" s="166"/>
      <c r="D3407" s="96" t="s">
        <v>132</v>
      </c>
      <c r="E3407" s="168" t="s">
        <v>1</v>
      </c>
      <c r="F3407" s="169" t="s">
        <v>406</v>
      </c>
      <c r="H3407" s="168" t="s">
        <v>1</v>
      </c>
      <c r="L3407" s="166"/>
      <c r="M3407" s="170"/>
      <c r="N3407" s="171"/>
      <c r="O3407" s="171"/>
      <c r="P3407" s="171"/>
      <c r="Q3407" s="171"/>
      <c r="R3407" s="171"/>
      <c r="S3407" s="171"/>
      <c r="T3407" s="172"/>
      <c r="AT3407" s="168" t="s">
        <v>132</v>
      </c>
      <c r="AU3407" s="168" t="s">
        <v>72</v>
      </c>
      <c r="AV3407" s="167" t="s">
        <v>72</v>
      </c>
      <c r="AW3407" s="167" t="s">
        <v>5</v>
      </c>
      <c r="AX3407" s="167" t="s">
        <v>66</v>
      </c>
      <c r="AY3407" s="168" t="s">
        <v>123</v>
      </c>
    </row>
    <row r="3408" spans="2:51" s="167" customFormat="1" ht="12">
      <c r="B3408" s="166"/>
      <c r="D3408" s="96" t="s">
        <v>132</v>
      </c>
      <c r="E3408" s="168" t="s">
        <v>1</v>
      </c>
      <c r="F3408" s="169" t="s">
        <v>424</v>
      </c>
      <c r="H3408" s="168" t="s">
        <v>1</v>
      </c>
      <c r="L3408" s="166"/>
      <c r="M3408" s="170"/>
      <c r="N3408" s="171"/>
      <c r="O3408" s="171"/>
      <c r="P3408" s="171"/>
      <c r="Q3408" s="171"/>
      <c r="R3408" s="171"/>
      <c r="S3408" s="171"/>
      <c r="T3408" s="172"/>
      <c r="AT3408" s="168" t="s">
        <v>132</v>
      </c>
      <c r="AU3408" s="168" t="s">
        <v>72</v>
      </c>
      <c r="AV3408" s="167" t="s">
        <v>72</v>
      </c>
      <c r="AW3408" s="167" t="s">
        <v>5</v>
      </c>
      <c r="AX3408" s="167" t="s">
        <v>66</v>
      </c>
      <c r="AY3408" s="168" t="s">
        <v>123</v>
      </c>
    </row>
    <row r="3409" spans="2:51" s="95" customFormat="1" ht="12">
      <c r="B3409" s="94"/>
      <c r="D3409" s="96" t="s">
        <v>132</v>
      </c>
      <c r="E3409" s="97" t="s">
        <v>1</v>
      </c>
      <c r="F3409" s="98" t="s">
        <v>425</v>
      </c>
      <c r="H3409" s="99">
        <v>103.34</v>
      </c>
      <c r="L3409" s="94"/>
      <c r="M3409" s="100"/>
      <c r="N3409" s="101"/>
      <c r="O3409" s="101"/>
      <c r="P3409" s="101"/>
      <c r="Q3409" s="101"/>
      <c r="R3409" s="101"/>
      <c r="S3409" s="101"/>
      <c r="T3409" s="102"/>
      <c r="AT3409" s="97" t="s">
        <v>132</v>
      </c>
      <c r="AU3409" s="97" t="s">
        <v>72</v>
      </c>
      <c r="AV3409" s="95" t="s">
        <v>74</v>
      </c>
      <c r="AW3409" s="95" t="s">
        <v>5</v>
      </c>
      <c r="AX3409" s="95" t="s">
        <v>66</v>
      </c>
      <c r="AY3409" s="97" t="s">
        <v>123</v>
      </c>
    </row>
    <row r="3410" spans="2:51" s="167" customFormat="1" ht="12">
      <c r="B3410" s="166"/>
      <c r="D3410" s="96" t="s">
        <v>132</v>
      </c>
      <c r="E3410" s="168" t="s">
        <v>1</v>
      </c>
      <c r="F3410" s="169" t="s">
        <v>409</v>
      </c>
      <c r="H3410" s="168" t="s">
        <v>1</v>
      </c>
      <c r="L3410" s="166"/>
      <c r="M3410" s="170"/>
      <c r="N3410" s="171"/>
      <c r="O3410" s="171"/>
      <c r="P3410" s="171"/>
      <c r="Q3410" s="171"/>
      <c r="R3410" s="171"/>
      <c r="S3410" s="171"/>
      <c r="T3410" s="172"/>
      <c r="AT3410" s="168" t="s">
        <v>132</v>
      </c>
      <c r="AU3410" s="168" t="s">
        <v>72</v>
      </c>
      <c r="AV3410" s="167" t="s">
        <v>72</v>
      </c>
      <c r="AW3410" s="167" t="s">
        <v>5</v>
      </c>
      <c r="AX3410" s="167" t="s">
        <v>66</v>
      </c>
      <c r="AY3410" s="168" t="s">
        <v>123</v>
      </c>
    </row>
    <row r="3411" spans="2:51" s="167" customFormat="1" ht="12">
      <c r="B3411" s="166"/>
      <c r="D3411" s="96" t="s">
        <v>132</v>
      </c>
      <c r="E3411" s="168" t="s">
        <v>1</v>
      </c>
      <c r="F3411" s="169" t="s">
        <v>426</v>
      </c>
      <c r="H3411" s="168" t="s">
        <v>1</v>
      </c>
      <c r="L3411" s="166"/>
      <c r="M3411" s="170"/>
      <c r="N3411" s="171"/>
      <c r="O3411" s="171"/>
      <c r="P3411" s="171"/>
      <c r="Q3411" s="171"/>
      <c r="R3411" s="171"/>
      <c r="S3411" s="171"/>
      <c r="T3411" s="172"/>
      <c r="AT3411" s="168" t="s">
        <v>132</v>
      </c>
      <c r="AU3411" s="168" t="s">
        <v>72</v>
      </c>
      <c r="AV3411" s="167" t="s">
        <v>72</v>
      </c>
      <c r="AW3411" s="167" t="s">
        <v>5</v>
      </c>
      <c r="AX3411" s="167" t="s">
        <v>66</v>
      </c>
      <c r="AY3411" s="168" t="s">
        <v>123</v>
      </c>
    </row>
    <row r="3412" spans="2:51" s="95" customFormat="1" ht="12">
      <c r="B3412" s="94"/>
      <c r="D3412" s="96" t="s">
        <v>132</v>
      </c>
      <c r="E3412" s="97" t="s">
        <v>1</v>
      </c>
      <c r="F3412" s="98" t="s">
        <v>427</v>
      </c>
      <c r="H3412" s="99">
        <v>7.59</v>
      </c>
      <c r="L3412" s="94"/>
      <c r="M3412" s="100"/>
      <c r="N3412" s="101"/>
      <c r="O3412" s="101"/>
      <c r="P3412" s="101"/>
      <c r="Q3412" s="101"/>
      <c r="R3412" s="101"/>
      <c r="S3412" s="101"/>
      <c r="T3412" s="102"/>
      <c r="AT3412" s="97" t="s">
        <v>132</v>
      </c>
      <c r="AU3412" s="97" t="s">
        <v>72</v>
      </c>
      <c r="AV3412" s="95" t="s">
        <v>74</v>
      </c>
      <c r="AW3412" s="95" t="s">
        <v>5</v>
      </c>
      <c r="AX3412" s="95" t="s">
        <v>66</v>
      </c>
      <c r="AY3412" s="97" t="s">
        <v>123</v>
      </c>
    </row>
    <row r="3413" spans="2:51" s="174" customFormat="1" ht="12">
      <c r="B3413" s="173"/>
      <c r="D3413" s="96" t="s">
        <v>132</v>
      </c>
      <c r="E3413" s="175" t="s">
        <v>1</v>
      </c>
      <c r="F3413" s="176" t="s">
        <v>412</v>
      </c>
      <c r="H3413" s="177">
        <v>110.93</v>
      </c>
      <c r="L3413" s="173"/>
      <c r="M3413" s="178"/>
      <c r="N3413" s="179"/>
      <c r="O3413" s="179"/>
      <c r="P3413" s="179"/>
      <c r="Q3413" s="179"/>
      <c r="R3413" s="179"/>
      <c r="S3413" s="179"/>
      <c r="T3413" s="180"/>
      <c r="AT3413" s="175" t="s">
        <v>132</v>
      </c>
      <c r="AU3413" s="175" t="s">
        <v>72</v>
      </c>
      <c r="AV3413" s="174" t="s">
        <v>137</v>
      </c>
      <c r="AW3413" s="174" t="s">
        <v>5</v>
      </c>
      <c r="AX3413" s="174" t="s">
        <v>66</v>
      </c>
      <c r="AY3413" s="175" t="s">
        <v>123</v>
      </c>
    </row>
    <row r="3414" spans="2:51" s="167" customFormat="1" ht="12">
      <c r="B3414" s="166"/>
      <c r="D3414" s="96" t="s">
        <v>132</v>
      </c>
      <c r="E3414" s="168" t="s">
        <v>1</v>
      </c>
      <c r="F3414" s="169" t="s">
        <v>428</v>
      </c>
      <c r="H3414" s="168" t="s">
        <v>1</v>
      </c>
      <c r="L3414" s="166"/>
      <c r="M3414" s="170"/>
      <c r="N3414" s="171"/>
      <c r="O3414" s="171"/>
      <c r="P3414" s="171"/>
      <c r="Q3414" s="171"/>
      <c r="R3414" s="171"/>
      <c r="S3414" s="171"/>
      <c r="T3414" s="172"/>
      <c r="AT3414" s="168" t="s">
        <v>132</v>
      </c>
      <c r="AU3414" s="168" t="s">
        <v>72</v>
      </c>
      <c r="AV3414" s="167" t="s">
        <v>72</v>
      </c>
      <c r="AW3414" s="167" t="s">
        <v>5</v>
      </c>
      <c r="AX3414" s="167" t="s">
        <v>66</v>
      </c>
      <c r="AY3414" s="168" t="s">
        <v>123</v>
      </c>
    </row>
    <row r="3415" spans="2:51" s="167" customFormat="1" ht="12">
      <c r="B3415" s="166"/>
      <c r="D3415" s="96" t="s">
        <v>132</v>
      </c>
      <c r="E3415" s="168" t="s">
        <v>1</v>
      </c>
      <c r="F3415" s="169" t="s">
        <v>406</v>
      </c>
      <c r="H3415" s="168" t="s">
        <v>1</v>
      </c>
      <c r="L3415" s="166"/>
      <c r="M3415" s="170"/>
      <c r="N3415" s="171"/>
      <c r="O3415" s="171"/>
      <c r="P3415" s="171"/>
      <c r="Q3415" s="171"/>
      <c r="R3415" s="171"/>
      <c r="S3415" s="171"/>
      <c r="T3415" s="172"/>
      <c r="AT3415" s="168" t="s">
        <v>132</v>
      </c>
      <c r="AU3415" s="168" t="s">
        <v>72</v>
      </c>
      <c r="AV3415" s="167" t="s">
        <v>72</v>
      </c>
      <c r="AW3415" s="167" t="s">
        <v>5</v>
      </c>
      <c r="AX3415" s="167" t="s">
        <v>66</v>
      </c>
      <c r="AY3415" s="168" t="s">
        <v>123</v>
      </c>
    </row>
    <row r="3416" spans="2:51" s="167" customFormat="1" ht="12">
      <c r="B3416" s="166"/>
      <c r="D3416" s="96" t="s">
        <v>132</v>
      </c>
      <c r="E3416" s="168" t="s">
        <v>1</v>
      </c>
      <c r="F3416" s="169" t="s">
        <v>429</v>
      </c>
      <c r="H3416" s="168" t="s">
        <v>1</v>
      </c>
      <c r="L3416" s="166"/>
      <c r="M3416" s="170"/>
      <c r="N3416" s="171"/>
      <c r="O3416" s="171"/>
      <c r="P3416" s="171"/>
      <c r="Q3416" s="171"/>
      <c r="R3416" s="171"/>
      <c r="S3416" s="171"/>
      <c r="T3416" s="172"/>
      <c r="AT3416" s="168" t="s">
        <v>132</v>
      </c>
      <c r="AU3416" s="168" t="s">
        <v>72</v>
      </c>
      <c r="AV3416" s="167" t="s">
        <v>72</v>
      </c>
      <c r="AW3416" s="167" t="s">
        <v>5</v>
      </c>
      <c r="AX3416" s="167" t="s">
        <v>66</v>
      </c>
      <c r="AY3416" s="168" t="s">
        <v>123</v>
      </c>
    </row>
    <row r="3417" spans="2:51" s="95" customFormat="1" ht="12">
      <c r="B3417" s="94"/>
      <c r="D3417" s="96" t="s">
        <v>132</v>
      </c>
      <c r="E3417" s="97" t="s">
        <v>1</v>
      </c>
      <c r="F3417" s="98" t="s">
        <v>430</v>
      </c>
      <c r="H3417" s="99">
        <v>160.632</v>
      </c>
      <c r="L3417" s="94"/>
      <c r="M3417" s="100"/>
      <c r="N3417" s="101"/>
      <c r="O3417" s="101"/>
      <c r="P3417" s="101"/>
      <c r="Q3417" s="101"/>
      <c r="R3417" s="101"/>
      <c r="S3417" s="101"/>
      <c r="T3417" s="102"/>
      <c r="AT3417" s="97" t="s">
        <v>132</v>
      </c>
      <c r="AU3417" s="97" t="s">
        <v>72</v>
      </c>
      <c r="AV3417" s="95" t="s">
        <v>74</v>
      </c>
      <c r="AW3417" s="95" t="s">
        <v>5</v>
      </c>
      <c r="AX3417" s="95" t="s">
        <v>66</v>
      </c>
      <c r="AY3417" s="97" t="s">
        <v>123</v>
      </c>
    </row>
    <row r="3418" spans="2:51" s="167" customFormat="1" ht="12">
      <c r="B3418" s="166"/>
      <c r="D3418" s="96" t="s">
        <v>132</v>
      </c>
      <c r="E3418" s="168" t="s">
        <v>1</v>
      </c>
      <c r="F3418" s="169" t="s">
        <v>409</v>
      </c>
      <c r="H3418" s="168" t="s">
        <v>1</v>
      </c>
      <c r="L3418" s="166"/>
      <c r="M3418" s="170"/>
      <c r="N3418" s="171"/>
      <c r="O3418" s="171"/>
      <c r="P3418" s="171"/>
      <c r="Q3418" s="171"/>
      <c r="R3418" s="171"/>
      <c r="S3418" s="171"/>
      <c r="T3418" s="172"/>
      <c r="AT3418" s="168" t="s">
        <v>132</v>
      </c>
      <c r="AU3418" s="168" t="s">
        <v>72</v>
      </c>
      <c r="AV3418" s="167" t="s">
        <v>72</v>
      </c>
      <c r="AW3418" s="167" t="s">
        <v>5</v>
      </c>
      <c r="AX3418" s="167" t="s">
        <v>66</v>
      </c>
      <c r="AY3418" s="168" t="s">
        <v>123</v>
      </c>
    </row>
    <row r="3419" spans="2:51" s="167" customFormat="1" ht="12">
      <c r="B3419" s="166"/>
      <c r="D3419" s="96" t="s">
        <v>132</v>
      </c>
      <c r="E3419" s="168" t="s">
        <v>1</v>
      </c>
      <c r="F3419" s="169" t="s">
        <v>431</v>
      </c>
      <c r="H3419" s="168" t="s">
        <v>1</v>
      </c>
      <c r="L3419" s="166"/>
      <c r="M3419" s="170"/>
      <c r="N3419" s="171"/>
      <c r="O3419" s="171"/>
      <c r="P3419" s="171"/>
      <c r="Q3419" s="171"/>
      <c r="R3419" s="171"/>
      <c r="S3419" s="171"/>
      <c r="T3419" s="172"/>
      <c r="AT3419" s="168" t="s">
        <v>132</v>
      </c>
      <c r="AU3419" s="168" t="s">
        <v>72</v>
      </c>
      <c r="AV3419" s="167" t="s">
        <v>72</v>
      </c>
      <c r="AW3419" s="167" t="s">
        <v>5</v>
      </c>
      <c r="AX3419" s="167" t="s">
        <v>66</v>
      </c>
      <c r="AY3419" s="168" t="s">
        <v>123</v>
      </c>
    </row>
    <row r="3420" spans="2:51" s="95" customFormat="1" ht="12">
      <c r="B3420" s="94"/>
      <c r="D3420" s="96" t="s">
        <v>132</v>
      </c>
      <c r="E3420" s="97" t="s">
        <v>1</v>
      </c>
      <c r="F3420" s="98" t="s">
        <v>432</v>
      </c>
      <c r="H3420" s="99">
        <v>6.425</v>
      </c>
      <c r="L3420" s="94"/>
      <c r="M3420" s="100"/>
      <c r="N3420" s="101"/>
      <c r="O3420" s="101"/>
      <c r="P3420" s="101"/>
      <c r="Q3420" s="101"/>
      <c r="R3420" s="101"/>
      <c r="S3420" s="101"/>
      <c r="T3420" s="102"/>
      <c r="AT3420" s="97" t="s">
        <v>132</v>
      </c>
      <c r="AU3420" s="97" t="s">
        <v>72</v>
      </c>
      <c r="AV3420" s="95" t="s">
        <v>74</v>
      </c>
      <c r="AW3420" s="95" t="s">
        <v>5</v>
      </c>
      <c r="AX3420" s="95" t="s">
        <v>66</v>
      </c>
      <c r="AY3420" s="97" t="s">
        <v>123</v>
      </c>
    </row>
    <row r="3421" spans="2:51" s="174" customFormat="1" ht="12">
      <c r="B3421" s="173"/>
      <c r="D3421" s="96" t="s">
        <v>132</v>
      </c>
      <c r="E3421" s="175" t="s">
        <v>1</v>
      </c>
      <c r="F3421" s="176" t="s">
        <v>412</v>
      </c>
      <c r="H3421" s="177">
        <v>167.05700000000002</v>
      </c>
      <c r="L3421" s="173"/>
      <c r="M3421" s="178"/>
      <c r="N3421" s="179"/>
      <c r="O3421" s="179"/>
      <c r="P3421" s="179"/>
      <c r="Q3421" s="179"/>
      <c r="R3421" s="179"/>
      <c r="S3421" s="179"/>
      <c r="T3421" s="180"/>
      <c r="AT3421" s="175" t="s">
        <v>132</v>
      </c>
      <c r="AU3421" s="175" t="s">
        <v>72</v>
      </c>
      <c r="AV3421" s="174" t="s">
        <v>137</v>
      </c>
      <c r="AW3421" s="174" t="s">
        <v>5</v>
      </c>
      <c r="AX3421" s="174" t="s">
        <v>66</v>
      </c>
      <c r="AY3421" s="175" t="s">
        <v>123</v>
      </c>
    </row>
    <row r="3422" spans="2:51" s="167" customFormat="1" ht="12">
      <c r="B3422" s="166"/>
      <c r="D3422" s="96" t="s">
        <v>132</v>
      </c>
      <c r="E3422" s="168" t="s">
        <v>1</v>
      </c>
      <c r="F3422" s="169" t="s">
        <v>433</v>
      </c>
      <c r="H3422" s="168" t="s">
        <v>1</v>
      </c>
      <c r="L3422" s="166"/>
      <c r="M3422" s="170"/>
      <c r="N3422" s="171"/>
      <c r="O3422" s="171"/>
      <c r="P3422" s="171"/>
      <c r="Q3422" s="171"/>
      <c r="R3422" s="171"/>
      <c r="S3422" s="171"/>
      <c r="T3422" s="172"/>
      <c r="AT3422" s="168" t="s">
        <v>132</v>
      </c>
      <c r="AU3422" s="168" t="s">
        <v>72</v>
      </c>
      <c r="AV3422" s="167" t="s">
        <v>72</v>
      </c>
      <c r="AW3422" s="167" t="s">
        <v>5</v>
      </c>
      <c r="AX3422" s="167" t="s">
        <v>66</v>
      </c>
      <c r="AY3422" s="168" t="s">
        <v>123</v>
      </c>
    </row>
    <row r="3423" spans="2:51" s="167" customFormat="1" ht="12">
      <c r="B3423" s="166"/>
      <c r="D3423" s="96" t="s">
        <v>132</v>
      </c>
      <c r="E3423" s="168" t="s">
        <v>1</v>
      </c>
      <c r="F3423" s="169" t="s">
        <v>406</v>
      </c>
      <c r="H3423" s="168" t="s">
        <v>1</v>
      </c>
      <c r="L3423" s="166"/>
      <c r="M3423" s="170"/>
      <c r="N3423" s="171"/>
      <c r="O3423" s="171"/>
      <c r="P3423" s="171"/>
      <c r="Q3423" s="171"/>
      <c r="R3423" s="171"/>
      <c r="S3423" s="171"/>
      <c r="T3423" s="172"/>
      <c r="AT3423" s="168" t="s">
        <v>132</v>
      </c>
      <c r="AU3423" s="168" t="s">
        <v>72</v>
      </c>
      <c r="AV3423" s="167" t="s">
        <v>72</v>
      </c>
      <c r="AW3423" s="167" t="s">
        <v>5</v>
      </c>
      <c r="AX3423" s="167" t="s">
        <v>66</v>
      </c>
      <c r="AY3423" s="168" t="s">
        <v>123</v>
      </c>
    </row>
    <row r="3424" spans="2:51" s="167" customFormat="1" ht="12">
      <c r="B3424" s="166"/>
      <c r="D3424" s="96" t="s">
        <v>132</v>
      </c>
      <c r="E3424" s="168" t="s">
        <v>1</v>
      </c>
      <c r="F3424" s="169" t="s">
        <v>434</v>
      </c>
      <c r="H3424" s="168" t="s">
        <v>1</v>
      </c>
      <c r="L3424" s="166"/>
      <c r="M3424" s="170"/>
      <c r="N3424" s="171"/>
      <c r="O3424" s="171"/>
      <c r="P3424" s="171"/>
      <c r="Q3424" s="171"/>
      <c r="R3424" s="171"/>
      <c r="S3424" s="171"/>
      <c r="T3424" s="172"/>
      <c r="AT3424" s="168" t="s">
        <v>132</v>
      </c>
      <c r="AU3424" s="168" t="s">
        <v>72</v>
      </c>
      <c r="AV3424" s="167" t="s">
        <v>72</v>
      </c>
      <c r="AW3424" s="167" t="s">
        <v>5</v>
      </c>
      <c r="AX3424" s="167" t="s">
        <v>66</v>
      </c>
      <c r="AY3424" s="168" t="s">
        <v>123</v>
      </c>
    </row>
    <row r="3425" spans="2:51" s="95" customFormat="1" ht="12">
      <c r="B3425" s="94"/>
      <c r="D3425" s="96" t="s">
        <v>132</v>
      </c>
      <c r="E3425" s="97" t="s">
        <v>1</v>
      </c>
      <c r="F3425" s="98" t="s">
        <v>435</v>
      </c>
      <c r="H3425" s="99">
        <v>180.271</v>
      </c>
      <c r="L3425" s="94"/>
      <c r="M3425" s="100"/>
      <c r="N3425" s="101"/>
      <c r="O3425" s="101"/>
      <c r="P3425" s="101"/>
      <c r="Q3425" s="101"/>
      <c r="R3425" s="101"/>
      <c r="S3425" s="101"/>
      <c r="T3425" s="102"/>
      <c r="AT3425" s="97" t="s">
        <v>132</v>
      </c>
      <c r="AU3425" s="97" t="s">
        <v>72</v>
      </c>
      <c r="AV3425" s="95" t="s">
        <v>74</v>
      </c>
      <c r="AW3425" s="95" t="s">
        <v>5</v>
      </c>
      <c r="AX3425" s="95" t="s">
        <v>66</v>
      </c>
      <c r="AY3425" s="97" t="s">
        <v>123</v>
      </c>
    </row>
    <row r="3426" spans="2:51" s="167" customFormat="1" ht="12">
      <c r="B3426" s="166"/>
      <c r="D3426" s="96" t="s">
        <v>132</v>
      </c>
      <c r="E3426" s="168" t="s">
        <v>1</v>
      </c>
      <c r="F3426" s="169" t="s">
        <v>409</v>
      </c>
      <c r="H3426" s="168" t="s">
        <v>1</v>
      </c>
      <c r="L3426" s="166"/>
      <c r="M3426" s="170"/>
      <c r="N3426" s="171"/>
      <c r="O3426" s="171"/>
      <c r="P3426" s="171"/>
      <c r="Q3426" s="171"/>
      <c r="R3426" s="171"/>
      <c r="S3426" s="171"/>
      <c r="T3426" s="172"/>
      <c r="AT3426" s="168" t="s">
        <v>132</v>
      </c>
      <c r="AU3426" s="168" t="s">
        <v>72</v>
      </c>
      <c r="AV3426" s="167" t="s">
        <v>72</v>
      </c>
      <c r="AW3426" s="167" t="s">
        <v>5</v>
      </c>
      <c r="AX3426" s="167" t="s">
        <v>66</v>
      </c>
      <c r="AY3426" s="168" t="s">
        <v>123</v>
      </c>
    </row>
    <row r="3427" spans="2:51" s="167" customFormat="1" ht="12">
      <c r="B3427" s="166"/>
      <c r="D3427" s="96" t="s">
        <v>132</v>
      </c>
      <c r="E3427" s="168" t="s">
        <v>1</v>
      </c>
      <c r="F3427" s="169" t="s">
        <v>436</v>
      </c>
      <c r="H3427" s="168" t="s">
        <v>1</v>
      </c>
      <c r="L3427" s="166"/>
      <c r="M3427" s="170"/>
      <c r="N3427" s="171"/>
      <c r="O3427" s="171"/>
      <c r="P3427" s="171"/>
      <c r="Q3427" s="171"/>
      <c r="R3427" s="171"/>
      <c r="S3427" s="171"/>
      <c r="T3427" s="172"/>
      <c r="AT3427" s="168" t="s">
        <v>132</v>
      </c>
      <c r="AU3427" s="168" t="s">
        <v>72</v>
      </c>
      <c r="AV3427" s="167" t="s">
        <v>72</v>
      </c>
      <c r="AW3427" s="167" t="s">
        <v>5</v>
      </c>
      <c r="AX3427" s="167" t="s">
        <v>66</v>
      </c>
      <c r="AY3427" s="168" t="s">
        <v>123</v>
      </c>
    </row>
    <row r="3428" spans="2:51" s="95" customFormat="1" ht="12">
      <c r="B3428" s="94"/>
      <c r="D3428" s="96" t="s">
        <v>132</v>
      </c>
      <c r="E3428" s="97" t="s">
        <v>1</v>
      </c>
      <c r="F3428" s="98" t="s">
        <v>437</v>
      </c>
      <c r="H3428" s="99">
        <v>7.8</v>
      </c>
      <c r="L3428" s="94"/>
      <c r="M3428" s="100"/>
      <c r="N3428" s="101"/>
      <c r="O3428" s="101"/>
      <c r="P3428" s="101"/>
      <c r="Q3428" s="101"/>
      <c r="R3428" s="101"/>
      <c r="S3428" s="101"/>
      <c r="T3428" s="102"/>
      <c r="AT3428" s="97" t="s">
        <v>132</v>
      </c>
      <c r="AU3428" s="97" t="s">
        <v>72</v>
      </c>
      <c r="AV3428" s="95" t="s">
        <v>74</v>
      </c>
      <c r="AW3428" s="95" t="s">
        <v>5</v>
      </c>
      <c r="AX3428" s="95" t="s">
        <v>66</v>
      </c>
      <c r="AY3428" s="97" t="s">
        <v>123</v>
      </c>
    </row>
    <row r="3429" spans="2:51" s="174" customFormat="1" ht="12">
      <c r="B3429" s="173"/>
      <c r="D3429" s="96" t="s">
        <v>132</v>
      </c>
      <c r="E3429" s="175" t="s">
        <v>1</v>
      </c>
      <c r="F3429" s="176" t="s">
        <v>412</v>
      </c>
      <c r="H3429" s="177">
        <v>188.071</v>
      </c>
      <c r="L3429" s="173"/>
      <c r="M3429" s="178"/>
      <c r="N3429" s="179"/>
      <c r="O3429" s="179"/>
      <c r="P3429" s="179"/>
      <c r="Q3429" s="179"/>
      <c r="R3429" s="179"/>
      <c r="S3429" s="179"/>
      <c r="T3429" s="180"/>
      <c r="AT3429" s="175" t="s">
        <v>132</v>
      </c>
      <c r="AU3429" s="175" t="s">
        <v>72</v>
      </c>
      <c r="AV3429" s="174" t="s">
        <v>137</v>
      </c>
      <c r="AW3429" s="174" t="s">
        <v>5</v>
      </c>
      <c r="AX3429" s="174" t="s">
        <v>66</v>
      </c>
      <c r="AY3429" s="175" t="s">
        <v>123</v>
      </c>
    </row>
    <row r="3430" spans="2:51" s="167" customFormat="1" ht="12">
      <c r="B3430" s="166"/>
      <c r="D3430" s="96" t="s">
        <v>132</v>
      </c>
      <c r="E3430" s="168" t="s">
        <v>1</v>
      </c>
      <c r="F3430" s="169" t="s">
        <v>438</v>
      </c>
      <c r="H3430" s="168" t="s">
        <v>1</v>
      </c>
      <c r="L3430" s="166"/>
      <c r="M3430" s="170"/>
      <c r="N3430" s="171"/>
      <c r="O3430" s="171"/>
      <c r="P3430" s="171"/>
      <c r="Q3430" s="171"/>
      <c r="R3430" s="171"/>
      <c r="S3430" s="171"/>
      <c r="T3430" s="172"/>
      <c r="AT3430" s="168" t="s">
        <v>132</v>
      </c>
      <c r="AU3430" s="168" t="s">
        <v>72</v>
      </c>
      <c r="AV3430" s="167" t="s">
        <v>72</v>
      </c>
      <c r="AW3430" s="167" t="s">
        <v>5</v>
      </c>
      <c r="AX3430" s="167" t="s">
        <v>66</v>
      </c>
      <c r="AY3430" s="168" t="s">
        <v>123</v>
      </c>
    </row>
    <row r="3431" spans="2:51" s="167" customFormat="1" ht="12">
      <c r="B3431" s="166"/>
      <c r="D3431" s="96" t="s">
        <v>132</v>
      </c>
      <c r="E3431" s="168" t="s">
        <v>1</v>
      </c>
      <c r="F3431" s="169" t="s">
        <v>439</v>
      </c>
      <c r="H3431" s="168" t="s">
        <v>1</v>
      </c>
      <c r="L3431" s="166"/>
      <c r="M3431" s="170"/>
      <c r="N3431" s="171"/>
      <c r="O3431" s="171"/>
      <c r="P3431" s="171"/>
      <c r="Q3431" s="171"/>
      <c r="R3431" s="171"/>
      <c r="S3431" s="171"/>
      <c r="T3431" s="172"/>
      <c r="AT3431" s="168" t="s">
        <v>132</v>
      </c>
      <c r="AU3431" s="168" t="s">
        <v>72</v>
      </c>
      <c r="AV3431" s="167" t="s">
        <v>72</v>
      </c>
      <c r="AW3431" s="167" t="s">
        <v>5</v>
      </c>
      <c r="AX3431" s="167" t="s">
        <v>66</v>
      </c>
      <c r="AY3431" s="168" t="s">
        <v>123</v>
      </c>
    </row>
    <row r="3432" spans="2:51" s="167" customFormat="1" ht="12">
      <c r="B3432" s="166"/>
      <c r="D3432" s="96" t="s">
        <v>132</v>
      </c>
      <c r="E3432" s="168" t="s">
        <v>1</v>
      </c>
      <c r="F3432" s="169" t="s">
        <v>440</v>
      </c>
      <c r="H3432" s="168" t="s">
        <v>1</v>
      </c>
      <c r="L3432" s="166"/>
      <c r="M3432" s="170"/>
      <c r="N3432" s="171"/>
      <c r="O3432" s="171"/>
      <c r="P3432" s="171"/>
      <c r="Q3432" s="171"/>
      <c r="R3432" s="171"/>
      <c r="S3432" s="171"/>
      <c r="T3432" s="172"/>
      <c r="AT3432" s="168" t="s">
        <v>132</v>
      </c>
      <c r="AU3432" s="168" t="s">
        <v>72</v>
      </c>
      <c r="AV3432" s="167" t="s">
        <v>72</v>
      </c>
      <c r="AW3432" s="167" t="s">
        <v>5</v>
      </c>
      <c r="AX3432" s="167" t="s">
        <v>66</v>
      </c>
      <c r="AY3432" s="168" t="s">
        <v>123</v>
      </c>
    </row>
    <row r="3433" spans="2:51" s="95" customFormat="1" ht="12">
      <c r="B3433" s="94"/>
      <c r="D3433" s="96" t="s">
        <v>132</v>
      </c>
      <c r="E3433" s="97" t="s">
        <v>1</v>
      </c>
      <c r="F3433" s="98" t="s">
        <v>441</v>
      </c>
      <c r="H3433" s="99">
        <v>18.48</v>
      </c>
      <c r="L3433" s="94"/>
      <c r="M3433" s="100"/>
      <c r="N3433" s="101"/>
      <c r="O3433" s="101"/>
      <c r="P3433" s="101"/>
      <c r="Q3433" s="101"/>
      <c r="R3433" s="101"/>
      <c r="S3433" s="101"/>
      <c r="T3433" s="102"/>
      <c r="AT3433" s="97" t="s">
        <v>132</v>
      </c>
      <c r="AU3433" s="97" t="s">
        <v>72</v>
      </c>
      <c r="AV3433" s="95" t="s">
        <v>74</v>
      </c>
      <c r="AW3433" s="95" t="s">
        <v>5</v>
      </c>
      <c r="AX3433" s="95" t="s">
        <v>66</v>
      </c>
      <c r="AY3433" s="97" t="s">
        <v>123</v>
      </c>
    </row>
    <row r="3434" spans="2:51" s="167" customFormat="1" ht="12">
      <c r="B3434" s="166"/>
      <c r="D3434" s="96" t="s">
        <v>132</v>
      </c>
      <c r="E3434" s="168" t="s">
        <v>1</v>
      </c>
      <c r="F3434" s="169" t="s">
        <v>442</v>
      </c>
      <c r="H3434" s="168" t="s">
        <v>1</v>
      </c>
      <c r="L3434" s="166"/>
      <c r="M3434" s="170"/>
      <c r="N3434" s="171"/>
      <c r="O3434" s="171"/>
      <c r="P3434" s="171"/>
      <c r="Q3434" s="171"/>
      <c r="R3434" s="171"/>
      <c r="S3434" s="171"/>
      <c r="T3434" s="172"/>
      <c r="AT3434" s="168" t="s">
        <v>132</v>
      </c>
      <c r="AU3434" s="168" t="s">
        <v>72</v>
      </c>
      <c r="AV3434" s="167" t="s">
        <v>72</v>
      </c>
      <c r="AW3434" s="167" t="s">
        <v>5</v>
      </c>
      <c r="AX3434" s="167" t="s">
        <v>66</v>
      </c>
      <c r="AY3434" s="168" t="s">
        <v>123</v>
      </c>
    </row>
    <row r="3435" spans="2:51" s="167" customFormat="1" ht="12">
      <c r="B3435" s="166"/>
      <c r="D3435" s="96" t="s">
        <v>132</v>
      </c>
      <c r="E3435" s="168" t="s">
        <v>1</v>
      </c>
      <c r="F3435" s="169" t="s">
        <v>443</v>
      </c>
      <c r="H3435" s="168" t="s">
        <v>1</v>
      </c>
      <c r="L3435" s="166"/>
      <c r="M3435" s="170"/>
      <c r="N3435" s="171"/>
      <c r="O3435" s="171"/>
      <c r="P3435" s="171"/>
      <c r="Q3435" s="171"/>
      <c r="R3435" s="171"/>
      <c r="S3435" s="171"/>
      <c r="T3435" s="172"/>
      <c r="AT3435" s="168" t="s">
        <v>132</v>
      </c>
      <c r="AU3435" s="168" t="s">
        <v>72</v>
      </c>
      <c r="AV3435" s="167" t="s">
        <v>72</v>
      </c>
      <c r="AW3435" s="167" t="s">
        <v>5</v>
      </c>
      <c r="AX3435" s="167" t="s">
        <v>66</v>
      </c>
      <c r="AY3435" s="168" t="s">
        <v>123</v>
      </c>
    </row>
    <row r="3436" spans="2:51" s="95" customFormat="1" ht="12">
      <c r="B3436" s="94"/>
      <c r="D3436" s="96" t="s">
        <v>132</v>
      </c>
      <c r="E3436" s="97" t="s">
        <v>1</v>
      </c>
      <c r="F3436" s="98" t="s">
        <v>444</v>
      </c>
      <c r="H3436" s="99">
        <v>3.15</v>
      </c>
      <c r="L3436" s="94"/>
      <c r="M3436" s="100"/>
      <c r="N3436" s="101"/>
      <c r="O3436" s="101"/>
      <c r="P3436" s="101"/>
      <c r="Q3436" s="101"/>
      <c r="R3436" s="101"/>
      <c r="S3436" s="101"/>
      <c r="T3436" s="102"/>
      <c r="AT3436" s="97" t="s">
        <v>132</v>
      </c>
      <c r="AU3436" s="97" t="s">
        <v>72</v>
      </c>
      <c r="AV3436" s="95" t="s">
        <v>74</v>
      </c>
      <c r="AW3436" s="95" t="s">
        <v>5</v>
      </c>
      <c r="AX3436" s="95" t="s">
        <v>66</v>
      </c>
      <c r="AY3436" s="97" t="s">
        <v>123</v>
      </c>
    </row>
    <row r="3437" spans="2:51" s="174" customFormat="1" ht="12">
      <c r="B3437" s="173"/>
      <c r="D3437" s="96" t="s">
        <v>132</v>
      </c>
      <c r="E3437" s="175" t="s">
        <v>1</v>
      </c>
      <c r="F3437" s="176" t="s">
        <v>412</v>
      </c>
      <c r="H3437" s="177">
        <v>21.63</v>
      </c>
      <c r="L3437" s="173"/>
      <c r="M3437" s="178"/>
      <c r="N3437" s="179"/>
      <c r="O3437" s="179"/>
      <c r="P3437" s="179"/>
      <c r="Q3437" s="179"/>
      <c r="R3437" s="179"/>
      <c r="S3437" s="179"/>
      <c r="T3437" s="180"/>
      <c r="AT3437" s="175" t="s">
        <v>132</v>
      </c>
      <c r="AU3437" s="175" t="s">
        <v>72</v>
      </c>
      <c r="AV3437" s="174" t="s">
        <v>137</v>
      </c>
      <c r="AW3437" s="174" t="s">
        <v>5</v>
      </c>
      <c r="AX3437" s="174" t="s">
        <v>66</v>
      </c>
      <c r="AY3437" s="175" t="s">
        <v>123</v>
      </c>
    </row>
    <row r="3438" spans="2:51" s="167" customFormat="1" ht="12">
      <c r="B3438" s="166"/>
      <c r="D3438" s="96" t="s">
        <v>132</v>
      </c>
      <c r="E3438" s="168" t="s">
        <v>1</v>
      </c>
      <c r="F3438" s="169" t="s">
        <v>445</v>
      </c>
      <c r="H3438" s="168" t="s">
        <v>1</v>
      </c>
      <c r="L3438" s="166"/>
      <c r="M3438" s="170"/>
      <c r="N3438" s="171"/>
      <c r="O3438" s="171"/>
      <c r="P3438" s="171"/>
      <c r="Q3438" s="171"/>
      <c r="R3438" s="171"/>
      <c r="S3438" s="171"/>
      <c r="T3438" s="172"/>
      <c r="AT3438" s="168" t="s">
        <v>132</v>
      </c>
      <c r="AU3438" s="168" t="s">
        <v>72</v>
      </c>
      <c r="AV3438" s="167" t="s">
        <v>72</v>
      </c>
      <c r="AW3438" s="167" t="s">
        <v>5</v>
      </c>
      <c r="AX3438" s="167" t="s">
        <v>66</v>
      </c>
      <c r="AY3438" s="168" t="s">
        <v>123</v>
      </c>
    </row>
    <row r="3439" spans="2:51" s="167" customFormat="1" ht="12">
      <c r="B3439" s="166"/>
      <c r="D3439" s="96" t="s">
        <v>132</v>
      </c>
      <c r="E3439" s="168" t="s">
        <v>1</v>
      </c>
      <c r="F3439" s="169" t="s">
        <v>439</v>
      </c>
      <c r="H3439" s="168" t="s">
        <v>1</v>
      </c>
      <c r="L3439" s="166"/>
      <c r="M3439" s="170"/>
      <c r="N3439" s="171"/>
      <c r="O3439" s="171"/>
      <c r="P3439" s="171"/>
      <c r="Q3439" s="171"/>
      <c r="R3439" s="171"/>
      <c r="S3439" s="171"/>
      <c r="T3439" s="172"/>
      <c r="AT3439" s="168" t="s">
        <v>132</v>
      </c>
      <c r="AU3439" s="168" t="s">
        <v>72</v>
      </c>
      <c r="AV3439" s="167" t="s">
        <v>72</v>
      </c>
      <c r="AW3439" s="167" t="s">
        <v>5</v>
      </c>
      <c r="AX3439" s="167" t="s">
        <v>66</v>
      </c>
      <c r="AY3439" s="168" t="s">
        <v>123</v>
      </c>
    </row>
    <row r="3440" spans="2:51" s="167" customFormat="1" ht="12">
      <c r="B3440" s="166"/>
      <c r="D3440" s="96" t="s">
        <v>132</v>
      </c>
      <c r="E3440" s="168" t="s">
        <v>1</v>
      </c>
      <c r="F3440" s="169" t="s">
        <v>446</v>
      </c>
      <c r="H3440" s="168" t="s">
        <v>1</v>
      </c>
      <c r="L3440" s="166"/>
      <c r="M3440" s="170"/>
      <c r="N3440" s="171"/>
      <c r="O3440" s="171"/>
      <c r="P3440" s="171"/>
      <c r="Q3440" s="171"/>
      <c r="R3440" s="171"/>
      <c r="S3440" s="171"/>
      <c r="T3440" s="172"/>
      <c r="AT3440" s="168" t="s">
        <v>132</v>
      </c>
      <c r="AU3440" s="168" t="s">
        <v>72</v>
      </c>
      <c r="AV3440" s="167" t="s">
        <v>72</v>
      </c>
      <c r="AW3440" s="167" t="s">
        <v>5</v>
      </c>
      <c r="AX3440" s="167" t="s">
        <v>66</v>
      </c>
      <c r="AY3440" s="168" t="s">
        <v>123</v>
      </c>
    </row>
    <row r="3441" spans="2:51" s="95" customFormat="1" ht="12">
      <c r="B3441" s="94"/>
      <c r="D3441" s="96" t="s">
        <v>132</v>
      </c>
      <c r="E3441" s="97" t="s">
        <v>1</v>
      </c>
      <c r="F3441" s="98" t="s">
        <v>447</v>
      </c>
      <c r="H3441" s="99">
        <v>15.054</v>
      </c>
      <c r="L3441" s="94"/>
      <c r="M3441" s="100"/>
      <c r="N3441" s="101"/>
      <c r="O3441" s="101"/>
      <c r="P3441" s="101"/>
      <c r="Q3441" s="101"/>
      <c r="R3441" s="101"/>
      <c r="S3441" s="101"/>
      <c r="T3441" s="102"/>
      <c r="AT3441" s="97" t="s">
        <v>132</v>
      </c>
      <c r="AU3441" s="97" t="s">
        <v>72</v>
      </c>
      <c r="AV3441" s="95" t="s">
        <v>74</v>
      </c>
      <c r="AW3441" s="95" t="s">
        <v>5</v>
      </c>
      <c r="AX3441" s="95" t="s">
        <v>66</v>
      </c>
      <c r="AY3441" s="97" t="s">
        <v>123</v>
      </c>
    </row>
    <row r="3442" spans="2:51" s="167" customFormat="1" ht="12">
      <c r="B3442" s="166"/>
      <c r="D3442" s="96" t="s">
        <v>132</v>
      </c>
      <c r="E3442" s="168" t="s">
        <v>1</v>
      </c>
      <c r="F3442" s="169" t="s">
        <v>442</v>
      </c>
      <c r="H3442" s="168" t="s">
        <v>1</v>
      </c>
      <c r="L3442" s="166"/>
      <c r="M3442" s="170"/>
      <c r="N3442" s="171"/>
      <c r="O3442" s="171"/>
      <c r="P3442" s="171"/>
      <c r="Q3442" s="171"/>
      <c r="R3442" s="171"/>
      <c r="S3442" s="171"/>
      <c r="T3442" s="172"/>
      <c r="AT3442" s="168" t="s">
        <v>132</v>
      </c>
      <c r="AU3442" s="168" t="s">
        <v>72</v>
      </c>
      <c r="AV3442" s="167" t="s">
        <v>72</v>
      </c>
      <c r="AW3442" s="167" t="s">
        <v>5</v>
      </c>
      <c r="AX3442" s="167" t="s">
        <v>66</v>
      </c>
      <c r="AY3442" s="168" t="s">
        <v>123</v>
      </c>
    </row>
    <row r="3443" spans="2:51" s="167" customFormat="1" ht="12">
      <c r="B3443" s="166"/>
      <c r="D3443" s="96" t="s">
        <v>132</v>
      </c>
      <c r="E3443" s="168" t="s">
        <v>1</v>
      </c>
      <c r="F3443" s="169" t="s">
        <v>448</v>
      </c>
      <c r="H3443" s="168" t="s">
        <v>1</v>
      </c>
      <c r="L3443" s="166"/>
      <c r="M3443" s="170"/>
      <c r="N3443" s="171"/>
      <c r="O3443" s="171"/>
      <c r="P3443" s="171"/>
      <c r="Q3443" s="171"/>
      <c r="R3443" s="171"/>
      <c r="S3443" s="171"/>
      <c r="T3443" s="172"/>
      <c r="AT3443" s="168" t="s">
        <v>132</v>
      </c>
      <c r="AU3443" s="168" t="s">
        <v>72</v>
      </c>
      <c r="AV3443" s="167" t="s">
        <v>72</v>
      </c>
      <c r="AW3443" s="167" t="s">
        <v>5</v>
      </c>
      <c r="AX3443" s="167" t="s">
        <v>66</v>
      </c>
      <c r="AY3443" s="168" t="s">
        <v>123</v>
      </c>
    </row>
    <row r="3444" spans="2:51" s="95" customFormat="1" ht="12">
      <c r="B3444" s="94"/>
      <c r="D3444" s="96" t="s">
        <v>132</v>
      </c>
      <c r="E3444" s="97" t="s">
        <v>1</v>
      </c>
      <c r="F3444" s="98" t="s">
        <v>449</v>
      </c>
      <c r="H3444" s="99">
        <v>2.04</v>
      </c>
      <c r="L3444" s="94"/>
      <c r="M3444" s="100"/>
      <c r="N3444" s="101"/>
      <c r="O3444" s="101"/>
      <c r="P3444" s="101"/>
      <c r="Q3444" s="101"/>
      <c r="R3444" s="101"/>
      <c r="S3444" s="101"/>
      <c r="T3444" s="102"/>
      <c r="AT3444" s="97" t="s">
        <v>132</v>
      </c>
      <c r="AU3444" s="97" t="s">
        <v>72</v>
      </c>
      <c r="AV3444" s="95" t="s">
        <v>74</v>
      </c>
      <c r="AW3444" s="95" t="s">
        <v>5</v>
      </c>
      <c r="AX3444" s="95" t="s">
        <v>66</v>
      </c>
      <c r="AY3444" s="97" t="s">
        <v>123</v>
      </c>
    </row>
    <row r="3445" spans="2:51" s="174" customFormat="1" ht="12">
      <c r="B3445" s="173"/>
      <c r="D3445" s="96" t="s">
        <v>132</v>
      </c>
      <c r="E3445" s="175" t="s">
        <v>1</v>
      </c>
      <c r="F3445" s="176" t="s">
        <v>412</v>
      </c>
      <c r="H3445" s="177">
        <v>17.094</v>
      </c>
      <c r="L3445" s="173"/>
      <c r="M3445" s="178"/>
      <c r="N3445" s="179"/>
      <c r="O3445" s="179"/>
      <c r="P3445" s="179"/>
      <c r="Q3445" s="179"/>
      <c r="R3445" s="179"/>
      <c r="S3445" s="179"/>
      <c r="T3445" s="180"/>
      <c r="AT3445" s="175" t="s">
        <v>132</v>
      </c>
      <c r="AU3445" s="175" t="s">
        <v>72</v>
      </c>
      <c r="AV3445" s="174" t="s">
        <v>137</v>
      </c>
      <c r="AW3445" s="174" t="s">
        <v>5</v>
      </c>
      <c r="AX3445" s="174" t="s">
        <v>66</v>
      </c>
      <c r="AY3445" s="175" t="s">
        <v>123</v>
      </c>
    </row>
    <row r="3446" spans="2:51" s="167" customFormat="1" ht="12">
      <c r="B3446" s="166"/>
      <c r="D3446" s="96" t="s">
        <v>132</v>
      </c>
      <c r="E3446" s="168" t="s">
        <v>1</v>
      </c>
      <c r="F3446" s="169" t="s">
        <v>450</v>
      </c>
      <c r="H3446" s="168" t="s">
        <v>1</v>
      </c>
      <c r="L3446" s="166"/>
      <c r="M3446" s="170"/>
      <c r="N3446" s="171"/>
      <c r="O3446" s="171"/>
      <c r="P3446" s="171"/>
      <c r="Q3446" s="171"/>
      <c r="R3446" s="171"/>
      <c r="S3446" s="171"/>
      <c r="T3446" s="172"/>
      <c r="AT3446" s="168" t="s">
        <v>132</v>
      </c>
      <c r="AU3446" s="168" t="s">
        <v>72</v>
      </c>
      <c r="AV3446" s="167" t="s">
        <v>72</v>
      </c>
      <c r="AW3446" s="167" t="s">
        <v>5</v>
      </c>
      <c r="AX3446" s="167" t="s">
        <v>66</v>
      </c>
      <c r="AY3446" s="168" t="s">
        <v>123</v>
      </c>
    </row>
    <row r="3447" spans="2:51" s="167" customFormat="1" ht="12">
      <c r="B3447" s="166"/>
      <c r="D3447" s="96" t="s">
        <v>132</v>
      </c>
      <c r="E3447" s="168" t="s">
        <v>1</v>
      </c>
      <c r="F3447" s="169" t="s">
        <v>439</v>
      </c>
      <c r="H3447" s="168" t="s">
        <v>1</v>
      </c>
      <c r="L3447" s="166"/>
      <c r="M3447" s="170"/>
      <c r="N3447" s="171"/>
      <c r="O3447" s="171"/>
      <c r="P3447" s="171"/>
      <c r="Q3447" s="171"/>
      <c r="R3447" s="171"/>
      <c r="S3447" s="171"/>
      <c r="T3447" s="172"/>
      <c r="AT3447" s="168" t="s">
        <v>132</v>
      </c>
      <c r="AU3447" s="168" t="s">
        <v>72</v>
      </c>
      <c r="AV3447" s="167" t="s">
        <v>72</v>
      </c>
      <c r="AW3447" s="167" t="s">
        <v>5</v>
      </c>
      <c r="AX3447" s="167" t="s">
        <v>66</v>
      </c>
      <c r="AY3447" s="168" t="s">
        <v>123</v>
      </c>
    </row>
    <row r="3448" spans="2:51" s="167" customFormat="1" ht="12">
      <c r="B3448" s="166"/>
      <c r="D3448" s="96" t="s">
        <v>132</v>
      </c>
      <c r="E3448" s="168" t="s">
        <v>1</v>
      </c>
      <c r="F3448" s="169" t="s">
        <v>451</v>
      </c>
      <c r="H3448" s="168" t="s">
        <v>1</v>
      </c>
      <c r="L3448" s="166"/>
      <c r="M3448" s="170"/>
      <c r="N3448" s="171"/>
      <c r="O3448" s="171"/>
      <c r="P3448" s="171"/>
      <c r="Q3448" s="171"/>
      <c r="R3448" s="171"/>
      <c r="S3448" s="171"/>
      <c r="T3448" s="172"/>
      <c r="AT3448" s="168" t="s">
        <v>132</v>
      </c>
      <c r="AU3448" s="168" t="s">
        <v>72</v>
      </c>
      <c r="AV3448" s="167" t="s">
        <v>72</v>
      </c>
      <c r="AW3448" s="167" t="s">
        <v>5</v>
      </c>
      <c r="AX3448" s="167" t="s">
        <v>66</v>
      </c>
      <c r="AY3448" s="168" t="s">
        <v>123</v>
      </c>
    </row>
    <row r="3449" spans="2:51" s="95" customFormat="1" ht="12">
      <c r="B3449" s="94"/>
      <c r="D3449" s="96" t="s">
        <v>132</v>
      </c>
      <c r="E3449" s="97" t="s">
        <v>1</v>
      </c>
      <c r="F3449" s="98" t="s">
        <v>452</v>
      </c>
      <c r="H3449" s="99">
        <v>14.053</v>
      </c>
      <c r="L3449" s="94"/>
      <c r="M3449" s="100"/>
      <c r="N3449" s="101"/>
      <c r="O3449" s="101"/>
      <c r="P3449" s="101"/>
      <c r="Q3449" s="101"/>
      <c r="R3449" s="101"/>
      <c r="S3449" s="101"/>
      <c r="T3449" s="102"/>
      <c r="AT3449" s="97" t="s">
        <v>132</v>
      </c>
      <c r="AU3449" s="97" t="s">
        <v>72</v>
      </c>
      <c r="AV3449" s="95" t="s">
        <v>74</v>
      </c>
      <c r="AW3449" s="95" t="s">
        <v>5</v>
      </c>
      <c r="AX3449" s="95" t="s">
        <v>66</v>
      </c>
      <c r="AY3449" s="97" t="s">
        <v>123</v>
      </c>
    </row>
    <row r="3450" spans="2:51" s="167" customFormat="1" ht="12">
      <c r="B3450" s="166"/>
      <c r="D3450" s="96" t="s">
        <v>132</v>
      </c>
      <c r="E3450" s="168" t="s">
        <v>1</v>
      </c>
      <c r="F3450" s="169" t="s">
        <v>442</v>
      </c>
      <c r="H3450" s="168" t="s">
        <v>1</v>
      </c>
      <c r="L3450" s="166"/>
      <c r="M3450" s="170"/>
      <c r="N3450" s="171"/>
      <c r="O3450" s="171"/>
      <c r="P3450" s="171"/>
      <c r="Q3450" s="171"/>
      <c r="R3450" s="171"/>
      <c r="S3450" s="171"/>
      <c r="T3450" s="172"/>
      <c r="AT3450" s="168" t="s">
        <v>132</v>
      </c>
      <c r="AU3450" s="168" t="s">
        <v>72</v>
      </c>
      <c r="AV3450" s="167" t="s">
        <v>72</v>
      </c>
      <c r="AW3450" s="167" t="s">
        <v>5</v>
      </c>
      <c r="AX3450" s="167" t="s">
        <v>66</v>
      </c>
      <c r="AY3450" s="168" t="s">
        <v>123</v>
      </c>
    </row>
    <row r="3451" spans="2:51" s="167" customFormat="1" ht="12">
      <c r="B3451" s="166"/>
      <c r="D3451" s="96" t="s">
        <v>132</v>
      </c>
      <c r="E3451" s="168" t="s">
        <v>1</v>
      </c>
      <c r="F3451" s="169" t="s">
        <v>453</v>
      </c>
      <c r="H3451" s="168" t="s">
        <v>1</v>
      </c>
      <c r="L3451" s="166"/>
      <c r="M3451" s="170"/>
      <c r="N3451" s="171"/>
      <c r="O3451" s="171"/>
      <c r="P3451" s="171"/>
      <c r="Q3451" s="171"/>
      <c r="R3451" s="171"/>
      <c r="S3451" s="171"/>
      <c r="T3451" s="172"/>
      <c r="AT3451" s="168" t="s">
        <v>132</v>
      </c>
      <c r="AU3451" s="168" t="s">
        <v>72</v>
      </c>
      <c r="AV3451" s="167" t="s">
        <v>72</v>
      </c>
      <c r="AW3451" s="167" t="s">
        <v>5</v>
      </c>
      <c r="AX3451" s="167" t="s">
        <v>66</v>
      </c>
      <c r="AY3451" s="168" t="s">
        <v>123</v>
      </c>
    </row>
    <row r="3452" spans="2:51" s="95" customFormat="1" ht="12">
      <c r="B3452" s="94"/>
      <c r="D3452" s="96" t="s">
        <v>132</v>
      </c>
      <c r="E3452" s="97" t="s">
        <v>1</v>
      </c>
      <c r="F3452" s="98" t="s">
        <v>454</v>
      </c>
      <c r="H3452" s="99">
        <v>1.05</v>
      </c>
      <c r="L3452" s="94"/>
      <c r="M3452" s="100"/>
      <c r="N3452" s="101"/>
      <c r="O3452" s="101"/>
      <c r="P3452" s="101"/>
      <c r="Q3452" s="101"/>
      <c r="R3452" s="101"/>
      <c r="S3452" s="101"/>
      <c r="T3452" s="102"/>
      <c r="AT3452" s="97" t="s">
        <v>132</v>
      </c>
      <c r="AU3452" s="97" t="s">
        <v>72</v>
      </c>
      <c r="AV3452" s="95" t="s">
        <v>74</v>
      </c>
      <c r="AW3452" s="95" t="s">
        <v>5</v>
      </c>
      <c r="AX3452" s="95" t="s">
        <v>66</v>
      </c>
      <c r="AY3452" s="97" t="s">
        <v>123</v>
      </c>
    </row>
    <row r="3453" spans="2:51" s="174" customFormat="1" ht="12">
      <c r="B3453" s="173"/>
      <c r="D3453" s="96" t="s">
        <v>132</v>
      </c>
      <c r="E3453" s="175" t="s">
        <v>1</v>
      </c>
      <c r="F3453" s="176" t="s">
        <v>412</v>
      </c>
      <c r="H3453" s="177">
        <v>15.103000000000002</v>
      </c>
      <c r="L3453" s="173"/>
      <c r="M3453" s="178"/>
      <c r="N3453" s="179"/>
      <c r="O3453" s="179"/>
      <c r="P3453" s="179"/>
      <c r="Q3453" s="179"/>
      <c r="R3453" s="179"/>
      <c r="S3453" s="179"/>
      <c r="T3453" s="180"/>
      <c r="AT3453" s="175" t="s">
        <v>132</v>
      </c>
      <c r="AU3453" s="175" t="s">
        <v>72</v>
      </c>
      <c r="AV3453" s="174" t="s">
        <v>137</v>
      </c>
      <c r="AW3453" s="174" t="s">
        <v>5</v>
      </c>
      <c r="AX3453" s="174" t="s">
        <v>66</v>
      </c>
      <c r="AY3453" s="175" t="s">
        <v>123</v>
      </c>
    </row>
    <row r="3454" spans="2:51" s="167" customFormat="1" ht="12">
      <c r="B3454" s="166"/>
      <c r="D3454" s="96" t="s">
        <v>132</v>
      </c>
      <c r="E3454" s="168" t="s">
        <v>1</v>
      </c>
      <c r="F3454" s="169" t="s">
        <v>455</v>
      </c>
      <c r="H3454" s="168" t="s">
        <v>1</v>
      </c>
      <c r="L3454" s="166"/>
      <c r="M3454" s="170"/>
      <c r="N3454" s="171"/>
      <c r="O3454" s="171"/>
      <c r="P3454" s="171"/>
      <c r="Q3454" s="171"/>
      <c r="R3454" s="171"/>
      <c r="S3454" s="171"/>
      <c r="T3454" s="172"/>
      <c r="AT3454" s="168" t="s">
        <v>132</v>
      </c>
      <c r="AU3454" s="168" t="s">
        <v>72</v>
      </c>
      <c r="AV3454" s="167" t="s">
        <v>72</v>
      </c>
      <c r="AW3454" s="167" t="s">
        <v>5</v>
      </c>
      <c r="AX3454" s="167" t="s">
        <v>66</v>
      </c>
      <c r="AY3454" s="168" t="s">
        <v>123</v>
      </c>
    </row>
    <row r="3455" spans="2:51" s="167" customFormat="1" ht="12">
      <c r="B3455" s="166"/>
      <c r="D3455" s="96" t="s">
        <v>132</v>
      </c>
      <c r="E3455" s="168" t="s">
        <v>1</v>
      </c>
      <c r="F3455" s="169" t="s">
        <v>439</v>
      </c>
      <c r="H3455" s="168" t="s">
        <v>1</v>
      </c>
      <c r="L3455" s="166"/>
      <c r="M3455" s="170"/>
      <c r="N3455" s="171"/>
      <c r="O3455" s="171"/>
      <c r="P3455" s="171"/>
      <c r="Q3455" s="171"/>
      <c r="R3455" s="171"/>
      <c r="S3455" s="171"/>
      <c r="T3455" s="172"/>
      <c r="AT3455" s="168" t="s">
        <v>132</v>
      </c>
      <c r="AU3455" s="168" t="s">
        <v>72</v>
      </c>
      <c r="AV3455" s="167" t="s">
        <v>72</v>
      </c>
      <c r="AW3455" s="167" t="s">
        <v>5</v>
      </c>
      <c r="AX3455" s="167" t="s">
        <v>66</v>
      </c>
      <c r="AY3455" s="168" t="s">
        <v>123</v>
      </c>
    </row>
    <row r="3456" spans="2:51" s="167" customFormat="1" ht="12">
      <c r="B3456" s="166"/>
      <c r="D3456" s="96" t="s">
        <v>132</v>
      </c>
      <c r="E3456" s="168" t="s">
        <v>1</v>
      </c>
      <c r="F3456" s="169" t="s">
        <v>456</v>
      </c>
      <c r="H3456" s="168" t="s">
        <v>1</v>
      </c>
      <c r="L3456" s="166"/>
      <c r="M3456" s="170"/>
      <c r="N3456" s="171"/>
      <c r="O3456" s="171"/>
      <c r="P3456" s="171"/>
      <c r="Q3456" s="171"/>
      <c r="R3456" s="171"/>
      <c r="S3456" s="171"/>
      <c r="T3456" s="172"/>
      <c r="AT3456" s="168" t="s">
        <v>132</v>
      </c>
      <c r="AU3456" s="168" t="s">
        <v>72</v>
      </c>
      <c r="AV3456" s="167" t="s">
        <v>72</v>
      </c>
      <c r="AW3456" s="167" t="s">
        <v>5</v>
      </c>
      <c r="AX3456" s="167" t="s">
        <v>66</v>
      </c>
      <c r="AY3456" s="168" t="s">
        <v>123</v>
      </c>
    </row>
    <row r="3457" spans="2:51" s="95" customFormat="1" ht="12">
      <c r="B3457" s="94"/>
      <c r="D3457" s="96" t="s">
        <v>132</v>
      </c>
      <c r="E3457" s="97" t="s">
        <v>1</v>
      </c>
      <c r="F3457" s="98" t="s">
        <v>457</v>
      </c>
      <c r="H3457" s="99">
        <v>1.403</v>
      </c>
      <c r="L3457" s="94"/>
      <c r="M3457" s="100"/>
      <c r="N3457" s="101"/>
      <c r="O3457" s="101"/>
      <c r="P3457" s="101"/>
      <c r="Q3457" s="101"/>
      <c r="R3457" s="101"/>
      <c r="S3457" s="101"/>
      <c r="T3457" s="102"/>
      <c r="AT3457" s="97" t="s">
        <v>132</v>
      </c>
      <c r="AU3457" s="97" t="s">
        <v>72</v>
      </c>
      <c r="AV3457" s="95" t="s">
        <v>74</v>
      </c>
      <c r="AW3457" s="95" t="s">
        <v>5</v>
      </c>
      <c r="AX3457" s="95" t="s">
        <v>66</v>
      </c>
      <c r="AY3457" s="97" t="s">
        <v>123</v>
      </c>
    </row>
    <row r="3458" spans="2:51" s="167" customFormat="1" ht="12">
      <c r="B3458" s="166"/>
      <c r="D3458" s="96" t="s">
        <v>132</v>
      </c>
      <c r="E3458" s="168" t="s">
        <v>1</v>
      </c>
      <c r="F3458" s="169" t="s">
        <v>442</v>
      </c>
      <c r="H3458" s="168" t="s">
        <v>1</v>
      </c>
      <c r="L3458" s="166"/>
      <c r="M3458" s="170"/>
      <c r="N3458" s="171"/>
      <c r="O3458" s="171"/>
      <c r="P3458" s="171"/>
      <c r="Q3458" s="171"/>
      <c r="R3458" s="171"/>
      <c r="S3458" s="171"/>
      <c r="T3458" s="172"/>
      <c r="AT3458" s="168" t="s">
        <v>132</v>
      </c>
      <c r="AU3458" s="168" t="s">
        <v>72</v>
      </c>
      <c r="AV3458" s="167" t="s">
        <v>72</v>
      </c>
      <c r="AW3458" s="167" t="s">
        <v>5</v>
      </c>
      <c r="AX3458" s="167" t="s">
        <v>66</v>
      </c>
      <c r="AY3458" s="168" t="s">
        <v>123</v>
      </c>
    </row>
    <row r="3459" spans="2:51" s="167" customFormat="1" ht="12">
      <c r="B3459" s="166"/>
      <c r="D3459" s="96" t="s">
        <v>132</v>
      </c>
      <c r="E3459" s="168" t="s">
        <v>1</v>
      </c>
      <c r="F3459" s="169" t="s">
        <v>458</v>
      </c>
      <c r="H3459" s="168" t="s">
        <v>1</v>
      </c>
      <c r="L3459" s="166"/>
      <c r="M3459" s="170"/>
      <c r="N3459" s="171"/>
      <c r="O3459" s="171"/>
      <c r="P3459" s="171"/>
      <c r="Q3459" s="171"/>
      <c r="R3459" s="171"/>
      <c r="S3459" s="171"/>
      <c r="T3459" s="172"/>
      <c r="AT3459" s="168" t="s">
        <v>132</v>
      </c>
      <c r="AU3459" s="168" t="s">
        <v>72</v>
      </c>
      <c r="AV3459" s="167" t="s">
        <v>72</v>
      </c>
      <c r="AW3459" s="167" t="s">
        <v>5</v>
      </c>
      <c r="AX3459" s="167" t="s">
        <v>66</v>
      </c>
      <c r="AY3459" s="168" t="s">
        <v>123</v>
      </c>
    </row>
    <row r="3460" spans="2:51" s="95" customFormat="1" ht="12">
      <c r="B3460" s="94"/>
      <c r="D3460" s="96" t="s">
        <v>132</v>
      </c>
      <c r="E3460" s="97" t="s">
        <v>1</v>
      </c>
      <c r="F3460" s="98" t="s">
        <v>459</v>
      </c>
      <c r="H3460" s="99">
        <v>1.02</v>
      </c>
      <c r="L3460" s="94"/>
      <c r="M3460" s="100"/>
      <c r="N3460" s="101"/>
      <c r="O3460" s="101"/>
      <c r="P3460" s="101"/>
      <c r="Q3460" s="101"/>
      <c r="R3460" s="101"/>
      <c r="S3460" s="101"/>
      <c r="T3460" s="102"/>
      <c r="AT3460" s="97" t="s">
        <v>132</v>
      </c>
      <c r="AU3460" s="97" t="s">
        <v>72</v>
      </c>
      <c r="AV3460" s="95" t="s">
        <v>74</v>
      </c>
      <c r="AW3460" s="95" t="s">
        <v>5</v>
      </c>
      <c r="AX3460" s="95" t="s">
        <v>66</v>
      </c>
      <c r="AY3460" s="97" t="s">
        <v>123</v>
      </c>
    </row>
    <row r="3461" spans="2:51" s="174" customFormat="1" ht="12">
      <c r="B3461" s="173"/>
      <c r="D3461" s="96" t="s">
        <v>132</v>
      </c>
      <c r="E3461" s="175" t="s">
        <v>1</v>
      </c>
      <c r="F3461" s="176" t="s">
        <v>412</v>
      </c>
      <c r="H3461" s="177">
        <v>2.423</v>
      </c>
      <c r="L3461" s="173"/>
      <c r="M3461" s="178"/>
      <c r="N3461" s="179"/>
      <c r="O3461" s="179"/>
      <c r="P3461" s="179"/>
      <c r="Q3461" s="179"/>
      <c r="R3461" s="179"/>
      <c r="S3461" s="179"/>
      <c r="T3461" s="180"/>
      <c r="AT3461" s="175" t="s">
        <v>132</v>
      </c>
      <c r="AU3461" s="175" t="s">
        <v>72</v>
      </c>
      <c r="AV3461" s="174" t="s">
        <v>137</v>
      </c>
      <c r="AW3461" s="174" t="s">
        <v>5</v>
      </c>
      <c r="AX3461" s="174" t="s">
        <v>66</v>
      </c>
      <c r="AY3461" s="175" t="s">
        <v>123</v>
      </c>
    </row>
    <row r="3462" spans="2:51" s="167" customFormat="1" ht="12">
      <c r="B3462" s="166"/>
      <c r="D3462" s="96" t="s">
        <v>132</v>
      </c>
      <c r="E3462" s="168" t="s">
        <v>1</v>
      </c>
      <c r="F3462" s="169" t="s">
        <v>460</v>
      </c>
      <c r="H3462" s="168" t="s">
        <v>1</v>
      </c>
      <c r="L3462" s="166"/>
      <c r="M3462" s="170"/>
      <c r="N3462" s="171"/>
      <c r="O3462" s="171"/>
      <c r="P3462" s="171"/>
      <c r="Q3462" s="171"/>
      <c r="R3462" s="171"/>
      <c r="S3462" s="171"/>
      <c r="T3462" s="172"/>
      <c r="AT3462" s="168" t="s">
        <v>132</v>
      </c>
      <c r="AU3462" s="168" t="s">
        <v>72</v>
      </c>
      <c r="AV3462" s="167" t="s">
        <v>72</v>
      </c>
      <c r="AW3462" s="167" t="s">
        <v>5</v>
      </c>
      <c r="AX3462" s="167" t="s">
        <v>66</v>
      </c>
      <c r="AY3462" s="168" t="s">
        <v>123</v>
      </c>
    </row>
    <row r="3463" spans="2:51" s="167" customFormat="1" ht="12">
      <c r="B3463" s="166"/>
      <c r="D3463" s="96" t="s">
        <v>132</v>
      </c>
      <c r="E3463" s="168" t="s">
        <v>1</v>
      </c>
      <c r="F3463" s="169" t="s">
        <v>439</v>
      </c>
      <c r="H3463" s="168" t="s">
        <v>1</v>
      </c>
      <c r="L3463" s="166"/>
      <c r="M3463" s="170"/>
      <c r="N3463" s="171"/>
      <c r="O3463" s="171"/>
      <c r="P3463" s="171"/>
      <c r="Q3463" s="171"/>
      <c r="R3463" s="171"/>
      <c r="S3463" s="171"/>
      <c r="T3463" s="172"/>
      <c r="AT3463" s="168" t="s">
        <v>132</v>
      </c>
      <c r="AU3463" s="168" t="s">
        <v>72</v>
      </c>
      <c r="AV3463" s="167" t="s">
        <v>72</v>
      </c>
      <c r="AW3463" s="167" t="s">
        <v>5</v>
      </c>
      <c r="AX3463" s="167" t="s">
        <v>66</v>
      </c>
      <c r="AY3463" s="168" t="s">
        <v>123</v>
      </c>
    </row>
    <row r="3464" spans="2:51" s="167" customFormat="1" ht="12">
      <c r="B3464" s="166"/>
      <c r="D3464" s="96" t="s">
        <v>132</v>
      </c>
      <c r="E3464" s="168" t="s">
        <v>1</v>
      </c>
      <c r="F3464" s="169" t="s">
        <v>461</v>
      </c>
      <c r="H3464" s="168" t="s">
        <v>1</v>
      </c>
      <c r="L3464" s="166"/>
      <c r="M3464" s="170"/>
      <c r="N3464" s="171"/>
      <c r="O3464" s="171"/>
      <c r="P3464" s="171"/>
      <c r="Q3464" s="171"/>
      <c r="R3464" s="171"/>
      <c r="S3464" s="171"/>
      <c r="T3464" s="172"/>
      <c r="AT3464" s="168" t="s">
        <v>132</v>
      </c>
      <c r="AU3464" s="168" t="s">
        <v>72</v>
      </c>
      <c r="AV3464" s="167" t="s">
        <v>72</v>
      </c>
      <c r="AW3464" s="167" t="s">
        <v>5</v>
      </c>
      <c r="AX3464" s="167" t="s">
        <v>66</v>
      </c>
      <c r="AY3464" s="168" t="s">
        <v>123</v>
      </c>
    </row>
    <row r="3465" spans="2:51" s="95" customFormat="1" ht="12">
      <c r="B3465" s="94"/>
      <c r="D3465" s="96" t="s">
        <v>132</v>
      </c>
      <c r="E3465" s="97" t="s">
        <v>1</v>
      </c>
      <c r="F3465" s="98" t="s">
        <v>462</v>
      </c>
      <c r="H3465" s="99">
        <v>27.544</v>
      </c>
      <c r="L3465" s="94"/>
      <c r="M3465" s="100"/>
      <c r="N3465" s="101"/>
      <c r="O3465" s="101"/>
      <c r="P3465" s="101"/>
      <c r="Q3465" s="101"/>
      <c r="R3465" s="101"/>
      <c r="S3465" s="101"/>
      <c r="T3465" s="102"/>
      <c r="AT3465" s="97" t="s">
        <v>132</v>
      </c>
      <c r="AU3465" s="97" t="s">
        <v>72</v>
      </c>
      <c r="AV3465" s="95" t="s">
        <v>74</v>
      </c>
      <c r="AW3465" s="95" t="s">
        <v>5</v>
      </c>
      <c r="AX3465" s="95" t="s">
        <v>66</v>
      </c>
      <c r="AY3465" s="97" t="s">
        <v>123</v>
      </c>
    </row>
    <row r="3466" spans="2:51" s="167" customFormat="1" ht="12">
      <c r="B3466" s="166"/>
      <c r="D3466" s="96" t="s">
        <v>132</v>
      </c>
      <c r="E3466" s="168" t="s">
        <v>1</v>
      </c>
      <c r="F3466" s="169" t="s">
        <v>442</v>
      </c>
      <c r="H3466" s="168" t="s">
        <v>1</v>
      </c>
      <c r="L3466" s="166"/>
      <c r="M3466" s="170"/>
      <c r="N3466" s="171"/>
      <c r="O3466" s="171"/>
      <c r="P3466" s="171"/>
      <c r="Q3466" s="171"/>
      <c r="R3466" s="171"/>
      <c r="S3466" s="171"/>
      <c r="T3466" s="172"/>
      <c r="AT3466" s="168" t="s">
        <v>132</v>
      </c>
      <c r="AU3466" s="168" t="s">
        <v>72</v>
      </c>
      <c r="AV3466" s="167" t="s">
        <v>72</v>
      </c>
      <c r="AW3466" s="167" t="s">
        <v>5</v>
      </c>
      <c r="AX3466" s="167" t="s">
        <v>66</v>
      </c>
      <c r="AY3466" s="168" t="s">
        <v>123</v>
      </c>
    </row>
    <row r="3467" spans="2:51" s="167" customFormat="1" ht="12">
      <c r="B3467" s="166"/>
      <c r="D3467" s="96" t="s">
        <v>132</v>
      </c>
      <c r="E3467" s="168" t="s">
        <v>1</v>
      </c>
      <c r="F3467" s="169" t="s">
        <v>463</v>
      </c>
      <c r="H3467" s="168" t="s">
        <v>1</v>
      </c>
      <c r="L3467" s="166"/>
      <c r="M3467" s="170"/>
      <c r="N3467" s="171"/>
      <c r="O3467" s="171"/>
      <c r="P3467" s="171"/>
      <c r="Q3467" s="171"/>
      <c r="R3467" s="171"/>
      <c r="S3467" s="171"/>
      <c r="T3467" s="172"/>
      <c r="AT3467" s="168" t="s">
        <v>132</v>
      </c>
      <c r="AU3467" s="168" t="s">
        <v>72</v>
      </c>
      <c r="AV3467" s="167" t="s">
        <v>72</v>
      </c>
      <c r="AW3467" s="167" t="s">
        <v>5</v>
      </c>
      <c r="AX3467" s="167" t="s">
        <v>66</v>
      </c>
      <c r="AY3467" s="168" t="s">
        <v>123</v>
      </c>
    </row>
    <row r="3468" spans="2:51" s="95" customFormat="1" ht="12">
      <c r="B3468" s="94"/>
      <c r="D3468" s="96" t="s">
        <v>132</v>
      </c>
      <c r="E3468" s="97" t="s">
        <v>1</v>
      </c>
      <c r="F3468" s="98" t="s">
        <v>464</v>
      </c>
      <c r="H3468" s="99">
        <v>2.88</v>
      </c>
      <c r="L3468" s="94"/>
      <c r="M3468" s="100"/>
      <c r="N3468" s="101"/>
      <c r="O3468" s="101"/>
      <c r="P3468" s="101"/>
      <c r="Q3468" s="101"/>
      <c r="R3468" s="101"/>
      <c r="S3468" s="101"/>
      <c r="T3468" s="102"/>
      <c r="AT3468" s="97" t="s">
        <v>132</v>
      </c>
      <c r="AU3468" s="97" t="s">
        <v>72</v>
      </c>
      <c r="AV3468" s="95" t="s">
        <v>74</v>
      </c>
      <c r="AW3468" s="95" t="s">
        <v>5</v>
      </c>
      <c r="AX3468" s="95" t="s">
        <v>66</v>
      </c>
      <c r="AY3468" s="97" t="s">
        <v>123</v>
      </c>
    </row>
    <row r="3469" spans="2:51" s="174" customFormat="1" ht="12">
      <c r="B3469" s="173"/>
      <c r="D3469" s="96" t="s">
        <v>132</v>
      </c>
      <c r="E3469" s="175" t="s">
        <v>1</v>
      </c>
      <c r="F3469" s="176" t="s">
        <v>412</v>
      </c>
      <c r="H3469" s="177">
        <v>30.424</v>
      </c>
      <c r="L3469" s="173"/>
      <c r="M3469" s="178"/>
      <c r="N3469" s="179"/>
      <c r="O3469" s="179"/>
      <c r="P3469" s="179"/>
      <c r="Q3469" s="179"/>
      <c r="R3469" s="179"/>
      <c r="S3469" s="179"/>
      <c r="T3469" s="180"/>
      <c r="AT3469" s="175" t="s">
        <v>132</v>
      </c>
      <c r="AU3469" s="175" t="s">
        <v>72</v>
      </c>
      <c r="AV3469" s="174" t="s">
        <v>137</v>
      </c>
      <c r="AW3469" s="174" t="s">
        <v>5</v>
      </c>
      <c r="AX3469" s="174" t="s">
        <v>66</v>
      </c>
      <c r="AY3469" s="175" t="s">
        <v>123</v>
      </c>
    </row>
    <row r="3470" spans="2:51" s="167" customFormat="1" ht="12">
      <c r="B3470" s="166"/>
      <c r="D3470" s="96" t="s">
        <v>132</v>
      </c>
      <c r="E3470" s="168" t="s">
        <v>1</v>
      </c>
      <c r="F3470" s="169" t="s">
        <v>465</v>
      </c>
      <c r="H3470" s="168" t="s">
        <v>1</v>
      </c>
      <c r="L3470" s="166"/>
      <c r="M3470" s="170"/>
      <c r="N3470" s="171"/>
      <c r="O3470" s="171"/>
      <c r="P3470" s="171"/>
      <c r="Q3470" s="171"/>
      <c r="R3470" s="171"/>
      <c r="S3470" s="171"/>
      <c r="T3470" s="172"/>
      <c r="AT3470" s="168" t="s">
        <v>132</v>
      </c>
      <c r="AU3470" s="168" t="s">
        <v>72</v>
      </c>
      <c r="AV3470" s="167" t="s">
        <v>72</v>
      </c>
      <c r="AW3470" s="167" t="s">
        <v>5</v>
      </c>
      <c r="AX3470" s="167" t="s">
        <v>66</v>
      </c>
      <c r="AY3470" s="168" t="s">
        <v>123</v>
      </c>
    </row>
    <row r="3471" spans="2:51" s="167" customFormat="1" ht="12">
      <c r="B3471" s="166"/>
      <c r="D3471" s="96" t="s">
        <v>132</v>
      </c>
      <c r="E3471" s="168" t="s">
        <v>1</v>
      </c>
      <c r="F3471" s="169" t="s">
        <v>439</v>
      </c>
      <c r="H3471" s="168" t="s">
        <v>1</v>
      </c>
      <c r="L3471" s="166"/>
      <c r="M3471" s="170"/>
      <c r="N3471" s="171"/>
      <c r="O3471" s="171"/>
      <c r="P3471" s="171"/>
      <c r="Q3471" s="171"/>
      <c r="R3471" s="171"/>
      <c r="S3471" s="171"/>
      <c r="T3471" s="172"/>
      <c r="AT3471" s="168" t="s">
        <v>132</v>
      </c>
      <c r="AU3471" s="168" t="s">
        <v>72</v>
      </c>
      <c r="AV3471" s="167" t="s">
        <v>72</v>
      </c>
      <c r="AW3471" s="167" t="s">
        <v>5</v>
      </c>
      <c r="AX3471" s="167" t="s">
        <v>66</v>
      </c>
      <c r="AY3471" s="168" t="s">
        <v>123</v>
      </c>
    </row>
    <row r="3472" spans="2:51" s="167" customFormat="1" ht="12">
      <c r="B3472" s="166"/>
      <c r="D3472" s="96" t="s">
        <v>132</v>
      </c>
      <c r="E3472" s="168" t="s">
        <v>1</v>
      </c>
      <c r="F3472" s="169" t="s">
        <v>466</v>
      </c>
      <c r="H3472" s="168" t="s">
        <v>1</v>
      </c>
      <c r="L3472" s="166"/>
      <c r="M3472" s="170"/>
      <c r="N3472" s="171"/>
      <c r="O3472" s="171"/>
      <c r="P3472" s="171"/>
      <c r="Q3472" s="171"/>
      <c r="R3472" s="171"/>
      <c r="S3472" s="171"/>
      <c r="T3472" s="172"/>
      <c r="AT3472" s="168" t="s">
        <v>132</v>
      </c>
      <c r="AU3472" s="168" t="s">
        <v>72</v>
      </c>
      <c r="AV3472" s="167" t="s">
        <v>72</v>
      </c>
      <c r="AW3472" s="167" t="s">
        <v>5</v>
      </c>
      <c r="AX3472" s="167" t="s">
        <v>66</v>
      </c>
      <c r="AY3472" s="168" t="s">
        <v>123</v>
      </c>
    </row>
    <row r="3473" spans="2:51" s="95" customFormat="1" ht="12">
      <c r="B3473" s="94"/>
      <c r="D3473" s="96" t="s">
        <v>132</v>
      </c>
      <c r="E3473" s="97" t="s">
        <v>1</v>
      </c>
      <c r="F3473" s="98" t="s">
        <v>467</v>
      </c>
      <c r="H3473" s="99">
        <v>15.791</v>
      </c>
      <c r="L3473" s="94"/>
      <c r="M3473" s="100"/>
      <c r="N3473" s="101"/>
      <c r="O3473" s="101"/>
      <c r="P3473" s="101"/>
      <c r="Q3473" s="101"/>
      <c r="R3473" s="101"/>
      <c r="S3473" s="101"/>
      <c r="T3473" s="102"/>
      <c r="AT3473" s="97" t="s">
        <v>132</v>
      </c>
      <c r="AU3473" s="97" t="s">
        <v>72</v>
      </c>
      <c r="AV3473" s="95" t="s">
        <v>74</v>
      </c>
      <c r="AW3473" s="95" t="s">
        <v>5</v>
      </c>
      <c r="AX3473" s="95" t="s">
        <v>66</v>
      </c>
      <c r="AY3473" s="97" t="s">
        <v>123</v>
      </c>
    </row>
    <row r="3474" spans="2:51" s="167" customFormat="1" ht="12">
      <c r="B3474" s="166"/>
      <c r="D3474" s="96" t="s">
        <v>132</v>
      </c>
      <c r="E3474" s="168" t="s">
        <v>1</v>
      </c>
      <c r="F3474" s="169" t="s">
        <v>442</v>
      </c>
      <c r="H3474" s="168" t="s">
        <v>1</v>
      </c>
      <c r="L3474" s="166"/>
      <c r="M3474" s="170"/>
      <c r="N3474" s="171"/>
      <c r="O3474" s="171"/>
      <c r="P3474" s="171"/>
      <c r="Q3474" s="171"/>
      <c r="R3474" s="171"/>
      <c r="S3474" s="171"/>
      <c r="T3474" s="172"/>
      <c r="AT3474" s="168" t="s">
        <v>132</v>
      </c>
      <c r="AU3474" s="168" t="s">
        <v>72</v>
      </c>
      <c r="AV3474" s="167" t="s">
        <v>72</v>
      </c>
      <c r="AW3474" s="167" t="s">
        <v>5</v>
      </c>
      <c r="AX3474" s="167" t="s">
        <v>66</v>
      </c>
      <c r="AY3474" s="168" t="s">
        <v>123</v>
      </c>
    </row>
    <row r="3475" spans="2:51" s="167" customFormat="1" ht="12">
      <c r="B3475" s="166"/>
      <c r="D3475" s="96" t="s">
        <v>132</v>
      </c>
      <c r="E3475" s="168" t="s">
        <v>1</v>
      </c>
      <c r="F3475" s="169" t="s">
        <v>468</v>
      </c>
      <c r="H3475" s="168" t="s">
        <v>1</v>
      </c>
      <c r="L3475" s="166"/>
      <c r="M3475" s="170"/>
      <c r="N3475" s="171"/>
      <c r="O3475" s="171"/>
      <c r="P3475" s="171"/>
      <c r="Q3475" s="171"/>
      <c r="R3475" s="171"/>
      <c r="S3475" s="171"/>
      <c r="T3475" s="172"/>
      <c r="AT3475" s="168" t="s">
        <v>132</v>
      </c>
      <c r="AU3475" s="168" t="s">
        <v>72</v>
      </c>
      <c r="AV3475" s="167" t="s">
        <v>72</v>
      </c>
      <c r="AW3475" s="167" t="s">
        <v>5</v>
      </c>
      <c r="AX3475" s="167" t="s">
        <v>66</v>
      </c>
      <c r="AY3475" s="168" t="s">
        <v>123</v>
      </c>
    </row>
    <row r="3476" spans="2:51" s="95" customFormat="1" ht="12">
      <c r="B3476" s="94"/>
      <c r="D3476" s="96" t="s">
        <v>132</v>
      </c>
      <c r="E3476" s="97" t="s">
        <v>1</v>
      </c>
      <c r="F3476" s="98" t="s">
        <v>469</v>
      </c>
      <c r="H3476" s="99">
        <v>1.98</v>
      </c>
      <c r="L3476" s="94"/>
      <c r="M3476" s="100"/>
      <c r="N3476" s="101"/>
      <c r="O3476" s="101"/>
      <c r="P3476" s="101"/>
      <c r="Q3476" s="101"/>
      <c r="R3476" s="101"/>
      <c r="S3476" s="101"/>
      <c r="T3476" s="102"/>
      <c r="AT3476" s="97" t="s">
        <v>132</v>
      </c>
      <c r="AU3476" s="97" t="s">
        <v>72</v>
      </c>
      <c r="AV3476" s="95" t="s">
        <v>74</v>
      </c>
      <c r="AW3476" s="95" t="s">
        <v>5</v>
      </c>
      <c r="AX3476" s="95" t="s">
        <v>66</v>
      </c>
      <c r="AY3476" s="97" t="s">
        <v>123</v>
      </c>
    </row>
    <row r="3477" spans="2:51" s="174" customFormat="1" ht="12">
      <c r="B3477" s="173"/>
      <c r="D3477" s="96" t="s">
        <v>132</v>
      </c>
      <c r="E3477" s="175" t="s">
        <v>1</v>
      </c>
      <c r="F3477" s="176" t="s">
        <v>412</v>
      </c>
      <c r="H3477" s="177">
        <v>17.771</v>
      </c>
      <c r="L3477" s="173"/>
      <c r="M3477" s="178"/>
      <c r="N3477" s="179"/>
      <c r="O3477" s="179"/>
      <c r="P3477" s="179"/>
      <c r="Q3477" s="179"/>
      <c r="R3477" s="179"/>
      <c r="S3477" s="179"/>
      <c r="T3477" s="180"/>
      <c r="AT3477" s="175" t="s">
        <v>132</v>
      </c>
      <c r="AU3477" s="175" t="s">
        <v>72</v>
      </c>
      <c r="AV3477" s="174" t="s">
        <v>137</v>
      </c>
      <c r="AW3477" s="174" t="s">
        <v>5</v>
      </c>
      <c r="AX3477" s="174" t="s">
        <v>66</v>
      </c>
      <c r="AY3477" s="175" t="s">
        <v>123</v>
      </c>
    </row>
    <row r="3478" spans="2:51" s="182" customFormat="1" ht="12">
      <c r="B3478" s="181"/>
      <c r="D3478" s="96" t="s">
        <v>132</v>
      </c>
      <c r="E3478" s="183" t="s">
        <v>1</v>
      </c>
      <c r="F3478" s="184" t="s">
        <v>470</v>
      </c>
      <c r="H3478" s="185">
        <v>930.1379999999998</v>
      </c>
      <c r="L3478" s="181"/>
      <c r="M3478" s="186"/>
      <c r="N3478" s="187"/>
      <c r="O3478" s="187"/>
      <c r="P3478" s="187"/>
      <c r="Q3478" s="187"/>
      <c r="R3478" s="187"/>
      <c r="S3478" s="187"/>
      <c r="T3478" s="188"/>
      <c r="AT3478" s="183" t="s">
        <v>132</v>
      </c>
      <c r="AU3478" s="183" t="s">
        <v>72</v>
      </c>
      <c r="AV3478" s="182" t="s">
        <v>130</v>
      </c>
      <c r="AW3478" s="182" t="s">
        <v>5</v>
      </c>
      <c r="AX3478" s="182" t="s">
        <v>72</v>
      </c>
      <c r="AY3478" s="183" t="s">
        <v>123</v>
      </c>
    </row>
    <row r="3479" spans="2:51" s="95" customFormat="1" ht="12">
      <c r="B3479" s="94"/>
      <c r="D3479" s="96" t="s">
        <v>132</v>
      </c>
      <c r="F3479" s="98" t="s">
        <v>1132</v>
      </c>
      <c r="H3479" s="99">
        <v>1674.248</v>
      </c>
      <c r="L3479" s="94"/>
      <c r="M3479" s="100"/>
      <c r="N3479" s="101"/>
      <c r="O3479" s="101"/>
      <c r="P3479" s="101"/>
      <c r="Q3479" s="101"/>
      <c r="R3479" s="101"/>
      <c r="S3479" s="101"/>
      <c r="T3479" s="102"/>
      <c r="AT3479" s="97" t="s">
        <v>132</v>
      </c>
      <c r="AU3479" s="97" t="s">
        <v>72</v>
      </c>
      <c r="AV3479" s="95" t="s">
        <v>74</v>
      </c>
      <c r="AW3479" s="95" t="s">
        <v>4</v>
      </c>
      <c r="AX3479" s="95" t="s">
        <v>72</v>
      </c>
      <c r="AY3479" s="97" t="s">
        <v>123</v>
      </c>
    </row>
    <row r="3480" spans="2:65" s="117" customFormat="1" ht="16.5" customHeight="1">
      <c r="B3480" s="8"/>
      <c r="C3480" s="84" t="s">
        <v>1133</v>
      </c>
      <c r="D3480" s="84" t="s">
        <v>125</v>
      </c>
      <c r="E3480" s="85" t="s">
        <v>1134</v>
      </c>
      <c r="F3480" s="86" t="s">
        <v>1135</v>
      </c>
      <c r="G3480" s="87" t="s">
        <v>207</v>
      </c>
      <c r="H3480" s="88">
        <v>85.977</v>
      </c>
      <c r="I3480" s="142"/>
      <c r="J3480" s="89">
        <f>ROUND(I3480*H3480,2)</f>
        <v>0</v>
      </c>
      <c r="K3480" s="86" t="s">
        <v>397</v>
      </c>
      <c r="L3480" s="8"/>
      <c r="M3480" s="115" t="s">
        <v>1</v>
      </c>
      <c r="N3480" s="90" t="s">
        <v>35</v>
      </c>
      <c r="O3480" s="92">
        <v>0</v>
      </c>
      <c r="P3480" s="92">
        <f>O3480*H3480</f>
        <v>0</v>
      </c>
      <c r="Q3480" s="92">
        <v>0</v>
      </c>
      <c r="R3480" s="92">
        <f>Q3480*H3480</f>
        <v>0</v>
      </c>
      <c r="S3480" s="92">
        <v>0</v>
      </c>
      <c r="T3480" s="164">
        <f>S3480*H3480</f>
        <v>0</v>
      </c>
      <c r="AR3480" s="120" t="s">
        <v>1128</v>
      </c>
      <c r="AT3480" s="120" t="s">
        <v>125</v>
      </c>
      <c r="AU3480" s="120" t="s">
        <v>72</v>
      </c>
      <c r="AY3480" s="120" t="s">
        <v>123</v>
      </c>
      <c r="BE3480" s="156">
        <f>IF(N3480="základní",J3480,0)</f>
        <v>0</v>
      </c>
      <c r="BF3480" s="156">
        <f>IF(N3480="snížená",J3480,0)</f>
        <v>0</v>
      </c>
      <c r="BG3480" s="156">
        <f>IF(N3480="zákl. přenesená",J3480,0)</f>
        <v>0</v>
      </c>
      <c r="BH3480" s="156">
        <f>IF(N3480="sníž. přenesená",J3480,0)</f>
        <v>0</v>
      </c>
      <c r="BI3480" s="156">
        <f>IF(N3480="nulová",J3480,0)</f>
        <v>0</v>
      </c>
      <c r="BJ3480" s="120" t="s">
        <v>72</v>
      </c>
      <c r="BK3480" s="156">
        <f>ROUND(I3480*H3480,2)</f>
        <v>0</v>
      </c>
      <c r="BL3480" s="120" t="s">
        <v>1128</v>
      </c>
      <c r="BM3480" s="120" t="s">
        <v>1136</v>
      </c>
    </row>
    <row r="3481" spans="2:47" s="117" customFormat="1" ht="12">
      <c r="B3481" s="8"/>
      <c r="D3481" s="96" t="s">
        <v>399</v>
      </c>
      <c r="F3481" s="165" t="s">
        <v>1137</v>
      </c>
      <c r="L3481" s="8"/>
      <c r="M3481" s="114"/>
      <c r="N3481" s="21"/>
      <c r="O3481" s="21"/>
      <c r="P3481" s="21"/>
      <c r="Q3481" s="21"/>
      <c r="R3481" s="21"/>
      <c r="S3481" s="21"/>
      <c r="T3481" s="22"/>
      <c r="AT3481" s="120" t="s">
        <v>399</v>
      </c>
      <c r="AU3481" s="120" t="s">
        <v>72</v>
      </c>
    </row>
    <row r="3482" spans="2:47" s="117" customFormat="1" ht="39">
      <c r="B3482" s="8"/>
      <c r="D3482" s="96" t="s">
        <v>298</v>
      </c>
      <c r="F3482" s="113" t="s">
        <v>1138</v>
      </c>
      <c r="L3482" s="8"/>
      <c r="M3482" s="114"/>
      <c r="N3482" s="21"/>
      <c r="O3482" s="21"/>
      <c r="P3482" s="21"/>
      <c r="Q3482" s="21"/>
      <c r="R3482" s="21"/>
      <c r="S3482" s="21"/>
      <c r="T3482" s="22"/>
      <c r="AT3482" s="120" t="s">
        <v>298</v>
      </c>
      <c r="AU3482" s="120" t="s">
        <v>72</v>
      </c>
    </row>
    <row r="3483" spans="2:51" s="167" customFormat="1" ht="12">
      <c r="B3483" s="166"/>
      <c r="D3483" s="96" t="s">
        <v>132</v>
      </c>
      <c r="E3483" s="168" t="s">
        <v>1</v>
      </c>
      <c r="F3483" s="169" t="s">
        <v>401</v>
      </c>
      <c r="H3483" s="168" t="s">
        <v>1</v>
      </c>
      <c r="L3483" s="166"/>
      <c r="M3483" s="170"/>
      <c r="N3483" s="171"/>
      <c r="O3483" s="171"/>
      <c r="P3483" s="171"/>
      <c r="Q3483" s="171"/>
      <c r="R3483" s="171"/>
      <c r="S3483" s="171"/>
      <c r="T3483" s="172"/>
      <c r="AT3483" s="168" t="s">
        <v>132</v>
      </c>
      <c r="AU3483" s="168" t="s">
        <v>72</v>
      </c>
      <c r="AV3483" s="167" t="s">
        <v>72</v>
      </c>
      <c r="AW3483" s="167" t="s">
        <v>5</v>
      </c>
      <c r="AX3483" s="167" t="s">
        <v>66</v>
      </c>
      <c r="AY3483" s="168" t="s">
        <v>123</v>
      </c>
    </row>
    <row r="3484" spans="2:51" s="167" customFormat="1" ht="12">
      <c r="B3484" s="166"/>
      <c r="D3484" s="96" t="s">
        <v>132</v>
      </c>
      <c r="E3484" s="168" t="s">
        <v>1</v>
      </c>
      <c r="F3484" s="169" t="s">
        <v>402</v>
      </c>
      <c r="H3484" s="168" t="s">
        <v>1</v>
      </c>
      <c r="L3484" s="166"/>
      <c r="M3484" s="170"/>
      <c r="N3484" s="171"/>
      <c r="O3484" s="171"/>
      <c r="P3484" s="171"/>
      <c r="Q3484" s="171"/>
      <c r="R3484" s="171"/>
      <c r="S3484" s="171"/>
      <c r="T3484" s="172"/>
      <c r="AT3484" s="168" t="s">
        <v>132</v>
      </c>
      <c r="AU3484" s="168" t="s">
        <v>72</v>
      </c>
      <c r="AV3484" s="167" t="s">
        <v>72</v>
      </c>
      <c r="AW3484" s="167" t="s">
        <v>5</v>
      </c>
      <c r="AX3484" s="167" t="s">
        <v>66</v>
      </c>
      <c r="AY3484" s="168" t="s">
        <v>123</v>
      </c>
    </row>
    <row r="3485" spans="2:51" s="167" customFormat="1" ht="12">
      <c r="B3485" s="166"/>
      <c r="D3485" s="96" t="s">
        <v>132</v>
      </c>
      <c r="E3485" s="168" t="s">
        <v>1</v>
      </c>
      <c r="F3485" s="169" t="s">
        <v>403</v>
      </c>
      <c r="H3485" s="168" t="s">
        <v>1</v>
      </c>
      <c r="L3485" s="166"/>
      <c r="M3485" s="170"/>
      <c r="N3485" s="171"/>
      <c r="O3485" s="171"/>
      <c r="P3485" s="171"/>
      <c r="Q3485" s="171"/>
      <c r="R3485" s="171"/>
      <c r="S3485" s="171"/>
      <c r="T3485" s="172"/>
      <c r="AT3485" s="168" t="s">
        <v>132</v>
      </c>
      <c r="AU3485" s="168" t="s">
        <v>72</v>
      </c>
      <c r="AV3485" s="167" t="s">
        <v>72</v>
      </c>
      <c r="AW3485" s="167" t="s">
        <v>5</v>
      </c>
      <c r="AX3485" s="167" t="s">
        <v>66</v>
      </c>
      <c r="AY3485" s="168" t="s">
        <v>123</v>
      </c>
    </row>
    <row r="3486" spans="2:51" s="167" customFormat="1" ht="12">
      <c r="B3486" s="166"/>
      <c r="D3486" s="96" t="s">
        <v>132</v>
      </c>
      <c r="E3486" s="168" t="s">
        <v>1</v>
      </c>
      <c r="F3486" s="169" t="s">
        <v>740</v>
      </c>
      <c r="H3486" s="168" t="s">
        <v>1</v>
      </c>
      <c r="L3486" s="166"/>
      <c r="M3486" s="170"/>
      <c r="N3486" s="171"/>
      <c r="O3486" s="171"/>
      <c r="P3486" s="171"/>
      <c r="Q3486" s="171"/>
      <c r="R3486" s="171"/>
      <c r="S3486" s="171"/>
      <c r="T3486" s="172"/>
      <c r="AT3486" s="168" t="s">
        <v>132</v>
      </c>
      <c r="AU3486" s="168" t="s">
        <v>72</v>
      </c>
      <c r="AV3486" s="167" t="s">
        <v>72</v>
      </c>
      <c r="AW3486" s="167" t="s">
        <v>5</v>
      </c>
      <c r="AX3486" s="167" t="s">
        <v>66</v>
      </c>
      <c r="AY3486" s="168" t="s">
        <v>123</v>
      </c>
    </row>
    <row r="3487" spans="2:51" s="95" customFormat="1" ht="12">
      <c r="B3487" s="94"/>
      <c r="D3487" s="96" t="s">
        <v>132</v>
      </c>
      <c r="E3487" s="97" t="s">
        <v>1</v>
      </c>
      <c r="F3487" s="98" t="s">
        <v>1084</v>
      </c>
      <c r="H3487" s="99">
        <v>79.04</v>
      </c>
      <c r="L3487" s="94"/>
      <c r="M3487" s="100"/>
      <c r="N3487" s="101"/>
      <c r="O3487" s="101"/>
      <c r="P3487" s="101"/>
      <c r="Q3487" s="101"/>
      <c r="R3487" s="101"/>
      <c r="S3487" s="101"/>
      <c r="T3487" s="102"/>
      <c r="AT3487" s="97" t="s">
        <v>132</v>
      </c>
      <c r="AU3487" s="97" t="s">
        <v>72</v>
      </c>
      <c r="AV3487" s="95" t="s">
        <v>74</v>
      </c>
      <c r="AW3487" s="95" t="s">
        <v>5</v>
      </c>
      <c r="AX3487" s="95" t="s">
        <v>66</v>
      </c>
      <c r="AY3487" s="97" t="s">
        <v>123</v>
      </c>
    </row>
    <row r="3488" spans="2:51" s="167" customFormat="1" ht="12">
      <c r="B3488" s="166"/>
      <c r="D3488" s="96" t="s">
        <v>132</v>
      </c>
      <c r="E3488" s="168" t="s">
        <v>1</v>
      </c>
      <c r="F3488" s="169" t="s">
        <v>819</v>
      </c>
      <c r="H3488" s="168" t="s">
        <v>1</v>
      </c>
      <c r="L3488" s="166"/>
      <c r="M3488" s="170"/>
      <c r="N3488" s="171"/>
      <c r="O3488" s="171"/>
      <c r="P3488" s="171"/>
      <c r="Q3488" s="171"/>
      <c r="R3488" s="171"/>
      <c r="S3488" s="171"/>
      <c r="T3488" s="172"/>
      <c r="AT3488" s="168" t="s">
        <v>132</v>
      </c>
      <c r="AU3488" s="168" t="s">
        <v>72</v>
      </c>
      <c r="AV3488" s="167" t="s">
        <v>72</v>
      </c>
      <c r="AW3488" s="167" t="s">
        <v>5</v>
      </c>
      <c r="AX3488" s="167" t="s">
        <v>66</v>
      </c>
      <c r="AY3488" s="168" t="s">
        <v>123</v>
      </c>
    </row>
    <row r="3489" spans="2:51" s="167" customFormat="1" ht="12">
      <c r="B3489" s="166"/>
      <c r="D3489" s="96" t="s">
        <v>132</v>
      </c>
      <c r="E3489" s="168" t="s">
        <v>1</v>
      </c>
      <c r="F3489" s="169" t="s">
        <v>820</v>
      </c>
      <c r="H3489" s="168" t="s">
        <v>1</v>
      </c>
      <c r="L3489" s="166"/>
      <c r="M3489" s="170"/>
      <c r="N3489" s="171"/>
      <c r="O3489" s="171"/>
      <c r="P3489" s="171"/>
      <c r="Q3489" s="171"/>
      <c r="R3489" s="171"/>
      <c r="S3489" s="171"/>
      <c r="T3489" s="172"/>
      <c r="AT3489" s="168" t="s">
        <v>132</v>
      </c>
      <c r="AU3489" s="168" t="s">
        <v>72</v>
      </c>
      <c r="AV3489" s="167" t="s">
        <v>72</v>
      </c>
      <c r="AW3489" s="167" t="s">
        <v>5</v>
      </c>
      <c r="AX3489" s="167" t="s">
        <v>66</v>
      </c>
      <c r="AY3489" s="168" t="s">
        <v>123</v>
      </c>
    </row>
    <row r="3490" spans="2:51" s="167" customFormat="1" ht="12">
      <c r="B3490" s="166"/>
      <c r="D3490" s="96" t="s">
        <v>132</v>
      </c>
      <c r="E3490" s="168" t="s">
        <v>1</v>
      </c>
      <c r="F3490" s="169" t="s">
        <v>822</v>
      </c>
      <c r="H3490" s="168" t="s">
        <v>1</v>
      </c>
      <c r="L3490" s="166"/>
      <c r="M3490" s="170"/>
      <c r="N3490" s="171"/>
      <c r="O3490" s="171"/>
      <c r="P3490" s="171"/>
      <c r="Q3490" s="171"/>
      <c r="R3490" s="171"/>
      <c r="S3490" s="171"/>
      <c r="T3490" s="172"/>
      <c r="AT3490" s="168" t="s">
        <v>132</v>
      </c>
      <c r="AU3490" s="168" t="s">
        <v>72</v>
      </c>
      <c r="AV3490" s="167" t="s">
        <v>72</v>
      </c>
      <c r="AW3490" s="167" t="s">
        <v>5</v>
      </c>
      <c r="AX3490" s="167" t="s">
        <v>66</v>
      </c>
      <c r="AY3490" s="168" t="s">
        <v>123</v>
      </c>
    </row>
    <row r="3491" spans="2:51" s="167" customFormat="1" ht="12">
      <c r="B3491" s="166"/>
      <c r="D3491" s="96" t="s">
        <v>132</v>
      </c>
      <c r="E3491" s="168" t="s">
        <v>1</v>
      </c>
      <c r="F3491" s="169" t="s">
        <v>824</v>
      </c>
      <c r="H3491" s="168" t="s">
        <v>1</v>
      </c>
      <c r="L3491" s="166"/>
      <c r="M3491" s="170"/>
      <c r="N3491" s="171"/>
      <c r="O3491" s="171"/>
      <c r="P3491" s="171"/>
      <c r="Q3491" s="171"/>
      <c r="R3491" s="171"/>
      <c r="S3491" s="171"/>
      <c r="T3491" s="172"/>
      <c r="AT3491" s="168" t="s">
        <v>132</v>
      </c>
      <c r="AU3491" s="168" t="s">
        <v>72</v>
      </c>
      <c r="AV3491" s="167" t="s">
        <v>72</v>
      </c>
      <c r="AW3491" s="167" t="s">
        <v>5</v>
      </c>
      <c r="AX3491" s="167" t="s">
        <v>66</v>
      </c>
      <c r="AY3491" s="168" t="s">
        <v>123</v>
      </c>
    </row>
    <row r="3492" spans="2:51" s="167" customFormat="1" ht="12">
      <c r="B3492" s="166"/>
      <c r="D3492" s="96" t="s">
        <v>132</v>
      </c>
      <c r="E3492" s="168" t="s">
        <v>1</v>
      </c>
      <c r="F3492" s="169" t="s">
        <v>826</v>
      </c>
      <c r="H3492" s="168" t="s">
        <v>1</v>
      </c>
      <c r="L3492" s="166"/>
      <c r="M3492" s="170"/>
      <c r="N3492" s="171"/>
      <c r="O3492" s="171"/>
      <c r="P3492" s="171"/>
      <c r="Q3492" s="171"/>
      <c r="R3492" s="171"/>
      <c r="S3492" s="171"/>
      <c r="T3492" s="172"/>
      <c r="AT3492" s="168" t="s">
        <v>132</v>
      </c>
      <c r="AU3492" s="168" t="s">
        <v>72</v>
      </c>
      <c r="AV3492" s="167" t="s">
        <v>72</v>
      </c>
      <c r="AW3492" s="167" t="s">
        <v>5</v>
      </c>
      <c r="AX3492" s="167" t="s">
        <v>66</v>
      </c>
      <c r="AY3492" s="168" t="s">
        <v>123</v>
      </c>
    </row>
    <row r="3493" spans="2:51" s="167" customFormat="1" ht="12">
      <c r="B3493" s="166"/>
      <c r="D3493" s="96" t="s">
        <v>132</v>
      </c>
      <c r="E3493" s="168" t="s">
        <v>1</v>
      </c>
      <c r="F3493" s="169" t="s">
        <v>828</v>
      </c>
      <c r="H3493" s="168" t="s">
        <v>1</v>
      </c>
      <c r="L3493" s="166"/>
      <c r="M3493" s="170"/>
      <c r="N3493" s="171"/>
      <c r="O3493" s="171"/>
      <c r="P3493" s="171"/>
      <c r="Q3493" s="171"/>
      <c r="R3493" s="171"/>
      <c r="S3493" s="171"/>
      <c r="T3493" s="172"/>
      <c r="AT3493" s="168" t="s">
        <v>132</v>
      </c>
      <c r="AU3493" s="168" t="s">
        <v>72</v>
      </c>
      <c r="AV3493" s="167" t="s">
        <v>72</v>
      </c>
      <c r="AW3493" s="167" t="s">
        <v>5</v>
      </c>
      <c r="AX3493" s="167" t="s">
        <v>66</v>
      </c>
      <c r="AY3493" s="168" t="s">
        <v>123</v>
      </c>
    </row>
    <row r="3494" spans="2:51" s="167" customFormat="1" ht="12">
      <c r="B3494" s="166"/>
      <c r="D3494" s="96" t="s">
        <v>132</v>
      </c>
      <c r="E3494" s="168" t="s">
        <v>1</v>
      </c>
      <c r="F3494" s="169" t="s">
        <v>830</v>
      </c>
      <c r="H3494" s="168" t="s">
        <v>1</v>
      </c>
      <c r="L3494" s="166"/>
      <c r="M3494" s="170"/>
      <c r="N3494" s="171"/>
      <c r="O3494" s="171"/>
      <c r="P3494" s="171"/>
      <c r="Q3494" s="171"/>
      <c r="R3494" s="171"/>
      <c r="S3494" s="171"/>
      <c r="T3494" s="172"/>
      <c r="AT3494" s="168" t="s">
        <v>132</v>
      </c>
      <c r="AU3494" s="168" t="s">
        <v>72</v>
      </c>
      <c r="AV3494" s="167" t="s">
        <v>72</v>
      </c>
      <c r="AW3494" s="167" t="s">
        <v>5</v>
      </c>
      <c r="AX3494" s="167" t="s">
        <v>66</v>
      </c>
      <c r="AY3494" s="168" t="s">
        <v>123</v>
      </c>
    </row>
    <row r="3495" spans="2:51" s="95" customFormat="1" ht="12">
      <c r="B3495" s="94"/>
      <c r="D3495" s="96" t="s">
        <v>132</v>
      </c>
      <c r="E3495" s="97" t="s">
        <v>1</v>
      </c>
      <c r="F3495" s="98" t="s">
        <v>1085</v>
      </c>
      <c r="H3495" s="99">
        <v>6.937</v>
      </c>
      <c r="L3495" s="94"/>
      <c r="M3495" s="100"/>
      <c r="N3495" s="101"/>
      <c r="O3495" s="101"/>
      <c r="P3495" s="101"/>
      <c r="Q3495" s="101"/>
      <c r="R3495" s="101"/>
      <c r="S3495" s="101"/>
      <c r="T3495" s="102"/>
      <c r="AT3495" s="97" t="s">
        <v>132</v>
      </c>
      <c r="AU3495" s="97" t="s">
        <v>72</v>
      </c>
      <c r="AV3495" s="95" t="s">
        <v>74</v>
      </c>
      <c r="AW3495" s="95" t="s">
        <v>5</v>
      </c>
      <c r="AX3495" s="95" t="s">
        <v>66</v>
      </c>
      <c r="AY3495" s="97" t="s">
        <v>123</v>
      </c>
    </row>
    <row r="3496" spans="2:51" s="182" customFormat="1" ht="12">
      <c r="B3496" s="181"/>
      <c r="D3496" s="96" t="s">
        <v>132</v>
      </c>
      <c r="E3496" s="183" t="s">
        <v>1</v>
      </c>
      <c r="F3496" s="184" t="s">
        <v>470</v>
      </c>
      <c r="H3496" s="185">
        <v>85.977</v>
      </c>
      <c r="L3496" s="181"/>
      <c r="M3496" s="192"/>
      <c r="N3496" s="193"/>
      <c r="O3496" s="193"/>
      <c r="P3496" s="193"/>
      <c r="Q3496" s="193"/>
      <c r="R3496" s="193"/>
      <c r="S3496" s="193"/>
      <c r="T3496" s="194"/>
      <c r="AT3496" s="183" t="s">
        <v>132</v>
      </c>
      <c r="AU3496" s="183" t="s">
        <v>72</v>
      </c>
      <c r="AV3496" s="182" t="s">
        <v>130</v>
      </c>
      <c r="AW3496" s="182" t="s">
        <v>5</v>
      </c>
      <c r="AX3496" s="182" t="s">
        <v>72</v>
      </c>
      <c r="AY3496" s="183" t="s">
        <v>123</v>
      </c>
    </row>
    <row r="3497" spans="2:12" s="117" customFormat="1" ht="6.95" customHeight="1">
      <c r="B3497" s="14"/>
      <c r="C3497" s="15"/>
      <c r="D3497" s="15"/>
      <c r="E3497" s="15"/>
      <c r="F3497" s="15"/>
      <c r="G3497" s="15"/>
      <c r="H3497" s="15"/>
      <c r="I3497" s="15"/>
      <c r="J3497" s="15"/>
      <c r="K3497" s="15"/>
      <c r="L3497" s="8"/>
    </row>
  </sheetData>
  <sheetProtection algorithmName="SHA-512" hashValue="crWh2QXnvlsptgjNBpUmYOF21MAkv4H2LfPTfyKO91PJElzHcaqtyZ5AVwCF5vIBfM9mskughcdvQoPI2SAhXA==" saltValue="7sapHjFHWMRdIr89Bybymw==" spinCount="100000" sheet="1" objects="1" scenarios="1" selectLockedCells="1"/>
  <autoFilter ref="C87:K3496"/>
  <mergeCells count="8">
    <mergeCell ref="E78:H78"/>
    <mergeCell ref="E80:H80"/>
    <mergeCell ref="L2:V2"/>
    <mergeCell ref="E7:H7"/>
    <mergeCell ref="E9:H9"/>
    <mergeCell ref="E27:H27"/>
    <mergeCell ref="E48:H48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018"/>
  <sheetViews>
    <sheetView showGridLines="0" tabSelected="1" workbookViewId="0" topLeftCell="A962">
      <selection activeCell="J990" sqref="J990"/>
    </sheetView>
  </sheetViews>
  <sheetFormatPr defaultColWidth="9.140625" defaultRowHeight="12"/>
  <cols>
    <col min="1" max="1" width="8.28125" style="121" customWidth="1"/>
    <col min="2" max="2" width="1.7109375" style="121" customWidth="1"/>
    <col min="3" max="3" width="4.140625" style="121" customWidth="1"/>
    <col min="4" max="4" width="4.28125" style="121" customWidth="1"/>
    <col min="5" max="5" width="17.140625" style="121" customWidth="1"/>
    <col min="6" max="6" width="100.8515625" style="121" customWidth="1"/>
    <col min="7" max="7" width="8.7109375" style="121" customWidth="1"/>
    <col min="8" max="8" width="11.140625" style="121" customWidth="1"/>
    <col min="9" max="9" width="14.140625" style="121" customWidth="1"/>
    <col min="10" max="10" width="23.421875" style="121" customWidth="1"/>
    <col min="11" max="11" width="15.421875" style="121" hidden="1" customWidth="1"/>
    <col min="12" max="12" width="9.28125" style="121" customWidth="1"/>
    <col min="13" max="13" width="10.8515625" style="121" hidden="1" customWidth="1"/>
    <col min="14" max="14" width="9.28125" style="121" customWidth="1"/>
    <col min="15" max="20" width="14.140625" style="121" hidden="1" customWidth="1"/>
    <col min="21" max="21" width="16.28125" style="121" hidden="1" customWidth="1"/>
    <col min="22" max="22" width="12.28125" style="121" customWidth="1"/>
    <col min="23" max="23" width="16.28125" style="121" customWidth="1"/>
    <col min="24" max="24" width="12.28125" style="121" customWidth="1"/>
    <col min="25" max="25" width="15.00390625" style="121" customWidth="1"/>
    <col min="26" max="26" width="11.00390625" style="121" customWidth="1"/>
    <col min="27" max="27" width="15.00390625" style="121" customWidth="1"/>
    <col min="28" max="28" width="16.28125" style="121" customWidth="1"/>
    <col min="29" max="29" width="11.00390625" style="121" customWidth="1"/>
    <col min="30" max="30" width="15.00390625" style="121" customWidth="1"/>
    <col min="31" max="31" width="16.28125" style="121" customWidth="1"/>
    <col min="32" max="16384" width="9.28125" style="121" customWidth="1"/>
  </cols>
  <sheetData>
    <row r="1" ht="12"/>
    <row r="2" spans="12:46" ht="36.95" customHeight="1">
      <c r="L2" s="237" t="s">
        <v>381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AT2" s="120" t="s">
        <v>1139</v>
      </c>
    </row>
    <row r="3" spans="2:46" ht="6.95" customHeight="1">
      <c r="B3" s="1"/>
      <c r="C3" s="2"/>
      <c r="D3" s="2"/>
      <c r="E3" s="2"/>
      <c r="F3" s="2"/>
      <c r="G3" s="2"/>
      <c r="H3" s="2"/>
      <c r="I3" s="2"/>
      <c r="J3" s="2"/>
      <c r="K3" s="2"/>
      <c r="L3" s="3"/>
      <c r="AT3" s="120" t="s">
        <v>74</v>
      </c>
    </row>
    <row r="4" spans="2:46" ht="24.95" customHeight="1">
      <c r="B4" s="3"/>
      <c r="D4" s="4" t="s">
        <v>79</v>
      </c>
      <c r="L4" s="3"/>
      <c r="M4" s="134" t="s">
        <v>11</v>
      </c>
      <c r="AT4" s="120" t="s">
        <v>4</v>
      </c>
    </row>
    <row r="5" spans="2:12" ht="6.95" customHeight="1">
      <c r="B5" s="3"/>
      <c r="L5" s="3"/>
    </row>
    <row r="6" spans="2:12" ht="12" customHeight="1">
      <c r="B6" s="3"/>
      <c r="D6" s="130" t="s">
        <v>15</v>
      </c>
      <c r="L6" s="3"/>
    </row>
    <row r="7" spans="2:12" ht="16.5" customHeight="1">
      <c r="B7" s="3"/>
      <c r="E7" s="235" t="str">
        <f>'[2]Rekapitulace stavby'!K6</f>
        <v>Rekonstrukce kanalizačních stok v ul. Táboritská, P. Velikého a Jateční, Kolín</v>
      </c>
      <c r="F7" s="236"/>
      <c r="G7" s="236"/>
      <c r="H7" s="236"/>
      <c r="L7" s="3"/>
    </row>
    <row r="8" spans="2:12" s="117" customFormat="1" ht="12" customHeight="1">
      <c r="B8" s="8"/>
      <c r="D8" s="130" t="s">
        <v>80</v>
      </c>
      <c r="L8" s="8"/>
    </row>
    <row r="9" spans="2:12" s="117" customFormat="1" ht="36.95" customHeight="1">
      <c r="B9" s="8"/>
      <c r="E9" s="219" t="s">
        <v>1140</v>
      </c>
      <c r="F9" s="209"/>
      <c r="G9" s="209"/>
      <c r="H9" s="209"/>
      <c r="L9" s="8"/>
    </row>
    <row r="10" spans="2:12" s="117" customFormat="1" ht="12">
      <c r="B10" s="8"/>
      <c r="L10" s="8"/>
    </row>
    <row r="11" spans="2:12" s="117" customFormat="1" ht="12" customHeight="1">
      <c r="B11" s="8"/>
      <c r="D11" s="130" t="s">
        <v>17</v>
      </c>
      <c r="F11" s="120" t="s">
        <v>384</v>
      </c>
      <c r="I11" s="130" t="s">
        <v>18</v>
      </c>
      <c r="J11" s="120" t="s">
        <v>385</v>
      </c>
      <c r="L11" s="8"/>
    </row>
    <row r="12" spans="2:12" s="117" customFormat="1" ht="12" customHeight="1">
      <c r="B12" s="8"/>
      <c r="D12" s="130" t="s">
        <v>19</v>
      </c>
      <c r="F12" s="120" t="s">
        <v>386</v>
      </c>
      <c r="I12" s="130" t="s">
        <v>21</v>
      </c>
      <c r="J12" s="129">
        <f>'Rekapitulace stavby'!AN8</f>
        <v>0</v>
      </c>
      <c r="L12" s="8"/>
    </row>
    <row r="13" spans="2:12" s="117" customFormat="1" ht="21.75" customHeight="1">
      <c r="B13" s="8"/>
      <c r="D13" s="5" t="s">
        <v>387</v>
      </c>
      <c r="F13" s="160" t="s">
        <v>388</v>
      </c>
      <c r="I13" s="5" t="s">
        <v>389</v>
      </c>
      <c r="J13" s="160"/>
      <c r="L13" s="8"/>
    </row>
    <row r="14" spans="2:12" s="117" customFormat="1" ht="12" customHeight="1">
      <c r="B14" s="8"/>
      <c r="D14" s="130" t="s">
        <v>22</v>
      </c>
      <c r="F14" s="117">
        <f>'Rekapitulace stavby'!K10</f>
        <v>0</v>
      </c>
      <c r="I14" s="130" t="s">
        <v>23</v>
      </c>
      <c r="J14" s="120" t="str">
        <f>'Rekapitulace stavby'!AN10</f>
        <v/>
      </c>
      <c r="L14" s="8"/>
    </row>
    <row r="15" spans="2:12" s="117" customFormat="1" ht="18" customHeight="1">
      <c r="B15" s="8"/>
      <c r="E15" s="120"/>
      <c r="I15" s="130" t="s">
        <v>25</v>
      </c>
      <c r="J15" s="120" t="str">
        <f>'Rekapitulace stavby'!AN11</f>
        <v/>
      </c>
      <c r="L15" s="8"/>
    </row>
    <row r="16" spans="2:12" s="117" customFormat="1" ht="6.95" customHeight="1">
      <c r="B16" s="8"/>
      <c r="L16" s="8"/>
    </row>
    <row r="17" spans="2:12" s="117" customFormat="1" ht="12" customHeight="1">
      <c r="B17" s="8"/>
      <c r="D17" s="130" t="s">
        <v>26</v>
      </c>
      <c r="F17" s="117">
        <f>'Rekapitulace stavby'!K13</f>
        <v>0</v>
      </c>
      <c r="I17" s="130" t="s">
        <v>23</v>
      </c>
      <c r="J17" s="120" t="str">
        <f>'Rekapitulace stavby'!AN13</f>
        <v/>
      </c>
      <c r="L17" s="8"/>
    </row>
    <row r="18" spans="2:12" s="117" customFormat="1" ht="18" customHeight="1">
      <c r="B18" s="8"/>
      <c r="E18" s="120"/>
      <c r="I18" s="130" t="s">
        <v>25</v>
      </c>
      <c r="J18" s="120" t="str">
        <f>'Rekapitulace stavby'!AN14</f>
        <v/>
      </c>
      <c r="L18" s="8"/>
    </row>
    <row r="19" spans="2:12" s="117" customFormat="1" ht="6.95" customHeight="1">
      <c r="B19" s="8"/>
      <c r="L19" s="8"/>
    </row>
    <row r="20" spans="2:12" s="117" customFormat="1" ht="12" customHeight="1">
      <c r="B20" s="8"/>
      <c r="D20" s="130" t="s">
        <v>27</v>
      </c>
      <c r="F20" s="117">
        <f>'Rekapitulace stavby'!K16</f>
        <v>0</v>
      </c>
      <c r="I20" s="130" t="s">
        <v>23</v>
      </c>
      <c r="J20" s="120" t="str">
        <f>'Rekapitulace stavby'!AN16</f>
        <v/>
      </c>
      <c r="L20" s="8"/>
    </row>
    <row r="21" spans="2:12" s="117" customFormat="1" ht="18" customHeight="1">
      <c r="B21" s="8"/>
      <c r="E21" s="120"/>
      <c r="I21" s="130" t="s">
        <v>25</v>
      </c>
      <c r="J21" s="120" t="str">
        <f>'Rekapitulace stavby'!AN17</f>
        <v/>
      </c>
      <c r="L21" s="8"/>
    </row>
    <row r="22" spans="2:12" s="117" customFormat="1" ht="6.95" customHeight="1">
      <c r="B22" s="8"/>
      <c r="L22" s="8"/>
    </row>
    <row r="23" spans="2:12" s="117" customFormat="1" ht="12" customHeight="1">
      <c r="B23" s="8"/>
      <c r="D23" s="130" t="s">
        <v>28</v>
      </c>
      <c r="F23" s="117">
        <f>'Rekapitulace stavby'!K19</f>
        <v>0</v>
      </c>
      <c r="I23" s="130" t="s">
        <v>23</v>
      </c>
      <c r="J23" s="120" t="str">
        <f>'Rekapitulace stavby'!AN19</f>
        <v/>
      </c>
      <c r="L23" s="8"/>
    </row>
    <row r="24" spans="2:12" s="117" customFormat="1" ht="18" customHeight="1">
      <c r="B24" s="8"/>
      <c r="E24" s="120"/>
      <c r="I24" s="130" t="s">
        <v>25</v>
      </c>
      <c r="J24" s="120" t="str">
        <f>'Rekapitulace stavby'!AN20</f>
        <v/>
      </c>
      <c r="L24" s="8"/>
    </row>
    <row r="25" spans="2:12" s="117" customFormat="1" ht="6.95" customHeight="1">
      <c r="B25" s="8"/>
      <c r="L25" s="8"/>
    </row>
    <row r="26" spans="2:12" s="117" customFormat="1" ht="12" customHeight="1">
      <c r="B26" s="8"/>
      <c r="D26" s="130" t="s">
        <v>29</v>
      </c>
      <c r="F26" s="117">
        <f>'Rekapitulace stavby'!K22</f>
        <v>0</v>
      </c>
      <c r="L26" s="8"/>
    </row>
    <row r="27" spans="2:12" s="116" customFormat="1" ht="16.5" customHeight="1">
      <c r="B27" s="144"/>
      <c r="E27" s="232" t="s">
        <v>1</v>
      </c>
      <c r="F27" s="232"/>
      <c r="G27" s="232"/>
      <c r="H27" s="232"/>
      <c r="L27" s="144"/>
    </row>
    <row r="28" spans="2:12" s="117" customFormat="1" ht="6.95" customHeight="1">
      <c r="B28" s="8"/>
      <c r="L28" s="8"/>
    </row>
    <row r="29" spans="2:12" s="117" customFormat="1" ht="6.95" customHeight="1">
      <c r="B29" s="8"/>
      <c r="D29" s="29"/>
      <c r="E29" s="29"/>
      <c r="F29" s="29"/>
      <c r="G29" s="29"/>
      <c r="H29" s="29"/>
      <c r="I29" s="29"/>
      <c r="J29" s="29"/>
      <c r="K29" s="29"/>
      <c r="L29" s="8"/>
    </row>
    <row r="30" spans="2:12" s="117" customFormat="1" ht="25.35" customHeight="1">
      <c r="B30" s="8"/>
      <c r="D30" s="146" t="s">
        <v>30</v>
      </c>
      <c r="J30" s="119">
        <f>ROUND(J88,2)</f>
        <v>0</v>
      </c>
      <c r="L30" s="8"/>
    </row>
    <row r="31" spans="2:12" s="117" customFormat="1" ht="6.95" customHeight="1">
      <c r="B31" s="8"/>
      <c r="D31" s="29"/>
      <c r="E31" s="29"/>
      <c r="F31" s="29"/>
      <c r="G31" s="29"/>
      <c r="H31" s="29"/>
      <c r="I31" s="29"/>
      <c r="J31" s="29"/>
      <c r="K31" s="29"/>
      <c r="L31" s="8"/>
    </row>
    <row r="32" spans="2:12" s="117" customFormat="1" ht="14.45" customHeight="1">
      <c r="B32" s="8"/>
      <c r="F32" s="124" t="s">
        <v>32</v>
      </c>
      <c r="I32" s="124" t="s">
        <v>31</v>
      </c>
      <c r="J32" s="124" t="s">
        <v>33</v>
      </c>
      <c r="L32" s="8"/>
    </row>
    <row r="33" spans="2:12" s="117" customFormat="1" ht="14.45" customHeight="1">
      <c r="B33" s="8"/>
      <c r="D33" s="130" t="s">
        <v>34</v>
      </c>
      <c r="E33" s="130" t="s">
        <v>35</v>
      </c>
      <c r="F33" s="145">
        <f>ROUND((SUM(BE88:BE2017)),2)</f>
        <v>0</v>
      </c>
      <c r="I33" s="126">
        <v>0.21</v>
      </c>
      <c r="J33" s="145">
        <f>ROUND(((SUM(BE88:BE2017))*I33),2)</f>
        <v>0</v>
      </c>
      <c r="L33" s="8"/>
    </row>
    <row r="34" spans="2:12" s="117" customFormat="1" ht="14.45" customHeight="1">
      <c r="B34" s="8"/>
      <c r="E34" s="130" t="s">
        <v>36</v>
      </c>
      <c r="F34" s="145">
        <f>ROUND((SUM(BF88:BF2017)),2)</f>
        <v>0</v>
      </c>
      <c r="I34" s="126">
        <v>0.15</v>
      </c>
      <c r="J34" s="145">
        <f>ROUND(((SUM(BF88:BF2017))*I34),2)</f>
        <v>0</v>
      </c>
      <c r="L34" s="8"/>
    </row>
    <row r="35" spans="2:12" s="117" customFormat="1" ht="14.45" customHeight="1" hidden="1">
      <c r="B35" s="8"/>
      <c r="E35" s="130" t="s">
        <v>37</v>
      </c>
      <c r="F35" s="145">
        <f>ROUND((SUM(BG88:BG2017)),2)</f>
        <v>0</v>
      </c>
      <c r="I35" s="126">
        <v>0.21</v>
      </c>
      <c r="J35" s="145">
        <f>0</f>
        <v>0</v>
      </c>
      <c r="L35" s="8"/>
    </row>
    <row r="36" spans="2:12" s="117" customFormat="1" ht="14.45" customHeight="1" hidden="1">
      <c r="B36" s="8"/>
      <c r="E36" s="130" t="s">
        <v>38</v>
      </c>
      <c r="F36" s="145">
        <f>ROUND((SUM(BH88:BH2017)),2)</f>
        <v>0</v>
      </c>
      <c r="I36" s="126">
        <v>0.15</v>
      </c>
      <c r="J36" s="145">
        <f>0</f>
        <v>0</v>
      </c>
      <c r="L36" s="8"/>
    </row>
    <row r="37" spans="2:12" s="117" customFormat="1" ht="14.45" customHeight="1" hidden="1">
      <c r="B37" s="8"/>
      <c r="E37" s="130" t="s">
        <v>39</v>
      </c>
      <c r="F37" s="145">
        <f>ROUND((SUM(BI88:BI2017)),2)</f>
        <v>0</v>
      </c>
      <c r="I37" s="126">
        <v>0</v>
      </c>
      <c r="J37" s="145">
        <f>0</f>
        <v>0</v>
      </c>
      <c r="L37" s="8"/>
    </row>
    <row r="38" spans="2:12" s="117" customFormat="1" ht="6.95" customHeight="1">
      <c r="B38" s="8"/>
      <c r="L38" s="8"/>
    </row>
    <row r="39" spans="2:12" s="117" customFormat="1" ht="25.35" customHeight="1">
      <c r="B39" s="8"/>
      <c r="C39" s="52"/>
      <c r="D39" s="147" t="s">
        <v>40</v>
      </c>
      <c r="E39" s="23"/>
      <c r="F39" s="23"/>
      <c r="G39" s="148" t="s">
        <v>41</v>
      </c>
      <c r="H39" s="149" t="s">
        <v>42</v>
      </c>
      <c r="I39" s="23"/>
      <c r="J39" s="150">
        <f>SUM(J30:J37)</f>
        <v>0</v>
      </c>
      <c r="K39" s="151"/>
      <c r="L39" s="8"/>
    </row>
    <row r="40" spans="2:12" s="117" customFormat="1" ht="14.45" customHeight="1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8"/>
    </row>
    <row r="44" spans="2:12" s="117" customFormat="1" ht="6.95" customHeight="1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8"/>
    </row>
    <row r="45" spans="2:12" s="117" customFormat="1" ht="24.95" customHeight="1">
      <c r="B45" s="8"/>
      <c r="C45" s="4" t="s">
        <v>84</v>
      </c>
      <c r="L45" s="8"/>
    </row>
    <row r="46" spans="2:12" s="117" customFormat="1" ht="6.95" customHeight="1">
      <c r="B46" s="8"/>
      <c r="L46" s="8"/>
    </row>
    <row r="47" spans="2:12" s="117" customFormat="1" ht="12" customHeight="1">
      <c r="B47" s="8"/>
      <c r="C47" s="130" t="s">
        <v>15</v>
      </c>
      <c r="L47" s="8"/>
    </row>
    <row r="48" spans="2:12" s="117" customFormat="1" ht="16.5" customHeight="1">
      <c r="B48" s="8"/>
      <c r="E48" s="235" t="str">
        <f>E7</f>
        <v>Rekonstrukce kanalizačních stok v ul. Táboritská, P. Velikého a Jateční, Kolín</v>
      </c>
      <c r="F48" s="236"/>
      <c r="G48" s="236"/>
      <c r="H48" s="236"/>
      <c r="L48" s="8"/>
    </row>
    <row r="49" spans="2:12" s="117" customFormat="1" ht="12" customHeight="1">
      <c r="B49" s="8"/>
      <c r="C49" s="130" t="s">
        <v>80</v>
      </c>
      <c r="L49" s="8"/>
    </row>
    <row r="50" spans="2:12" s="117" customFormat="1" ht="16.5" customHeight="1">
      <c r="B50" s="8"/>
      <c r="E50" s="219" t="str">
        <f>E9</f>
        <v>SO 01.02 - ul. Prokopa Velikého</v>
      </c>
      <c r="F50" s="209"/>
      <c r="G50" s="209"/>
      <c r="H50" s="209"/>
      <c r="L50" s="8"/>
    </row>
    <row r="51" spans="2:12" s="117" customFormat="1" ht="6.95" customHeight="1">
      <c r="B51" s="8"/>
      <c r="L51" s="8"/>
    </row>
    <row r="52" spans="2:12" s="117" customFormat="1" ht="12" customHeight="1">
      <c r="B52" s="8"/>
      <c r="C52" s="130" t="s">
        <v>19</v>
      </c>
      <c r="F52" s="120" t="str">
        <f>F12</f>
        <v>ul. Táboritská, P. Velikého a Jateční</v>
      </c>
      <c r="I52" s="130" t="s">
        <v>21</v>
      </c>
      <c r="J52" s="129">
        <f>IF(J12="","",J12)</f>
        <v>0</v>
      </c>
      <c r="L52" s="8"/>
    </row>
    <row r="53" spans="2:12" s="117" customFormat="1" ht="6.95" customHeight="1">
      <c r="B53" s="8"/>
      <c r="L53" s="8"/>
    </row>
    <row r="54" spans="2:12" s="117" customFormat="1" ht="13.7" customHeight="1">
      <c r="B54" s="8"/>
      <c r="C54" s="130" t="s">
        <v>22</v>
      </c>
      <c r="F54" s="120">
        <f>E15</f>
        <v>0</v>
      </c>
      <c r="I54" s="130" t="s">
        <v>27</v>
      </c>
      <c r="J54" s="122">
        <f>E21</f>
        <v>0</v>
      </c>
      <c r="L54" s="8"/>
    </row>
    <row r="55" spans="2:12" s="117" customFormat="1" ht="13.7" customHeight="1">
      <c r="B55" s="8"/>
      <c r="C55" s="130" t="s">
        <v>26</v>
      </c>
      <c r="F55" s="120" t="str">
        <f>IF(E18="","",E18)</f>
        <v/>
      </c>
      <c r="I55" s="130" t="s">
        <v>28</v>
      </c>
      <c r="J55" s="122">
        <f>E24</f>
        <v>0</v>
      </c>
      <c r="L55" s="8"/>
    </row>
    <row r="56" spans="2:12" s="117" customFormat="1" ht="10.35" customHeight="1">
      <c r="B56" s="8"/>
      <c r="L56" s="8"/>
    </row>
    <row r="57" spans="2:12" s="117" customFormat="1" ht="29.25" customHeight="1">
      <c r="B57" s="8"/>
      <c r="C57" s="51" t="s">
        <v>85</v>
      </c>
      <c r="D57" s="52"/>
      <c r="E57" s="52"/>
      <c r="F57" s="52"/>
      <c r="G57" s="52"/>
      <c r="H57" s="52"/>
      <c r="I57" s="52"/>
      <c r="J57" s="53" t="s">
        <v>88</v>
      </c>
      <c r="K57" s="52"/>
      <c r="L57" s="8"/>
    </row>
    <row r="58" spans="2:12" s="117" customFormat="1" ht="10.35" customHeight="1">
      <c r="B58" s="8"/>
      <c r="L58" s="8"/>
    </row>
    <row r="59" spans="2:47" s="117" customFormat="1" ht="22.9" customHeight="1">
      <c r="B59" s="8"/>
      <c r="C59" s="54" t="s">
        <v>89</v>
      </c>
      <c r="J59" s="119">
        <f>J88</f>
        <v>0</v>
      </c>
      <c r="L59" s="8"/>
      <c r="AU59" s="120" t="s">
        <v>90</v>
      </c>
    </row>
    <row r="60" spans="2:12" s="56" customFormat="1" ht="24.95" customHeight="1">
      <c r="B60" s="55"/>
      <c r="D60" s="57" t="s">
        <v>91</v>
      </c>
      <c r="E60" s="58"/>
      <c r="F60" s="58"/>
      <c r="G60" s="58"/>
      <c r="H60" s="58"/>
      <c r="I60" s="58"/>
      <c r="J60" s="59">
        <f>J89</f>
        <v>0</v>
      </c>
      <c r="L60" s="55"/>
    </row>
    <row r="61" spans="2:12" s="61" customFormat="1" ht="19.9" customHeight="1">
      <c r="B61" s="60"/>
      <c r="D61" s="62" t="s">
        <v>92</v>
      </c>
      <c r="E61" s="63"/>
      <c r="F61" s="63"/>
      <c r="G61" s="63"/>
      <c r="H61" s="63"/>
      <c r="I61" s="63"/>
      <c r="J61" s="64">
        <f>J90</f>
        <v>0</v>
      </c>
      <c r="L61" s="60"/>
    </row>
    <row r="62" spans="2:12" s="61" customFormat="1" ht="19.9" customHeight="1">
      <c r="B62" s="60"/>
      <c r="D62" s="62" t="s">
        <v>390</v>
      </c>
      <c r="E62" s="63"/>
      <c r="F62" s="63"/>
      <c r="G62" s="63"/>
      <c r="H62" s="63"/>
      <c r="I62" s="63"/>
      <c r="J62" s="64">
        <f>J776</f>
        <v>0</v>
      </c>
      <c r="L62" s="60"/>
    </row>
    <row r="63" spans="2:12" s="61" customFormat="1" ht="19.9" customHeight="1">
      <c r="B63" s="60"/>
      <c r="D63" s="62" t="s">
        <v>391</v>
      </c>
      <c r="E63" s="63"/>
      <c r="F63" s="63"/>
      <c r="G63" s="63"/>
      <c r="H63" s="63"/>
      <c r="I63" s="63"/>
      <c r="J63" s="64">
        <f>J878</f>
        <v>0</v>
      </c>
      <c r="L63" s="60"/>
    </row>
    <row r="64" spans="2:12" s="61" customFormat="1" ht="19.9" customHeight="1">
      <c r="B64" s="60"/>
      <c r="D64" s="62" t="s">
        <v>392</v>
      </c>
      <c r="E64" s="63"/>
      <c r="F64" s="63"/>
      <c r="G64" s="63"/>
      <c r="H64" s="63"/>
      <c r="I64" s="63"/>
      <c r="J64" s="64">
        <f>J943</f>
        <v>0</v>
      </c>
      <c r="L64" s="60"/>
    </row>
    <row r="65" spans="2:12" s="61" customFormat="1" ht="19.9" customHeight="1">
      <c r="B65" s="60"/>
      <c r="D65" s="62" t="s">
        <v>94</v>
      </c>
      <c r="E65" s="63"/>
      <c r="F65" s="63"/>
      <c r="G65" s="63"/>
      <c r="H65" s="63"/>
      <c r="I65" s="63"/>
      <c r="J65" s="64">
        <f>J1000</f>
        <v>0</v>
      </c>
      <c r="L65" s="60"/>
    </row>
    <row r="66" spans="2:12" s="61" customFormat="1" ht="19.9" customHeight="1">
      <c r="B66" s="60"/>
      <c r="D66" s="62" t="s">
        <v>96</v>
      </c>
      <c r="E66" s="63"/>
      <c r="F66" s="63"/>
      <c r="G66" s="63"/>
      <c r="H66" s="63"/>
      <c r="I66" s="63"/>
      <c r="J66" s="64">
        <f>J1839</f>
        <v>0</v>
      </c>
      <c r="L66" s="60"/>
    </row>
    <row r="67" spans="2:12" s="61" customFormat="1" ht="19.9" customHeight="1">
      <c r="B67" s="60"/>
      <c r="D67" s="62" t="s">
        <v>97</v>
      </c>
      <c r="E67" s="63"/>
      <c r="F67" s="63"/>
      <c r="G67" s="63"/>
      <c r="H67" s="63"/>
      <c r="I67" s="63"/>
      <c r="J67" s="64">
        <f>J1940</f>
        <v>0</v>
      </c>
      <c r="L67" s="60"/>
    </row>
    <row r="68" spans="2:12" s="56" customFormat="1" ht="24.95" customHeight="1">
      <c r="B68" s="55"/>
      <c r="D68" s="57" t="s">
        <v>393</v>
      </c>
      <c r="E68" s="58"/>
      <c r="F68" s="58"/>
      <c r="G68" s="58"/>
      <c r="H68" s="58"/>
      <c r="I68" s="58"/>
      <c r="J68" s="59">
        <f>J1944</f>
        <v>0</v>
      </c>
      <c r="L68" s="55"/>
    </row>
    <row r="69" spans="2:12" s="117" customFormat="1" ht="21.75" customHeight="1">
      <c r="B69" s="8"/>
      <c r="L69" s="8"/>
    </row>
    <row r="70" spans="2:12" s="117" customFormat="1" ht="6.95" customHeight="1"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8"/>
    </row>
    <row r="74" spans="2:12" s="117" customFormat="1" ht="6.95" customHeight="1"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8"/>
    </row>
    <row r="75" spans="2:12" s="117" customFormat="1" ht="24.95" customHeight="1">
      <c r="B75" s="8"/>
      <c r="C75" s="4" t="s">
        <v>103</v>
      </c>
      <c r="L75" s="8"/>
    </row>
    <row r="76" spans="2:12" s="117" customFormat="1" ht="6.95" customHeight="1">
      <c r="B76" s="8"/>
      <c r="L76" s="8"/>
    </row>
    <row r="77" spans="2:12" s="117" customFormat="1" ht="12" customHeight="1">
      <c r="B77" s="8"/>
      <c r="C77" s="130" t="s">
        <v>15</v>
      </c>
      <c r="L77" s="8"/>
    </row>
    <row r="78" spans="2:12" s="117" customFormat="1" ht="16.5" customHeight="1">
      <c r="B78" s="8"/>
      <c r="E78" s="235" t="str">
        <f>E7</f>
        <v>Rekonstrukce kanalizačních stok v ul. Táboritská, P. Velikého a Jateční, Kolín</v>
      </c>
      <c r="F78" s="236"/>
      <c r="G78" s="236"/>
      <c r="H78" s="236"/>
      <c r="L78" s="8"/>
    </row>
    <row r="79" spans="2:12" s="117" customFormat="1" ht="12" customHeight="1">
      <c r="B79" s="8"/>
      <c r="C79" s="130" t="s">
        <v>80</v>
      </c>
      <c r="L79" s="8"/>
    </row>
    <row r="80" spans="2:12" s="117" customFormat="1" ht="16.5" customHeight="1">
      <c r="B80" s="8"/>
      <c r="E80" s="219" t="str">
        <f>E9</f>
        <v>SO 01.02 - ul. Prokopa Velikého</v>
      </c>
      <c r="F80" s="209"/>
      <c r="G80" s="209"/>
      <c r="H80" s="209"/>
      <c r="L80" s="8"/>
    </row>
    <row r="81" spans="2:12" s="117" customFormat="1" ht="6.95" customHeight="1">
      <c r="B81" s="8"/>
      <c r="L81" s="8"/>
    </row>
    <row r="82" spans="2:12" s="117" customFormat="1" ht="12" customHeight="1">
      <c r="B82" s="8"/>
      <c r="C82" s="130" t="s">
        <v>19</v>
      </c>
      <c r="F82" s="120" t="str">
        <f>F12</f>
        <v>ul. Táboritská, P. Velikého a Jateční</v>
      </c>
      <c r="I82" s="130" t="s">
        <v>21</v>
      </c>
      <c r="J82" s="129">
        <f>IF(J12="","",J12)</f>
        <v>0</v>
      </c>
      <c r="L82" s="8"/>
    </row>
    <row r="83" spans="2:12" s="117" customFormat="1" ht="6.95" customHeight="1">
      <c r="B83" s="8"/>
      <c r="L83" s="8"/>
    </row>
    <row r="84" spans="2:12" s="117" customFormat="1" ht="13.7" customHeight="1">
      <c r="B84" s="8"/>
      <c r="C84" s="130" t="s">
        <v>22</v>
      </c>
      <c r="F84" s="120">
        <f>E15</f>
        <v>0</v>
      </c>
      <c r="I84" s="130" t="s">
        <v>27</v>
      </c>
      <c r="J84" s="122">
        <f>E21</f>
        <v>0</v>
      </c>
      <c r="L84" s="8"/>
    </row>
    <row r="85" spans="2:12" s="117" customFormat="1" ht="13.7" customHeight="1">
      <c r="B85" s="8"/>
      <c r="C85" s="130" t="s">
        <v>26</v>
      </c>
      <c r="F85" s="120" t="str">
        <f>IF(E18="","",E18)</f>
        <v/>
      </c>
      <c r="I85" s="130" t="s">
        <v>28</v>
      </c>
      <c r="J85" s="122">
        <f>E24</f>
        <v>0</v>
      </c>
      <c r="L85" s="8"/>
    </row>
    <row r="86" spans="2:12" s="117" customFormat="1" ht="10.35" customHeight="1">
      <c r="B86" s="8"/>
      <c r="L86" s="8"/>
    </row>
    <row r="87" spans="2:20" s="152" customFormat="1" ht="29.25" customHeight="1">
      <c r="B87" s="65"/>
      <c r="C87" s="66" t="s">
        <v>104</v>
      </c>
      <c r="D87" s="67" t="s">
        <v>49</v>
      </c>
      <c r="E87" s="67" t="s">
        <v>45</v>
      </c>
      <c r="F87" s="67" t="s">
        <v>46</v>
      </c>
      <c r="G87" s="67" t="s">
        <v>105</v>
      </c>
      <c r="H87" s="67" t="s">
        <v>106</v>
      </c>
      <c r="I87" s="67" t="s">
        <v>110</v>
      </c>
      <c r="J87" s="68" t="s">
        <v>88</v>
      </c>
      <c r="K87" s="161" t="s">
        <v>109</v>
      </c>
      <c r="L87" s="65"/>
      <c r="M87" s="25" t="s">
        <v>1</v>
      </c>
      <c r="N87" s="26" t="s">
        <v>34</v>
      </c>
      <c r="O87" s="26" t="s">
        <v>113</v>
      </c>
      <c r="P87" s="26" t="s">
        <v>114</v>
      </c>
      <c r="Q87" s="26" t="s">
        <v>115</v>
      </c>
      <c r="R87" s="26" t="s">
        <v>116</v>
      </c>
      <c r="S87" s="26" t="s">
        <v>117</v>
      </c>
      <c r="T87" s="27" t="s">
        <v>118</v>
      </c>
    </row>
    <row r="88" spans="2:63" s="117" customFormat="1" ht="22.9" customHeight="1">
      <c r="B88" s="8"/>
      <c r="C88" s="32" t="s">
        <v>120</v>
      </c>
      <c r="J88" s="69">
        <f>BK88</f>
        <v>0</v>
      </c>
      <c r="L88" s="8"/>
      <c r="M88" s="28"/>
      <c r="N88" s="29"/>
      <c r="O88" s="29"/>
      <c r="P88" s="71">
        <f>P89+P1944</f>
        <v>2711.524198</v>
      </c>
      <c r="Q88" s="29"/>
      <c r="R88" s="71">
        <f>R89+R1944</f>
        <v>1035.01921785</v>
      </c>
      <c r="S88" s="29"/>
      <c r="T88" s="162">
        <f>T89+T1944</f>
        <v>103.4359</v>
      </c>
      <c r="AT88" s="120" t="s">
        <v>65</v>
      </c>
      <c r="AU88" s="120" t="s">
        <v>90</v>
      </c>
      <c r="BK88" s="153">
        <f>BK89+BK1944</f>
        <v>0</v>
      </c>
    </row>
    <row r="89" spans="2:63" s="73" customFormat="1" ht="25.9" customHeight="1">
      <c r="B89" s="72"/>
      <c r="D89" s="74" t="s">
        <v>65</v>
      </c>
      <c r="E89" s="75" t="s">
        <v>121</v>
      </c>
      <c r="F89" s="75" t="s">
        <v>122</v>
      </c>
      <c r="J89" s="76">
        <f>BK89</f>
        <v>0</v>
      </c>
      <c r="L89" s="72"/>
      <c r="M89" s="77"/>
      <c r="N89" s="78"/>
      <c r="O89" s="78"/>
      <c r="P89" s="80">
        <f>P90+P776+P878+P943+P1000+P1839+P1940</f>
        <v>2711.524198</v>
      </c>
      <c r="Q89" s="78"/>
      <c r="R89" s="80">
        <f>R90+R776+R878+R943+R1000+R1839+R1940</f>
        <v>1035.01921785</v>
      </c>
      <c r="S89" s="78"/>
      <c r="T89" s="163">
        <f>T90+T776+T878+T943+T1000+T1839+T1940</f>
        <v>103.4359</v>
      </c>
      <c r="AR89" s="74" t="s">
        <v>72</v>
      </c>
      <c r="AT89" s="154" t="s">
        <v>65</v>
      </c>
      <c r="AU89" s="154" t="s">
        <v>66</v>
      </c>
      <c r="AY89" s="74" t="s">
        <v>123</v>
      </c>
      <c r="BK89" s="155">
        <f>BK90+BK776+BK878+BK943+BK1000+BK1839+BK1940</f>
        <v>0</v>
      </c>
    </row>
    <row r="90" spans="2:63" s="73" customFormat="1" ht="22.9" customHeight="1">
      <c r="B90" s="72"/>
      <c r="D90" s="74" t="s">
        <v>65</v>
      </c>
      <c r="E90" s="82" t="s">
        <v>72</v>
      </c>
      <c r="F90" s="82" t="s">
        <v>124</v>
      </c>
      <c r="J90" s="83">
        <f>BK90</f>
        <v>0</v>
      </c>
      <c r="L90" s="72"/>
      <c r="M90" s="77"/>
      <c r="N90" s="78"/>
      <c r="O90" s="78"/>
      <c r="P90" s="80">
        <f>SUM(P91:P775)</f>
        <v>988.4426199999997</v>
      </c>
      <c r="Q90" s="78"/>
      <c r="R90" s="80">
        <f>SUM(R91:R775)</f>
        <v>891.5582430000001</v>
      </c>
      <c r="S90" s="78"/>
      <c r="T90" s="163">
        <f>SUM(T91:T775)</f>
        <v>0</v>
      </c>
      <c r="AR90" s="74" t="s">
        <v>72</v>
      </c>
      <c r="AT90" s="154" t="s">
        <v>65</v>
      </c>
      <c r="AU90" s="154" t="s">
        <v>72</v>
      </c>
      <c r="AY90" s="74" t="s">
        <v>123</v>
      </c>
      <c r="BK90" s="155">
        <f>SUM(BK91:BK775)</f>
        <v>0</v>
      </c>
    </row>
    <row r="91" spans="2:65" s="117" customFormat="1" ht="16.5" customHeight="1">
      <c r="B91" s="8"/>
      <c r="C91" s="84" t="s">
        <v>72</v>
      </c>
      <c r="D91" s="84" t="s">
        <v>125</v>
      </c>
      <c r="E91" s="85" t="s">
        <v>394</v>
      </c>
      <c r="F91" s="86" t="s">
        <v>395</v>
      </c>
      <c r="G91" s="87" t="s">
        <v>396</v>
      </c>
      <c r="H91" s="88">
        <v>523.54</v>
      </c>
      <c r="I91" s="142"/>
      <c r="J91" s="89">
        <f>ROUND(I91*H91,2)</f>
        <v>0</v>
      </c>
      <c r="K91" s="86" t="s">
        <v>397</v>
      </c>
      <c r="L91" s="8"/>
      <c r="M91" s="115" t="s">
        <v>1</v>
      </c>
      <c r="N91" s="90" t="s">
        <v>35</v>
      </c>
      <c r="O91" s="92">
        <v>0.825</v>
      </c>
      <c r="P91" s="92">
        <f>O91*H91</f>
        <v>431.92049999999995</v>
      </c>
      <c r="Q91" s="92">
        <v>0</v>
      </c>
      <c r="R91" s="92">
        <f>Q91*H91</f>
        <v>0</v>
      </c>
      <c r="S91" s="92">
        <v>0</v>
      </c>
      <c r="T91" s="164">
        <f>S91*H91</f>
        <v>0</v>
      </c>
      <c r="AR91" s="120" t="s">
        <v>130</v>
      </c>
      <c r="AT91" s="120" t="s">
        <v>125</v>
      </c>
      <c r="AU91" s="120" t="s">
        <v>74</v>
      </c>
      <c r="AY91" s="120" t="s">
        <v>123</v>
      </c>
      <c r="BE91" s="156">
        <f>IF(N91="základní",J91,0)</f>
        <v>0</v>
      </c>
      <c r="BF91" s="156">
        <f>IF(N91="snížená",J91,0)</f>
        <v>0</v>
      </c>
      <c r="BG91" s="156">
        <f>IF(N91="zákl. přenesená",J91,0)</f>
        <v>0</v>
      </c>
      <c r="BH91" s="156">
        <f>IF(N91="sníž. přenesená",J91,0)</f>
        <v>0</v>
      </c>
      <c r="BI91" s="156">
        <f>IF(N91="nulová",J91,0)</f>
        <v>0</v>
      </c>
      <c r="BJ91" s="120" t="s">
        <v>72</v>
      </c>
      <c r="BK91" s="156">
        <f>ROUND(I91*H91,2)</f>
        <v>0</v>
      </c>
      <c r="BL91" s="120" t="s">
        <v>130</v>
      </c>
      <c r="BM91" s="120" t="s">
        <v>1141</v>
      </c>
    </row>
    <row r="92" spans="2:47" s="117" customFormat="1" ht="19.5">
      <c r="B92" s="8"/>
      <c r="D92" s="96" t="s">
        <v>399</v>
      </c>
      <c r="F92" s="165" t="s">
        <v>400</v>
      </c>
      <c r="L92" s="8"/>
      <c r="M92" s="114"/>
      <c r="N92" s="21"/>
      <c r="O92" s="21"/>
      <c r="P92" s="21"/>
      <c r="Q92" s="21"/>
      <c r="R92" s="21"/>
      <c r="S92" s="21"/>
      <c r="T92" s="22"/>
      <c r="AT92" s="120" t="s">
        <v>399</v>
      </c>
      <c r="AU92" s="120" t="s">
        <v>74</v>
      </c>
    </row>
    <row r="93" spans="2:51" s="167" customFormat="1" ht="12">
      <c r="B93" s="166"/>
      <c r="D93" s="96" t="s">
        <v>132</v>
      </c>
      <c r="E93" s="168" t="s">
        <v>1</v>
      </c>
      <c r="F93" s="169" t="s">
        <v>401</v>
      </c>
      <c r="H93" s="168" t="s">
        <v>1</v>
      </c>
      <c r="L93" s="166"/>
      <c r="M93" s="170"/>
      <c r="N93" s="171"/>
      <c r="O93" s="171"/>
      <c r="P93" s="171"/>
      <c r="Q93" s="171"/>
      <c r="R93" s="171"/>
      <c r="S93" s="171"/>
      <c r="T93" s="172"/>
      <c r="AT93" s="168" t="s">
        <v>132</v>
      </c>
      <c r="AU93" s="168" t="s">
        <v>74</v>
      </c>
      <c r="AV93" s="167" t="s">
        <v>72</v>
      </c>
      <c r="AW93" s="167" t="s">
        <v>5</v>
      </c>
      <c r="AX93" s="167" t="s">
        <v>66</v>
      </c>
      <c r="AY93" s="168" t="s">
        <v>123</v>
      </c>
    </row>
    <row r="94" spans="2:51" s="167" customFormat="1" ht="12">
      <c r="B94" s="166"/>
      <c r="D94" s="96" t="s">
        <v>132</v>
      </c>
      <c r="E94" s="168" t="s">
        <v>1</v>
      </c>
      <c r="F94" s="169" t="s">
        <v>1142</v>
      </c>
      <c r="H94" s="168" t="s">
        <v>1</v>
      </c>
      <c r="L94" s="166"/>
      <c r="M94" s="170"/>
      <c r="N94" s="171"/>
      <c r="O94" s="171"/>
      <c r="P94" s="171"/>
      <c r="Q94" s="171"/>
      <c r="R94" s="171"/>
      <c r="S94" s="171"/>
      <c r="T94" s="172"/>
      <c r="AT94" s="168" t="s">
        <v>132</v>
      </c>
      <c r="AU94" s="168" t="s">
        <v>74</v>
      </c>
      <c r="AV94" s="167" t="s">
        <v>72</v>
      </c>
      <c r="AW94" s="167" t="s">
        <v>5</v>
      </c>
      <c r="AX94" s="167" t="s">
        <v>66</v>
      </c>
      <c r="AY94" s="168" t="s">
        <v>123</v>
      </c>
    </row>
    <row r="95" spans="2:51" s="167" customFormat="1" ht="12">
      <c r="B95" s="166"/>
      <c r="D95" s="96" t="s">
        <v>132</v>
      </c>
      <c r="E95" s="168" t="s">
        <v>1</v>
      </c>
      <c r="F95" s="169" t="s">
        <v>1143</v>
      </c>
      <c r="H95" s="168" t="s">
        <v>1</v>
      </c>
      <c r="L95" s="166"/>
      <c r="M95" s="170"/>
      <c r="N95" s="171"/>
      <c r="O95" s="171"/>
      <c r="P95" s="171"/>
      <c r="Q95" s="171"/>
      <c r="R95" s="171"/>
      <c r="S95" s="171"/>
      <c r="T95" s="172"/>
      <c r="AT95" s="168" t="s">
        <v>132</v>
      </c>
      <c r="AU95" s="168" t="s">
        <v>74</v>
      </c>
      <c r="AV95" s="167" t="s">
        <v>72</v>
      </c>
      <c r="AW95" s="167" t="s">
        <v>5</v>
      </c>
      <c r="AX95" s="167" t="s">
        <v>66</v>
      </c>
      <c r="AY95" s="168" t="s">
        <v>123</v>
      </c>
    </row>
    <row r="96" spans="2:51" s="167" customFormat="1" ht="12">
      <c r="B96" s="166"/>
      <c r="D96" s="96" t="s">
        <v>132</v>
      </c>
      <c r="E96" s="168" t="s">
        <v>1</v>
      </c>
      <c r="F96" s="169" t="s">
        <v>404</v>
      </c>
      <c r="H96" s="168" t="s">
        <v>1</v>
      </c>
      <c r="L96" s="166"/>
      <c r="M96" s="170"/>
      <c r="N96" s="171"/>
      <c r="O96" s="171"/>
      <c r="P96" s="171"/>
      <c r="Q96" s="171"/>
      <c r="R96" s="171"/>
      <c r="S96" s="171"/>
      <c r="T96" s="172"/>
      <c r="AT96" s="168" t="s">
        <v>132</v>
      </c>
      <c r="AU96" s="168" t="s">
        <v>74</v>
      </c>
      <c r="AV96" s="167" t="s">
        <v>72</v>
      </c>
      <c r="AW96" s="167" t="s">
        <v>5</v>
      </c>
      <c r="AX96" s="167" t="s">
        <v>66</v>
      </c>
      <c r="AY96" s="168" t="s">
        <v>123</v>
      </c>
    </row>
    <row r="97" spans="2:51" s="167" customFormat="1" ht="12">
      <c r="B97" s="166"/>
      <c r="D97" s="96" t="s">
        <v>132</v>
      </c>
      <c r="E97" s="168" t="s">
        <v>1</v>
      </c>
      <c r="F97" s="169" t="s">
        <v>1144</v>
      </c>
      <c r="H97" s="168" t="s">
        <v>1</v>
      </c>
      <c r="L97" s="166"/>
      <c r="M97" s="170"/>
      <c r="N97" s="171"/>
      <c r="O97" s="171"/>
      <c r="P97" s="171"/>
      <c r="Q97" s="171"/>
      <c r="R97" s="171"/>
      <c r="S97" s="171"/>
      <c r="T97" s="172"/>
      <c r="AT97" s="168" t="s">
        <v>132</v>
      </c>
      <c r="AU97" s="168" t="s">
        <v>74</v>
      </c>
      <c r="AV97" s="167" t="s">
        <v>72</v>
      </c>
      <c r="AW97" s="167" t="s">
        <v>5</v>
      </c>
      <c r="AX97" s="167" t="s">
        <v>66</v>
      </c>
      <c r="AY97" s="168" t="s">
        <v>123</v>
      </c>
    </row>
    <row r="98" spans="2:51" s="167" customFormat="1" ht="12">
      <c r="B98" s="166"/>
      <c r="D98" s="96" t="s">
        <v>132</v>
      </c>
      <c r="E98" s="168" t="s">
        <v>1</v>
      </c>
      <c r="F98" s="169" t="s">
        <v>1145</v>
      </c>
      <c r="H98" s="168" t="s">
        <v>1</v>
      </c>
      <c r="L98" s="166"/>
      <c r="M98" s="170"/>
      <c r="N98" s="171"/>
      <c r="O98" s="171"/>
      <c r="P98" s="171"/>
      <c r="Q98" s="171"/>
      <c r="R98" s="171"/>
      <c r="S98" s="171"/>
      <c r="T98" s="172"/>
      <c r="AT98" s="168" t="s">
        <v>132</v>
      </c>
      <c r="AU98" s="168" t="s">
        <v>74</v>
      </c>
      <c r="AV98" s="167" t="s">
        <v>72</v>
      </c>
      <c r="AW98" s="167" t="s">
        <v>5</v>
      </c>
      <c r="AX98" s="167" t="s">
        <v>66</v>
      </c>
      <c r="AY98" s="168" t="s">
        <v>123</v>
      </c>
    </row>
    <row r="99" spans="2:51" s="167" customFormat="1" ht="12">
      <c r="B99" s="166"/>
      <c r="D99" s="96" t="s">
        <v>132</v>
      </c>
      <c r="E99" s="168" t="s">
        <v>1</v>
      </c>
      <c r="F99" s="169" t="s">
        <v>1146</v>
      </c>
      <c r="H99" s="168" t="s">
        <v>1</v>
      </c>
      <c r="L99" s="166"/>
      <c r="M99" s="170"/>
      <c r="N99" s="171"/>
      <c r="O99" s="171"/>
      <c r="P99" s="171"/>
      <c r="Q99" s="171"/>
      <c r="R99" s="171"/>
      <c r="S99" s="171"/>
      <c r="T99" s="172"/>
      <c r="AT99" s="168" t="s">
        <v>132</v>
      </c>
      <c r="AU99" s="168" t="s">
        <v>74</v>
      </c>
      <c r="AV99" s="167" t="s">
        <v>72</v>
      </c>
      <c r="AW99" s="167" t="s">
        <v>5</v>
      </c>
      <c r="AX99" s="167" t="s">
        <v>66</v>
      </c>
      <c r="AY99" s="168" t="s">
        <v>123</v>
      </c>
    </row>
    <row r="100" spans="2:51" s="95" customFormat="1" ht="12">
      <c r="B100" s="94"/>
      <c r="D100" s="96" t="s">
        <v>132</v>
      </c>
      <c r="E100" s="97" t="s">
        <v>1</v>
      </c>
      <c r="F100" s="98" t="s">
        <v>1147</v>
      </c>
      <c r="H100" s="99">
        <v>66.3</v>
      </c>
      <c r="L100" s="94"/>
      <c r="M100" s="100"/>
      <c r="N100" s="101"/>
      <c r="O100" s="101"/>
      <c r="P100" s="101"/>
      <c r="Q100" s="101"/>
      <c r="R100" s="101"/>
      <c r="S100" s="101"/>
      <c r="T100" s="102"/>
      <c r="AT100" s="97" t="s">
        <v>132</v>
      </c>
      <c r="AU100" s="97" t="s">
        <v>74</v>
      </c>
      <c r="AV100" s="95" t="s">
        <v>74</v>
      </c>
      <c r="AW100" s="95" t="s">
        <v>5</v>
      </c>
      <c r="AX100" s="95" t="s">
        <v>66</v>
      </c>
      <c r="AY100" s="97" t="s">
        <v>123</v>
      </c>
    </row>
    <row r="101" spans="2:51" s="167" customFormat="1" ht="12">
      <c r="B101" s="166"/>
      <c r="D101" s="96" t="s">
        <v>132</v>
      </c>
      <c r="E101" s="168" t="s">
        <v>1</v>
      </c>
      <c r="F101" s="169" t="s">
        <v>409</v>
      </c>
      <c r="H101" s="168" t="s">
        <v>1</v>
      </c>
      <c r="L101" s="166"/>
      <c r="M101" s="170"/>
      <c r="N101" s="171"/>
      <c r="O101" s="171"/>
      <c r="P101" s="171"/>
      <c r="Q101" s="171"/>
      <c r="R101" s="171"/>
      <c r="S101" s="171"/>
      <c r="T101" s="172"/>
      <c r="AT101" s="168" t="s">
        <v>132</v>
      </c>
      <c r="AU101" s="168" t="s">
        <v>74</v>
      </c>
      <c r="AV101" s="167" t="s">
        <v>72</v>
      </c>
      <c r="AW101" s="167" t="s">
        <v>5</v>
      </c>
      <c r="AX101" s="167" t="s">
        <v>66</v>
      </c>
      <c r="AY101" s="168" t="s">
        <v>123</v>
      </c>
    </row>
    <row r="102" spans="2:51" s="167" customFormat="1" ht="12">
      <c r="B102" s="166"/>
      <c r="D102" s="96" t="s">
        <v>132</v>
      </c>
      <c r="E102" s="168" t="s">
        <v>1</v>
      </c>
      <c r="F102" s="169" t="s">
        <v>1148</v>
      </c>
      <c r="H102" s="168" t="s">
        <v>1</v>
      </c>
      <c r="L102" s="166"/>
      <c r="M102" s="170"/>
      <c r="N102" s="171"/>
      <c r="O102" s="171"/>
      <c r="P102" s="171"/>
      <c r="Q102" s="171"/>
      <c r="R102" s="171"/>
      <c r="S102" s="171"/>
      <c r="T102" s="172"/>
      <c r="AT102" s="168" t="s">
        <v>132</v>
      </c>
      <c r="AU102" s="168" t="s">
        <v>74</v>
      </c>
      <c r="AV102" s="167" t="s">
        <v>72</v>
      </c>
      <c r="AW102" s="167" t="s">
        <v>5</v>
      </c>
      <c r="AX102" s="167" t="s">
        <v>66</v>
      </c>
      <c r="AY102" s="168" t="s">
        <v>123</v>
      </c>
    </row>
    <row r="103" spans="2:51" s="95" customFormat="1" ht="12">
      <c r="B103" s="94"/>
      <c r="D103" s="96" t="s">
        <v>132</v>
      </c>
      <c r="E103" s="97" t="s">
        <v>1</v>
      </c>
      <c r="F103" s="98" t="s">
        <v>1149</v>
      </c>
      <c r="H103" s="99">
        <v>8.25</v>
      </c>
      <c r="L103" s="94"/>
      <c r="M103" s="100"/>
      <c r="N103" s="101"/>
      <c r="O103" s="101"/>
      <c r="P103" s="101"/>
      <c r="Q103" s="101"/>
      <c r="R103" s="101"/>
      <c r="S103" s="101"/>
      <c r="T103" s="102"/>
      <c r="AT103" s="97" t="s">
        <v>132</v>
      </c>
      <c r="AU103" s="97" t="s">
        <v>74</v>
      </c>
      <c r="AV103" s="95" t="s">
        <v>74</v>
      </c>
      <c r="AW103" s="95" t="s">
        <v>5</v>
      </c>
      <c r="AX103" s="95" t="s">
        <v>66</v>
      </c>
      <c r="AY103" s="97" t="s">
        <v>123</v>
      </c>
    </row>
    <row r="104" spans="2:51" s="174" customFormat="1" ht="12">
      <c r="B104" s="173"/>
      <c r="D104" s="96" t="s">
        <v>132</v>
      </c>
      <c r="E104" s="175" t="s">
        <v>1</v>
      </c>
      <c r="F104" s="176" t="s">
        <v>412</v>
      </c>
      <c r="H104" s="177">
        <v>74.55</v>
      </c>
      <c r="L104" s="173"/>
      <c r="M104" s="178"/>
      <c r="N104" s="179"/>
      <c r="O104" s="179"/>
      <c r="P104" s="179"/>
      <c r="Q104" s="179"/>
      <c r="R104" s="179"/>
      <c r="S104" s="179"/>
      <c r="T104" s="180"/>
      <c r="AT104" s="175" t="s">
        <v>132</v>
      </c>
      <c r="AU104" s="175" t="s">
        <v>74</v>
      </c>
      <c r="AV104" s="174" t="s">
        <v>137</v>
      </c>
      <c r="AW104" s="174" t="s">
        <v>5</v>
      </c>
      <c r="AX104" s="174" t="s">
        <v>66</v>
      </c>
      <c r="AY104" s="175" t="s">
        <v>123</v>
      </c>
    </row>
    <row r="105" spans="2:51" s="167" customFormat="1" ht="12">
      <c r="B105" s="166"/>
      <c r="D105" s="96" t="s">
        <v>132</v>
      </c>
      <c r="E105" s="168" t="s">
        <v>1</v>
      </c>
      <c r="F105" s="169" t="s">
        <v>1150</v>
      </c>
      <c r="H105" s="168" t="s">
        <v>1</v>
      </c>
      <c r="L105" s="166"/>
      <c r="M105" s="170"/>
      <c r="N105" s="171"/>
      <c r="O105" s="171"/>
      <c r="P105" s="171"/>
      <c r="Q105" s="171"/>
      <c r="R105" s="171"/>
      <c r="S105" s="171"/>
      <c r="T105" s="172"/>
      <c r="AT105" s="168" t="s">
        <v>132</v>
      </c>
      <c r="AU105" s="168" t="s">
        <v>74</v>
      </c>
      <c r="AV105" s="167" t="s">
        <v>72</v>
      </c>
      <c r="AW105" s="167" t="s">
        <v>5</v>
      </c>
      <c r="AX105" s="167" t="s">
        <v>66</v>
      </c>
      <c r="AY105" s="168" t="s">
        <v>123</v>
      </c>
    </row>
    <row r="106" spans="2:51" s="167" customFormat="1" ht="12">
      <c r="B106" s="166"/>
      <c r="D106" s="96" t="s">
        <v>132</v>
      </c>
      <c r="E106" s="168" t="s">
        <v>1</v>
      </c>
      <c r="F106" s="169" t="s">
        <v>1145</v>
      </c>
      <c r="H106" s="168" t="s">
        <v>1</v>
      </c>
      <c r="L106" s="166"/>
      <c r="M106" s="170"/>
      <c r="N106" s="171"/>
      <c r="O106" s="171"/>
      <c r="P106" s="171"/>
      <c r="Q106" s="171"/>
      <c r="R106" s="171"/>
      <c r="S106" s="171"/>
      <c r="T106" s="172"/>
      <c r="AT106" s="168" t="s">
        <v>132</v>
      </c>
      <c r="AU106" s="168" t="s">
        <v>74</v>
      </c>
      <c r="AV106" s="167" t="s">
        <v>72</v>
      </c>
      <c r="AW106" s="167" t="s">
        <v>5</v>
      </c>
      <c r="AX106" s="167" t="s">
        <v>66</v>
      </c>
      <c r="AY106" s="168" t="s">
        <v>123</v>
      </c>
    </row>
    <row r="107" spans="2:51" s="167" customFormat="1" ht="12">
      <c r="B107" s="166"/>
      <c r="D107" s="96" t="s">
        <v>132</v>
      </c>
      <c r="E107" s="168" t="s">
        <v>1</v>
      </c>
      <c r="F107" s="169" t="s">
        <v>1151</v>
      </c>
      <c r="H107" s="168" t="s">
        <v>1</v>
      </c>
      <c r="L107" s="166"/>
      <c r="M107" s="170"/>
      <c r="N107" s="171"/>
      <c r="O107" s="171"/>
      <c r="P107" s="171"/>
      <c r="Q107" s="171"/>
      <c r="R107" s="171"/>
      <c r="S107" s="171"/>
      <c r="T107" s="172"/>
      <c r="AT107" s="168" t="s">
        <v>132</v>
      </c>
      <c r="AU107" s="168" t="s">
        <v>74</v>
      </c>
      <c r="AV107" s="167" t="s">
        <v>72</v>
      </c>
      <c r="AW107" s="167" t="s">
        <v>5</v>
      </c>
      <c r="AX107" s="167" t="s">
        <v>66</v>
      </c>
      <c r="AY107" s="168" t="s">
        <v>123</v>
      </c>
    </row>
    <row r="108" spans="2:51" s="95" customFormat="1" ht="12">
      <c r="B108" s="94"/>
      <c r="D108" s="96" t="s">
        <v>132</v>
      </c>
      <c r="E108" s="97" t="s">
        <v>1</v>
      </c>
      <c r="F108" s="98" t="s">
        <v>1152</v>
      </c>
      <c r="H108" s="99">
        <v>160.65</v>
      </c>
      <c r="L108" s="94"/>
      <c r="M108" s="100"/>
      <c r="N108" s="101"/>
      <c r="O108" s="101"/>
      <c r="P108" s="101"/>
      <c r="Q108" s="101"/>
      <c r="R108" s="101"/>
      <c r="S108" s="101"/>
      <c r="T108" s="102"/>
      <c r="AT108" s="97" t="s">
        <v>132</v>
      </c>
      <c r="AU108" s="97" t="s">
        <v>74</v>
      </c>
      <c r="AV108" s="95" t="s">
        <v>74</v>
      </c>
      <c r="AW108" s="95" t="s">
        <v>5</v>
      </c>
      <c r="AX108" s="95" t="s">
        <v>66</v>
      </c>
      <c r="AY108" s="97" t="s">
        <v>123</v>
      </c>
    </row>
    <row r="109" spans="2:51" s="167" customFormat="1" ht="12">
      <c r="B109" s="166"/>
      <c r="D109" s="96" t="s">
        <v>132</v>
      </c>
      <c r="E109" s="168" t="s">
        <v>1</v>
      </c>
      <c r="F109" s="169" t="s">
        <v>409</v>
      </c>
      <c r="H109" s="168" t="s">
        <v>1</v>
      </c>
      <c r="L109" s="166"/>
      <c r="M109" s="170"/>
      <c r="N109" s="171"/>
      <c r="O109" s="171"/>
      <c r="P109" s="171"/>
      <c r="Q109" s="171"/>
      <c r="R109" s="171"/>
      <c r="S109" s="171"/>
      <c r="T109" s="172"/>
      <c r="AT109" s="168" t="s">
        <v>132</v>
      </c>
      <c r="AU109" s="168" t="s">
        <v>74</v>
      </c>
      <c r="AV109" s="167" t="s">
        <v>72</v>
      </c>
      <c r="AW109" s="167" t="s">
        <v>5</v>
      </c>
      <c r="AX109" s="167" t="s">
        <v>66</v>
      </c>
      <c r="AY109" s="168" t="s">
        <v>123</v>
      </c>
    </row>
    <row r="110" spans="2:51" s="167" customFormat="1" ht="12">
      <c r="B110" s="166"/>
      <c r="D110" s="96" t="s">
        <v>132</v>
      </c>
      <c r="E110" s="168" t="s">
        <v>1</v>
      </c>
      <c r="F110" s="169" t="s">
        <v>1153</v>
      </c>
      <c r="H110" s="168" t="s">
        <v>1</v>
      </c>
      <c r="L110" s="166"/>
      <c r="M110" s="170"/>
      <c r="N110" s="171"/>
      <c r="O110" s="171"/>
      <c r="P110" s="171"/>
      <c r="Q110" s="171"/>
      <c r="R110" s="171"/>
      <c r="S110" s="171"/>
      <c r="T110" s="172"/>
      <c r="AT110" s="168" t="s">
        <v>132</v>
      </c>
      <c r="AU110" s="168" t="s">
        <v>74</v>
      </c>
      <c r="AV110" s="167" t="s">
        <v>72</v>
      </c>
      <c r="AW110" s="167" t="s">
        <v>5</v>
      </c>
      <c r="AX110" s="167" t="s">
        <v>66</v>
      </c>
      <c r="AY110" s="168" t="s">
        <v>123</v>
      </c>
    </row>
    <row r="111" spans="2:51" s="95" customFormat="1" ht="12">
      <c r="B111" s="94"/>
      <c r="D111" s="96" t="s">
        <v>132</v>
      </c>
      <c r="E111" s="97" t="s">
        <v>1</v>
      </c>
      <c r="F111" s="98" t="s">
        <v>1154</v>
      </c>
      <c r="H111" s="99">
        <v>6.75</v>
      </c>
      <c r="L111" s="94"/>
      <c r="M111" s="100"/>
      <c r="N111" s="101"/>
      <c r="O111" s="101"/>
      <c r="P111" s="101"/>
      <c r="Q111" s="101"/>
      <c r="R111" s="101"/>
      <c r="S111" s="101"/>
      <c r="T111" s="102"/>
      <c r="AT111" s="97" t="s">
        <v>132</v>
      </c>
      <c r="AU111" s="97" t="s">
        <v>74</v>
      </c>
      <c r="AV111" s="95" t="s">
        <v>74</v>
      </c>
      <c r="AW111" s="95" t="s">
        <v>5</v>
      </c>
      <c r="AX111" s="95" t="s">
        <v>66</v>
      </c>
      <c r="AY111" s="97" t="s">
        <v>123</v>
      </c>
    </row>
    <row r="112" spans="2:51" s="174" customFormat="1" ht="12">
      <c r="B112" s="173"/>
      <c r="D112" s="96" t="s">
        <v>132</v>
      </c>
      <c r="E112" s="175" t="s">
        <v>1</v>
      </c>
      <c r="F112" s="176" t="s">
        <v>412</v>
      </c>
      <c r="H112" s="177">
        <v>167.4</v>
      </c>
      <c r="L112" s="173"/>
      <c r="M112" s="178"/>
      <c r="N112" s="179"/>
      <c r="O112" s="179"/>
      <c r="P112" s="179"/>
      <c r="Q112" s="179"/>
      <c r="R112" s="179"/>
      <c r="S112" s="179"/>
      <c r="T112" s="180"/>
      <c r="AT112" s="175" t="s">
        <v>132</v>
      </c>
      <c r="AU112" s="175" t="s">
        <v>74</v>
      </c>
      <c r="AV112" s="174" t="s">
        <v>137</v>
      </c>
      <c r="AW112" s="174" t="s">
        <v>5</v>
      </c>
      <c r="AX112" s="174" t="s">
        <v>66</v>
      </c>
      <c r="AY112" s="175" t="s">
        <v>123</v>
      </c>
    </row>
    <row r="113" spans="2:51" s="167" customFormat="1" ht="12">
      <c r="B113" s="166"/>
      <c r="D113" s="96" t="s">
        <v>132</v>
      </c>
      <c r="E113" s="168" t="s">
        <v>1</v>
      </c>
      <c r="F113" s="169" t="s">
        <v>1155</v>
      </c>
      <c r="H113" s="168" t="s">
        <v>1</v>
      </c>
      <c r="L113" s="166"/>
      <c r="M113" s="170"/>
      <c r="N113" s="171"/>
      <c r="O113" s="171"/>
      <c r="P113" s="171"/>
      <c r="Q113" s="171"/>
      <c r="R113" s="171"/>
      <c r="S113" s="171"/>
      <c r="T113" s="172"/>
      <c r="AT113" s="168" t="s">
        <v>132</v>
      </c>
      <c r="AU113" s="168" t="s">
        <v>74</v>
      </c>
      <c r="AV113" s="167" t="s">
        <v>72</v>
      </c>
      <c r="AW113" s="167" t="s">
        <v>5</v>
      </c>
      <c r="AX113" s="167" t="s">
        <v>66</v>
      </c>
      <c r="AY113" s="168" t="s">
        <v>123</v>
      </c>
    </row>
    <row r="114" spans="2:51" s="167" customFormat="1" ht="12">
      <c r="B114" s="166"/>
      <c r="D114" s="96" t="s">
        <v>132</v>
      </c>
      <c r="E114" s="168" t="s">
        <v>1</v>
      </c>
      <c r="F114" s="169" t="s">
        <v>1145</v>
      </c>
      <c r="H114" s="168" t="s">
        <v>1</v>
      </c>
      <c r="L114" s="166"/>
      <c r="M114" s="170"/>
      <c r="N114" s="171"/>
      <c r="O114" s="171"/>
      <c r="P114" s="171"/>
      <c r="Q114" s="171"/>
      <c r="R114" s="171"/>
      <c r="S114" s="171"/>
      <c r="T114" s="172"/>
      <c r="AT114" s="168" t="s">
        <v>132</v>
      </c>
      <c r="AU114" s="168" t="s">
        <v>74</v>
      </c>
      <c r="AV114" s="167" t="s">
        <v>72</v>
      </c>
      <c r="AW114" s="167" t="s">
        <v>5</v>
      </c>
      <c r="AX114" s="167" t="s">
        <v>66</v>
      </c>
      <c r="AY114" s="168" t="s">
        <v>123</v>
      </c>
    </row>
    <row r="115" spans="2:51" s="167" customFormat="1" ht="12">
      <c r="B115" s="166"/>
      <c r="D115" s="96" t="s">
        <v>132</v>
      </c>
      <c r="E115" s="168" t="s">
        <v>1</v>
      </c>
      <c r="F115" s="169" t="s">
        <v>1156</v>
      </c>
      <c r="H115" s="168" t="s">
        <v>1</v>
      </c>
      <c r="L115" s="166"/>
      <c r="M115" s="170"/>
      <c r="N115" s="171"/>
      <c r="O115" s="171"/>
      <c r="P115" s="171"/>
      <c r="Q115" s="171"/>
      <c r="R115" s="171"/>
      <c r="S115" s="171"/>
      <c r="T115" s="172"/>
      <c r="AT115" s="168" t="s">
        <v>132</v>
      </c>
      <c r="AU115" s="168" t="s">
        <v>74</v>
      </c>
      <c r="AV115" s="167" t="s">
        <v>72</v>
      </c>
      <c r="AW115" s="167" t="s">
        <v>5</v>
      </c>
      <c r="AX115" s="167" t="s">
        <v>66</v>
      </c>
      <c r="AY115" s="168" t="s">
        <v>123</v>
      </c>
    </row>
    <row r="116" spans="2:51" s="95" customFormat="1" ht="12">
      <c r="B116" s="94"/>
      <c r="D116" s="96" t="s">
        <v>132</v>
      </c>
      <c r="E116" s="97" t="s">
        <v>1</v>
      </c>
      <c r="F116" s="98" t="s">
        <v>1157</v>
      </c>
      <c r="H116" s="99">
        <v>196.775</v>
      </c>
      <c r="L116" s="94"/>
      <c r="M116" s="100"/>
      <c r="N116" s="101"/>
      <c r="O116" s="101"/>
      <c r="P116" s="101"/>
      <c r="Q116" s="101"/>
      <c r="R116" s="101"/>
      <c r="S116" s="101"/>
      <c r="T116" s="102"/>
      <c r="AT116" s="97" t="s">
        <v>132</v>
      </c>
      <c r="AU116" s="97" t="s">
        <v>74</v>
      </c>
      <c r="AV116" s="95" t="s">
        <v>74</v>
      </c>
      <c r="AW116" s="95" t="s">
        <v>5</v>
      </c>
      <c r="AX116" s="95" t="s">
        <v>66</v>
      </c>
      <c r="AY116" s="97" t="s">
        <v>123</v>
      </c>
    </row>
    <row r="117" spans="2:51" s="167" customFormat="1" ht="12">
      <c r="B117" s="166"/>
      <c r="D117" s="96" t="s">
        <v>132</v>
      </c>
      <c r="E117" s="168" t="s">
        <v>1</v>
      </c>
      <c r="F117" s="169" t="s">
        <v>409</v>
      </c>
      <c r="H117" s="168" t="s">
        <v>1</v>
      </c>
      <c r="L117" s="166"/>
      <c r="M117" s="170"/>
      <c r="N117" s="171"/>
      <c r="O117" s="171"/>
      <c r="P117" s="171"/>
      <c r="Q117" s="171"/>
      <c r="R117" s="171"/>
      <c r="S117" s="171"/>
      <c r="T117" s="172"/>
      <c r="AT117" s="168" t="s">
        <v>132</v>
      </c>
      <c r="AU117" s="168" t="s">
        <v>74</v>
      </c>
      <c r="AV117" s="167" t="s">
        <v>72</v>
      </c>
      <c r="AW117" s="167" t="s">
        <v>5</v>
      </c>
      <c r="AX117" s="167" t="s">
        <v>66</v>
      </c>
      <c r="AY117" s="168" t="s">
        <v>123</v>
      </c>
    </row>
    <row r="118" spans="2:51" s="167" customFormat="1" ht="12">
      <c r="B118" s="166"/>
      <c r="D118" s="96" t="s">
        <v>132</v>
      </c>
      <c r="E118" s="168" t="s">
        <v>1</v>
      </c>
      <c r="F118" s="169" t="s">
        <v>1158</v>
      </c>
      <c r="H118" s="168" t="s">
        <v>1</v>
      </c>
      <c r="L118" s="166"/>
      <c r="M118" s="170"/>
      <c r="N118" s="171"/>
      <c r="O118" s="171"/>
      <c r="P118" s="171"/>
      <c r="Q118" s="171"/>
      <c r="R118" s="171"/>
      <c r="S118" s="171"/>
      <c r="T118" s="172"/>
      <c r="AT118" s="168" t="s">
        <v>132</v>
      </c>
      <c r="AU118" s="168" t="s">
        <v>74</v>
      </c>
      <c r="AV118" s="167" t="s">
        <v>72</v>
      </c>
      <c r="AW118" s="167" t="s">
        <v>5</v>
      </c>
      <c r="AX118" s="167" t="s">
        <v>66</v>
      </c>
      <c r="AY118" s="168" t="s">
        <v>123</v>
      </c>
    </row>
    <row r="119" spans="2:51" s="95" customFormat="1" ht="12">
      <c r="B119" s="94"/>
      <c r="D119" s="96" t="s">
        <v>132</v>
      </c>
      <c r="E119" s="97" t="s">
        <v>1</v>
      </c>
      <c r="F119" s="98" t="s">
        <v>1159</v>
      </c>
      <c r="H119" s="99">
        <v>5.45</v>
      </c>
      <c r="L119" s="94"/>
      <c r="M119" s="100"/>
      <c r="N119" s="101"/>
      <c r="O119" s="101"/>
      <c r="P119" s="101"/>
      <c r="Q119" s="101"/>
      <c r="R119" s="101"/>
      <c r="S119" s="101"/>
      <c r="T119" s="102"/>
      <c r="AT119" s="97" t="s">
        <v>132</v>
      </c>
      <c r="AU119" s="97" t="s">
        <v>74</v>
      </c>
      <c r="AV119" s="95" t="s">
        <v>74</v>
      </c>
      <c r="AW119" s="95" t="s">
        <v>5</v>
      </c>
      <c r="AX119" s="95" t="s">
        <v>66</v>
      </c>
      <c r="AY119" s="97" t="s">
        <v>123</v>
      </c>
    </row>
    <row r="120" spans="2:51" s="174" customFormat="1" ht="12">
      <c r="B120" s="173"/>
      <c r="D120" s="96" t="s">
        <v>132</v>
      </c>
      <c r="E120" s="175" t="s">
        <v>1</v>
      </c>
      <c r="F120" s="176" t="s">
        <v>412</v>
      </c>
      <c r="H120" s="177">
        <v>202.225</v>
      </c>
      <c r="L120" s="173"/>
      <c r="M120" s="178"/>
      <c r="N120" s="179"/>
      <c r="O120" s="179"/>
      <c r="P120" s="179"/>
      <c r="Q120" s="179"/>
      <c r="R120" s="179"/>
      <c r="S120" s="179"/>
      <c r="T120" s="180"/>
      <c r="AT120" s="175" t="s">
        <v>132</v>
      </c>
      <c r="AU120" s="175" t="s">
        <v>74</v>
      </c>
      <c r="AV120" s="174" t="s">
        <v>137</v>
      </c>
      <c r="AW120" s="174" t="s">
        <v>5</v>
      </c>
      <c r="AX120" s="174" t="s">
        <v>66</v>
      </c>
      <c r="AY120" s="175" t="s">
        <v>123</v>
      </c>
    </row>
    <row r="121" spans="2:51" s="167" customFormat="1" ht="12">
      <c r="B121" s="166"/>
      <c r="D121" s="96" t="s">
        <v>132</v>
      </c>
      <c r="E121" s="168" t="s">
        <v>1</v>
      </c>
      <c r="F121" s="169" t="s">
        <v>1160</v>
      </c>
      <c r="H121" s="168" t="s">
        <v>1</v>
      </c>
      <c r="L121" s="166"/>
      <c r="M121" s="170"/>
      <c r="N121" s="171"/>
      <c r="O121" s="171"/>
      <c r="P121" s="171"/>
      <c r="Q121" s="171"/>
      <c r="R121" s="171"/>
      <c r="S121" s="171"/>
      <c r="T121" s="172"/>
      <c r="AT121" s="168" t="s">
        <v>132</v>
      </c>
      <c r="AU121" s="168" t="s">
        <v>74</v>
      </c>
      <c r="AV121" s="167" t="s">
        <v>72</v>
      </c>
      <c r="AW121" s="167" t="s">
        <v>5</v>
      </c>
      <c r="AX121" s="167" t="s">
        <v>66</v>
      </c>
      <c r="AY121" s="168" t="s">
        <v>123</v>
      </c>
    </row>
    <row r="122" spans="2:51" s="167" customFormat="1" ht="12">
      <c r="B122" s="166"/>
      <c r="D122" s="96" t="s">
        <v>132</v>
      </c>
      <c r="E122" s="168" t="s">
        <v>1</v>
      </c>
      <c r="F122" s="169" t="s">
        <v>1145</v>
      </c>
      <c r="H122" s="168" t="s">
        <v>1</v>
      </c>
      <c r="L122" s="166"/>
      <c r="M122" s="170"/>
      <c r="N122" s="171"/>
      <c r="O122" s="171"/>
      <c r="P122" s="171"/>
      <c r="Q122" s="171"/>
      <c r="R122" s="171"/>
      <c r="S122" s="171"/>
      <c r="T122" s="172"/>
      <c r="AT122" s="168" t="s">
        <v>132</v>
      </c>
      <c r="AU122" s="168" t="s">
        <v>74</v>
      </c>
      <c r="AV122" s="167" t="s">
        <v>72</v>
      </c>
      <c r="AW122" s="167" t="s">
        <v>5</v>
      </c>
      <c r="AX122" s="167" t="s">
        <v>66</v>
      </c>
      <c r="AY122" s="168" t="s">
        <v>123</v>
      </c>
    </row>
    <row r="123" spans="2:51" s="167" customFormat="1" ht="12">
      <c r="B123" s="166"/>
      <c r="D123" s="96" t="s">
        <v>132</v>
      </c>
      <c r="E123" s="168" t="s">
        <v>1</v>
      </c>
      <c r="F123" s="169" t="s">
        <v>1161</v>
      </c>
      <c r="H123" s="168" t="s">
        <v>1</v>
      </c>
      <c r="L123" s="166"/>
      <c r="M123" s="170"/>
      <c r="N123" s="171"/>
      <c r="O123" s="171"/>
      <c r="P123" s="171"/>
      <c r="Q123" s="171"/>
      <c r="R123" s="171"/>
      <c r="S123" s="171"/>
      <c r="T123" s="172"/>
      <c r="AT123" s="168" t="s">
        <v>132</v>
      </c>
      <c r="AU123" s="168" t="s">
        <v>74</v>
      </c>
      <c r="AV123" s="167" t="s">
        <v>72</v>
      </c>
      <c r="AW123" s="167" t="s">
        <v>5</v>
      </c>
      <c r="AX123" s="167" t="s">
        <v>66</v>
      </c>
      <c r="AY123" s="168" t="s">
        <v>123</v>
      </c>
    </row>
    <row r="124" spans="2:51" s="95" customFormat="1" ht="12">
      <c r="B124" s="94"/>
      <c r="D124" s="96" t="s">
        <v>132</v>
      </c>
      <c r="E124" s="97" t="s">
        <v>1</v>
      </c>
      <c r="F124" s="98" t="s">
        <v>1162</v>
      </c>
      <c r="H124" s="99">
        <v>47.481</v>
      </c>
      <c r="L124" s="94"/>
      <c r="M124" s="100"/>
      <c r="N124" s="101"/>
      <c r="O124" s="101"/>
      <c r="P124" s="101"/>
      <c r="Q124" s="101"/>
      <c r="R124" s="101"/>
      <c r="S124" s="101"/>
      <c r="T124" s="102"/>
      <c r="AT124" s="97" t="s">
        <v>132</v>
      </c>
      <c r="AU124" s="97" t="s">
        <v>74</v>
      </c>
      <c r="AV124" s="95" t="s">
        <v>74</v>
      </c>
      <c r="AW124" s="95" t="s">
        <v>5</v>
      </c>
      <c r="AX124" s="95" t="s">
        <v>66</v>
      </c>
      <c r="AY124" s="97" t="s">
        <v>123</v>
      </c>
    </row>
    <row r="125" spans="2:51" s="167" customFormat="1" ht="12">
      <c r="B125" s="166"/>
      <c r="D125" s="96" t="s">
        <v>132</v>
      </c>
      <c r="E125" s="168" t="s">
        <v>1</v>
      </c>
      <c r="F125" s="169" t="s">
        <v>409</v>
      </c>
      <c r="H125" s="168" t="s">
        <v>1</v>
      </c>
      <c r="L125" s="166"/>
      <c r="M125" s="170"/>
      <c r="N125" s="171"/>
      <c r="O125" s="171"/>
      <c r="P125" s="171"/>
      <c r="Q125" s="171"/>
      <c r="R125" s="171"/>
      <c r="S125" s="171"/>
      <c r="T125" s="172"/>
      <c r="AT125" s="168" t="s">
        <v>132</v>
      </c>
      <c r="AU125" s="168" t="s">
        <v>74</v>
      </c>
      <c r="AV125" s="167" t="s">
        <v>72</v>
      </c>
      <c r="AW125" s="167" t="s">
        <v>5</v>
      </c>
      <c r="AX125" s="167" t="s">
        <v>66</v>
      </c>
      <c r="AY125" s="168" t="s">
        <v>123</v>
      </c>
    </row>
    <row r="126" spans="2:51" s="167" customFormat="1" ht="12">
      <c r="B126" s="166"/>
      <c r="D126" s="96" t="s">
        <v>132</v>
      </c>
      <c r="E126" s="168" t="s">
        <v>1</v>
      </c>
      <c r="F126" s="169" t="s">
        <v>436</v>
      </c>
      <c r="H126" s="168" t="s">
        <v>1</v>
      </c>
      <c r="L126" s="166"/>
      <c r="M126" s="170"/>
      <c r="N126" s="171"/>
      <c r="O126" s="171"/>
      <c r="P126" s="171"/>
      <c r="Q126" s="171"/>
      <c r="R126" s="171"/>
      <c r="S126" s="171"/>
      <c r="T126" s="172"/>
      <c r="AT126" s="168" t="s">
        <v>132</v>
      </c>
      <c r="AU126" s="168" t="s">
        <v>74</v>
      </c>
      <c r="AV126" s="167" t="s">
        <v>72</v>
      </c>
      <c r="AW126" s="167" t="s">
        <v>5</v>
      </c>
      <c r="AX126" s="167" t="s">
        <v>66</v>
      </c>
      <c r="AY126" s="168" t="s">
        <v>123</v>
      </c>
    </row>
    <row r="127" spans="2:51" s="95" customFormat="1" ht="12">
      <c r="B127" s="94"/>
      <c r="D127" s="96" t="s">
        <v>132</v>
      </c>
      <c r="E127" s="97" t="s">
        <v>1</v>
      </c>
      <c r="F127" s="98" t="s">
        <v>1163</v>
      </c>
      <c r="H127" s="99">
        <v>5.35</v>
      </c>
      <c r="L127" s="94"/>
      <c r="M127" s="100"/>
      <c r="N127" s="101"/>
      <c r="O127" s="101"/>
      <c r="P127" s="101"/>
      <c r="Q127" s="101"/>
      <c r="R127" s="101"/>
      <c r="S127" s="101"/>
      <c r="T127" s="102"/>
      <c r="AT127" s="97" t="s">
        <v>132</v>
      </c>
      <c r="AU127" s="97" t="s">
        <v>74</v>
      </c>
      <c r="AV127" s="95" t="s">
        <v>74</v>
      </c>
      <c r="AW127" s="95" t="s">
        <v>5</v>
      </c>
      <c r="AX127" s="95" t="s">
        <v>66</v>
      </c>
      <c r="AY127" s="97" t="s">
        <v>123</v>
      </c>
    </row>
    <row r="128" spans="2:51" s="174" customFormat="1" ht="12">
      <c r="B128" s="173"/>
      <c r="D128" s="96" t="s">
        <v>132</v>
      </c>
      <c r="E128" s="175" t="s">
        <v>1</v>
      </c>
      <c r="F128" s="176" t="s">
        <v>412</v>
      </c>
      <c r="H128" s="177">
        <v>52.831</v>
      </c>
      <c r="L128" s="173"/>
      <c r="M128" s="178"/>
      <c r="N128" s="179"/>
      <c r="O128" s="179"/>
      <c r="P128" s="179"/>
      <c r="Q128" s="179"/>
      <c r="R128" s="179"/>
      <c r="S128" s="179"/>
      <c r="T128" s="180"/>
      <c r="AT128" s="175" t="s">
        <v>132</v>
      </c>
      <c r="AU128" s="175" t="s">
        <v>74</v>
      </c>
      <c r="AV128" s="174" t="s">
        <v>137</v>
      </c>
      <c r="AW128" s="174" t="s">
        <v>5</v>
      </c>
      <c r="AX128" s="174" t="s">
        <v>66</v>
      </c>
      <c r="AY128" s="175" t="s">
        <v>123</v>
      </c>
    </row>
    <row r="129" spans="2:51" s="167" customFormat="1" ht="12">
      <c r="B129" s="166"/>
      <c r="D129" s="96" t="s">
        <v>132</v>
      </c>
      <c r="E129" s="168" t="s">
        <v>1</v>
      </c>
      <c r="F129" s="169" t="s">
        <v>1164</v>
      </c>
      <c r="H129" s="168" t="s">
        <v>1</v>
      </c>
      <c r="L129" s="166"/>
      <c r="M129" s="170"/>
      <c r="N129" s="171"/>
      <c r="O129" s="171"/>
      <c r="P129" s="171"/>
      <c r="Q129" s="171"/>
      <c r="R129" s="171"/>
      <c r="S129" s="171"/>
      <c r="T129" s="172"/>
      <c r="AT129" s="168" t="s">
        <v>132</v>
      </c>
      <c r="AU129" s="168" t="s">
        <v>74</v>
      </c>
      <c r="AV129" s="167" t="s">
        <v>72</v>
      </c>
      <c r="AW129" s="167" t="s">
        <v>5</v>
      </c>
      <c r="AX129" s="167" t="s">
        <v>66</v>
      </c>
      <c r="AY129" s="168" t="s">
        <v>123</v>
      </c>
    </row>
    <row r="130" spans="2:51" s="167" customFormat="1" ht="12">
      <c r="B130" s="166"/>
      <c r="D130" s="96" t="s">
        <v>132</v>
      </c>
      <c r="E130" s="168" t="s">
        <v>1</v>
      </c>
      <c r="F130" s="169" t="s">
        <v>439</v>
      </c>
      <c r="H130" s="168" t="s">
        <v>1</v>
      </c>
      <c r="L130" s="166"/>
      <c r="M130" s="170"/>
      <c r="N130" s="171"/>
      <c r="O130" s="171"/>
      <c r="P130" s="171"/>
      <c r="Q130" s="171"/>
      <c r="R130" s="171"/>
      <c r="S130" s="171"/>
      <c r="T130" s="172"/>
      <c r="AT130" s="168" t="s">
        <v>132</v>
      </c>
      <c r="AU130" s="168" t="s">
        <v>74</v>
      </c>
      <c r="AV130" s="167" t="s">
        <v>72</v>
      </c>
      <c r="AW130" s="167" t="s">
        <v>5</v>
      </c>
      <c r="AX130" s="167" t="s">
        <v>66</v>
      </c>
      <c r="AY130" s="168" t="s">
        <v>123</v>
      </c>
    </row>
    <row r="131" spans="2:51" s="167" customFormat="1" ht="12">
      <c r="B131" s="166"/>
      <c r="D131" s="96" t="s">
        <v>132</v>
      </c>
      <c r="E131" s="168" t="s">
        <v>1</v>
      </c>
      <c r="F131" s="169" t="s">
        <v>1165</v>
      </c>
      <c r="H131" s="168" t="s">
        <v>1</v>
      </c>
      <c r="L131" s="166"/>
      <c r="M131" s="170"/>
      <c r="N131" s="171"/>
      <c r="O131" s="171"/>
      <c r="P131" s="171"/>
      <c r="Q131" s="171"/>
      <c r="R131" s="171"/>
      <c r="S131" s="171"/>
      <c r="T131" s="172"/>
      <c r="AT131" s="168" t="s">
        <v>132</v>
      </c>
      <c r="AU131" s="168" t="s">
        <v>74</v>
      </c>
      <c r="AV131" s="167" t="s">
        <v>72</v>
      </c>
      <c r="AW131" s="167" t="s">
        <v>5</v>
      </c>
      <c r="AX131" s="167" t="s">
        <v>66</v>
      </c>
      <c r="AY131" s="168" t="s">
        <v>123</v>
      </c>
    </row>
    <row r="132" spans="2:51" s="95" customFormat="1" ht="12">
      <c r="B132" s="94"/>
      <c r="D132" s="96" t="s">
        <v>132</v>
      </c>
      <c r="E132" s="97" t="s">
        <v>1</v>
      </c>
      <c r="F132" s="98" t="s">
        <v>1166</v>
      </c>
      <c r="H132" s="99">
        <v>9.224</v>
      </c>
      <c r="L132" s="94"/>
      <c r="M132" s="100"/>
      <c r="N132" s="101"/>
      <c r="O132" s="101"/>
      <c r="P132" s="101"/>
      <c r="Q132" s="101"/>
      <c r="R132" s="101"/>
      <c r="S132" s="101"/>
      <c r="T132" s="102"/>
      <c r="AT132" s="97" t="s">
        <v>132</v>
      </c>
      <c r="AU132" s="97" t="s">
        <v>74</v>
      </c>
      <c r="AV132" s="95" t="s">
        <v>74</v>
      </c>
      <c r="AW132" s="95" t="s">
        <v>5</v>
      </c>
      <c r="AX132" s="95" t="s">
        <v>66</v>
      </c>
      <c r="AY132" s="97" t="s">
        <v>123</v>
      </c>
    </row>
    <row r="133" spans="2:51" s="167" customFormat="1" ht="12">
      <c r="B133" s="166"/>
      <c r="D133" s="96" t="s">
        <v>132</v>
      </c>
      <c r="E133" s="168" t="s">
        <v>1</v>
      </c>
      <c r="F133" s="169" t="s">
        <v>442</v>
      </c>
      <c r="H133" s="168" t="s">
        <v>1</v>
      </c>
      <c r="L133" s="166"/>
      <c r="M133" s="170"/>
      <c r="N133" s="171"/>
      <c r="O133" s="171"/>
      <c r="P133" s="171"/>
      <c r="Q133" s="171"/>
      <c r="R133" s="171"/>
      <c r="S133" s="171"/>
      <c r="T133" s="172"/>
      <c r="AT133" s="168" t="s">
        <v>132</v>
      </c>
      <c r="AU133" s="168" t="s">
        <v>74</v>
      </c>
      <c r="AV133" s="167" t="s">
        <v>72</v>
      </c>
      <c r="AW133" s="167" t="s">
        <v>5</v>
      </c>
      <c r="AX133" s="167" t="s">
        <v>66</v>
      </c>
      <c r="AY133" s="168" t="s">
        <v>123</v>
      </c>
    </row>
    <row r="134" spans="2:51" s="167" customFormat="1" ht="12">
      <c r="B134" s="166"/>
      <c r="D134" s="96" t="s">
        <v>132</v>
      </c>
      <c r="E134" s="168" t="s">
        <v>1</v>
      </c>
      <c r="F134" s="169" t="s">
        <v>1167</v>
      </c>
      <c r="H134" s="168" t="s">
        <v>1</v>
      </c>
      <c r="L134" s="166"/>
      <c r="M134" s="170"/>
      <c r="N134" s="171"/>
      <c r="O134" s="171"/>
      <c r="P134" s="171"/>
      <c r="Q134" s="171"/>
      <c r="R134" s="171"/>
      <c r="S134" s="171"/>
      <c r="T134" s="172"/>
      <c r="AT134" s="168" t="s">
        <v>132</v>
      </c>
      <c r="AU134" s="168" t="s">
        <v>74</v>
      </c>
      <c r="AV134" s="167" t="s">
        <v>72</v>
      </c>
      <c r="AW134" s="167" t="s">
        <v>5</v>
      </c>
      <c r="AX134" s="167" t="s">
        <v>66</v>
      </c>
      <c r="AY134" s="168" t="s">
        <v>123</v>
      </c>
    </row>
    <row r="135" spans="2:51" s="95" customFormat="1" ht="12">
      <c r="B135" s="94"/>
      <c r="D135" s="96" t="s">
        <v>132</v>
      </c>
      <c r="E135" s="97" t="s">
        <v>1</v>
      </c>
      <c r="F135" s="98" t="s">
        <v>1168</v>
      </c>
      <c r="H135" s="99">
        <v>1.29</v>
      </c>
      <c r="L135" s="94"/>
      <c r="M135" s="100"/>
      <c r="N135" s="101"/>
      <c r="O135" s="101"/>
      <c r="P135" s="101"/>
      <c r="Q135" s="101"/>
      <c r="R135" s="101"/>
      <c r="S135" s="101"/>
      <c r="T135" s="102"/>
      <c r="AT135" s="97" t="s">
        <v>132</v>
      </c>
      <c r="AU135" s="97" t="s">
        <v>74</v>
      </c>
      <c r="AV135" s="95" t="s">
        <v>74</v>
      </c>
      <c r="AW135" s="95" t="s">
        <v>5</v>
      </c>
      <c r="AX135" s="95" t="s">
        <v>66</v>
      </c>
      <c r="AY135" s="97" t="s">
        <v>123</v>
      </c>
    </row>
    <row r="136" spans="2:51" s="174" customFormat="1" ht="12">
      <c r="B136" s="173"/>
      <c r="D136" s="96" t="s">
        <v>132</v>
      </c>
      <c r="E136" s="175" t="s">
        <v>1</v>
      </c>
      <c r="F136" s="176" t="s">
        <v>412</v>
      </c>
      <c r="H136" s="177">
        <v>10.514</v>
      </c>
      <c r="L136" s="173"/>
      <c r="M136" s="178"/>
      <c r="N136" s="179"/>
      <c r="O136" s="179"/>
      <c r="P136" s="179"/>
      <c r="Q136" s="179"/>
      <c r="R136" s="179"/>
      <c r="S136" s="179"/>
      <c r="T136" s="180"/>
      <c r="AT136" s="175" t="s">
        <v>132</v>
      </c>
      <c r="AU136" s="175" t="s">
        <v>74</v>
      </c>
      <c r="AV136" s="174" t="s">
        <v>137</v>
      </c>
      <c r="AW136" s="174" t="s">
        <v>5</v>
      </c>
      <c r="AX136" s="174" t="s">
        <v>66</v>
      </c>
      <c r="AY136" s="175" t="s">
        <v>123</v>
      </c>
    </row>
    <row r="137" spans="2:51" s="167" customFormat="1" ht="12">
      <c r="B137" s="166"/>
      <c r="D137" s="96" t="s">
        <v>132</v>
      </c>
      <c r="E137" s="168" t="s">
        <v>1</v>
      </c>
      <c r="F137" s="169" t="s">
        <v>1169</v>
      </c>
      <c r="H137" s="168" t="s">
        <v>1</v>
      </c>
      <c r="L137" s="166"/>
      <c r="M137" s="170"/>
      <c r="N137" s="171"/>
      <c r="O137" s="171"/>
      <c r="P137" s="171"/>
      <c r="Q137" s="171"/>
      <c r="R137" s="171"/>
      <c r="S137" s="171"/>
      <c r="T137" s="172"/>
      <c r="AT137" s="168" t="s">
        <v>132</v>
      </c>
      <c r="AU137" s="168" t="s">
        <v>74</v>
      </c>
      <c r="AV137" s="167" t="s">
        <v>72</v>
      </c>
      <c r="AW137" s="167" t="s">
        <v>5</v>
      </c>
      <c r="AX137" s="167" t="s">
        <v>66</v>
      </c>
      <c r="AY137" s="168" t="s">
        <v>123</v>
      </c>
    </row>
    <row r="138" spans="2:51" s="167" customFormat="1" ht="12">
      <c r="B138" s="166"/>
      <c r="D138" s="96" t="s">
        <v>132</v>
      </c>
      <c r="E138" s="168" t="s">
        <v>1</v>
      </c>
      <c r="F138" s="169" t="s">
        <v>439</v>
      </c>
      <c r="H138" s="168" t="s">
        <v>1</v>
      </c>
      <c r="L138" s="166"/>
      <c r="M138" s="170"/>
      <c r="N138" s="171"/>
      <c r="O138" s="171"/>
      <c r="P138" s="171"/>
      <c r="Q138" s="171"/>
      <c r="R138" s="171"/>
      <c r="S138" s="171"/>
      <c r="T138" s="172"/>
      <c r="AT138" s="168" t="s">
        <v>132</v>
      </c>
      <c r="AU138" s="168" t="s">
        <v>74</v>
      </c>
      <c r="AV138" s="167" t="s">
        <v>72</v>
      </c>
      <c r="AW138" s="167" t="s">
        <v>5</v>
      </c>
      <c r="AX138" s="167" t="s">
        <v>66</v>
      </c>
      <c r="AY138" s="168" t="s">
        <v>123</v>
      </c>
    </row>
    <row r="139" spans="2:51" s="167" customFormat="1" ht="12">
      <c r="B139" s="166"/>
      <c r="D139" s="96" t="s">
        <v>132</v>
      </c>
      <c r="E139" s="168" t="s">
        <v>1</v>
      </c>
      <c r="F139" s="169" t="s">
        <v>1170</v>
      </c>
      <c r="H139" s="168" t="s">
        <v>1</v>
      </c>
      <c r="L139" s="166"/>
      <c r="M139" s="170"/>
      <c r="N139" s="171"/>
      <c r="O139" s="171"/>
      <c r="P139" s="171"/>
      <c r="Q139" s="171"/>
      <c r="R139" s="171"/>
      <c r="S139" s="171"/>
      <c r="T139" s="172"/>
      <c r="AT139" s="168" t="s">
        <v>132</v>
      </c>
      <c r="AU139" s="168" t="s">
        <v>74</v>
      </c>
      <c r="AV139" s="167" t="s">
        <v>72</v>
      </c>
      <c r="AW139" s="167" t="s">
        <v>5</v>
      </c>
      <c r="AX139" s="167" t="s">
        <v>66</v>
      </c>
      <c r="AY139" s="168" t="s">
        <v>123</v>
      </c>
    </row>
    <row r="140" spans="2:51" s="95" customFormat="1" ht="12">
      <c r="B140" s="94"/>
      <c r="D140" s="96" t="s">
        <v>132</v>
      </c>
      <c r="E140" s="97" t="s">
        <v>1</v>
      </c>
      <c r="F140" s="98" t="s">
        <v>1171</v>
      </c>
      <c r="H140" s="99">
        <v>13.86</v>
      </c>
      <c r="L140" s="94"/>
      <c r="M140" s="100"/>
      <c r="N140" s="101"/>
      <c r="O140" s="101"/>
      <c r="P140" s="101"/>
      <c r="Q140" s="101"/>
      <c r="R140" s="101"/>
      <c r="S140" s="101"/>
      <c r="T140" s="102"/>
      <c r="AT140" s="97" t="s">
        <v>132</v>
      </c>
      <c r="AU140" s="97" t="s">
        <v>74</v>
      </c>
      <c r="AV140" s="95" t="s">
        <v>74</v>
      </c>
      <c r="AW140" s="95" t="s">
        <v>5</v>
      </c>
      <c r="AX140" s="95" t="s">
        <v>66</v>
      </c>
      <c r="AY140" s="97" t="s">
        <v>123</v>
      </c>
    </row>
    <row r="141" spans="2:51" s="167" customFormat="1" ht="12">
      <c r="B141" s="166"/>
      <c r="D141" s="96" t="s">
        <v>132</v>
      </c>
      <c r="E141" s="168" t="s">
        <v>1</v>
      </c>
      <c r="F141" s="169" t="s">
        <v>442</v>
      </c>
      <c r="H141" s="168" t="s">
        <v>1</v>
      </c>
      <c r="L141" s="166"/>
      <c r="M141" s="170"/>
      <c r="N141" s="171"/>
      <c r="O141" s="171"/>
      <c r="P141" s="171"/>
      <c r="Q141" s="171"/>
      <c r="R141" s="171"/>
      <c r="S141" s="171"/>
      <c r="T141" s="172"/>
      <c r="AT141" s="168" t="s">
        <v>132</v>
      </c>
      <c r="AU141" s="168" t="s">
        <v>74</v>
      </c>
      <c r="AV141" s="167" t="s">
        <v>72</v>
      </c>
      <c r="AW141" s="167" t="s">
        <v>5</v>
      </c>
      <c r="AX141" s="167" t="s">
        <v>66</v>
      </c>
      <c r="AY141" s="168" t="s">
        <v>123</v>
      </c>
    </row>
    <row r="142" spans="2:51" s="167" customFormat="1" ht="12">
      <c r="B142" s="166"/>
      <c r="D142" s="96" t="s">
        <v>132</v>
      </c>
      <c r="E142" s="168" t="s">
        <v>1</v>
      </c>
      <c r="F142" s="169" t="s">
        <v>1172</v>
      </c>
      <c r="H142" s="168" t="s">
        <v>1</v>
      </c>
      <c r="L142" s="166"/>
      <c r="M142" s="170"/>
      <c r="N142" s="171"/>
      <c r="O142" s="171"/>
      <c r="P142" s="171"/>
      <c r="Q142" s="171"/>
      <c r="R142" s="171"/>
      <c r="S142" s="171"/>
      <c r="T142" s="172"/>
      <c r="AT142" s="168" t="s">
        <v>132</v>
      </c>
      <c r="AU142" s="168" t="s">
        <v>74</v>
      </c>
      <c r="AV142" s="167" t="s">
        <v>72</v>
      </c>
      <c r="AW142" s="167" t="s">
        <v>5</v>
      </c>
      <c r="AX142" s="167" t="s">
        <v>66</v>
      </c>
      <c r="AY142" s="168" t="s">
        <v>123</v>
      </c>
    </row>
    <row r="143" spans="2:51" s="95" customFormat="1" ht="12">
      <c r="B143" s="94"/>
      <c r="D143" s="96" t="s">
        <v>132</v>
      </c>
      <c r="E143" s="97" t="s">
        <v>1</v>
      </c>
      <c r="F143" s="98" t="s">
        <v>1173</v>
      </c>
      <c r="H143" s="99">
        <v>2.16</v>
      </c>
      <c r="L143" s="94"/>
      <c r="M143" s="100"/>
      <c r="N143" s="101"/>
      <c r="O143" s="101"/>
      <c r="P143" s="101"/>
      <c r="Q143" s="101"/>
      <c r="R143" s="101"/>
      <c r="S143" s="101"/>
      <c r="T143" s="102"/>
      <c r="AT143" s="97" t="s">
        <v>132</v>
      </c>
      <c r="AU143" s="97" t="s">
        <v>74</v>
      </c>
      <c r="AV143" s="95" t="s">
        <v>74</v>
      </c>
      <c r="AW143" s="95" t="s">
        <v>5</v>
      </c>
      <c r="AX143" s="95" t="s">
        <v>66</v>
      </c>
      <c r="AY143" s="97" t="s">
        <v>123</v>
      </c>
    </row>
    <row r="144" spans="2:51" s="174" customFormat="1" ht="12">
      <c r="B144" s="173"/>
      <c r="D144" s="96" t="s">
        <v>132</v>
      </c>
      <c r="E144" s="175" t="s">
        <v>1</v>
      </c>
      <c r="F144" s="176" t="s">
        <v>412</v>
      </c>
      <c r="H144" s="177">
        <v>16.02</v>
      </c>
      <c r="L144" s="173"/>
      <c r="M144" s="178"/>
      <c r="N144" s="179"/>
      <c r="O144" s="179"/>
      <c r="P144" s="179"/>
      <c r="Q144" s="179"/>
      <c r="R144" s="179"/>
      <c r="S144" s="179"/>
      <c r="T144" s="180"/>
      <c r="AT144" s="175" t="s">
        <v>132</v>
      </c>
      <c r="AU144" s="175" t="s">
        <v>74</v>
      </c>
      <c r="AV144" s="174" t="s">
        <v>137</v>
      </c>
      <c r="AW144" s="174" t="s">
        <v>5</v>
      </c>
      <c r="AX144" s="174" t="s">
        <v>66</v>
      </c>
      <c r="AY144" s="175" t="s">
        <v>123</v>
      </c>
    </row>
    <row r="145" spans="2:51" s="182" customFormat="1" ht="12">
      <c r="B145" s="181"/>
      <c r="D145" s="96" t="s">
        <v>132</v>
      </c>
      <c r="E145" s="183" t="s">
        <v>1</v>
      </c>
      <c r="F145" s="184" t="s">
        <v>470</v>
      </c>
      <c r="H145" s="185">
        <v>523.54</v>
      </c>
      <c r="L145" s="181"/>
      <c r="M145" s="186"/>
      <c r="N145" s="187"/>
      <c r="O145" s="187"/>
      <c r="P145" s="187"/>
      <c r="Q145" s="187"/>
      <c r="R145" s="187"/>
      <c r="S145" s="187"/>
      <c r="T145" s="188"/>
      <c r="AT145" s="183" t="s">
        <v>132</v>
      </c>
      <c r="AU145" s="183" t="s">
        <v>74</v>
      </c>
      <c r="AV145" s="182" t="s">
        <v>130</v>
      </c>
      <c r="AW145" s="182" t="s">
        <v>5</v>
      </c>
      <c r="AX145" s="182" t="s">
        <v>72</v>
      </c>
      <c r="AY145" s="183" t="s">
        <v>123</v>
      </c>
    </row>
    <row r="146" spans="2:65" s="117" customFormat="1" ht="16.5" customHeight="1">
      <c r="B146" s="8"/>
      <c r="C146" s="84" t="s">
        <v>74</v>
      </c>
      <c r="D146" s="84" t="s">
        <v>125</v>
      </c>
      <c r="E146" s="85" t="s">
        <v>471</v>
      </c>
      <c r="F146" s="86" t="s">
        <v>472</v>
      </c>
      <c r="G146" s="87" t="s">
        <v>396</v>
      </c>
      <c r="H146" s="88">
        <v>157.062</v>
      </c>
      <c r="I146" s="142"/>
      <c r="J146" s="89">
        <f>ROUND(I146*H146,2)</f>
        <v>0</v>
      </c>
      <c r="K146" s="86" t="s">
        <v>397</v>
      </c>
      <c r="L146" s="8"/>
      <c r="M146" s="115" t="s">
        <v>1</v>
      </c>
      <c r="N146" s="90" t="s">
        <v>35</v>
      </c>
      <c r="O146" s="92">
        <v>0.1</v>
      </c>
      <c r="P146" s="92">
        <f>O146*H146</f>
        <v>15.706200000000003</v>
      </c>
      <c r="Q146" s="92">
        <v>0</v>
      </c>
      <c r="R146" s="92">
        <f>Q146*H146</f>
        <v>0</v>
      </c>
      <c r="S146" s="92">
        <v>0</v>
      </c>
      <c r="T146" s="164">
        <f>S146*H146</f>
        <v>0</v>
      </c>
      <c r="AR146" s="120" t="s">
        <v>130</v>
      </c>
      <c r="AT146" s="120" t="s">
        <v>125</v>
      </c>
      <c r="AU146" s="120" t="s">
        <v>74</v>
      </c>
      <c r="AY146" s="120" t="s">
        <v>123</v>
      </c>
      <c r="BE146" s="156">
        <f>IF(N146="základní",J146,0)</f>
        <v>0</v>
      </c>
      <c r="BF146" s="156">
        <f>IF(N146="snížená",J146,0)</f>
        <v>0</v>
      </c>
      <c r="BG146" s="156">
        <f>IF(N146="zákl. přenesená",J146,0)</f>
        <v>0</v>
      </c>
      <c r="BH146" s="156">
        <f>IF(N146="sníž. přenesená",J146,0)</f>
        <v>0</v>
      </c>
      <c r="BI146" s="156">
        <f>IF(N146="nulová",J146,0)</f>
        <v>0</v>
      </c>
      <c r="BJ146" s="120" t="s">
        <v>72</v>
      </c>
      <c r="BK146" s="156">
        <f>ROUND(I146*H146,2)</f>
        <v>0</v>
      </c>
      <c r="BL146" s="120" t="s">
        <v>130</v>
      </c>
      <c r="BM146" s="120" t="s">
        <v>1174</v>
      </c>
    </row>
    <row r="147" spans="2:47" s="117" customFormat="1" ht="19.5">
      <c r="B147" s="8"/>
      <c r="D147" s="96" t="s">
        <v>399</v>
      </c>
      <c r="F147" s="165" t="s">
        <v>474</v>
      </c>
      <c r="L147" s="8"/>
      <c r="M147" s="114"/>
      <c r="N147" s="21"/>
      <c r="O147" s="21"/>
      <c r="P147" s="21"/>
      <c r="Q147" s="21"/>
      <c r="R147" s="21"/>
      <c r="S147" s="21"/>
      <c r="T147" s="22"/>
      <c r="AT147" s="120" t="s">
        <v>399</v>
      </c>
      <c r="AU147" s="120" t="s">
        <v>74</v>
      </c>
    </row>
    <row r="148" spans="2:51" s="167" customFormat="1" ht="12">
      <c r="B148" s="166"/>
      <c r="D148" s="96" t="s">
        <v>132</v>
      </c>
      <c r="E148" s="168" t="s">
        <v>1</v>
      </c>
      <c r="F148" s="169" t="s">
        <v>401</v>
      </c>
      <c r="H148" s="168" t="s">
        <v>1</v>
      </c>
      <c r="L148" s="166"/>
      <c r="M148" s="170"/>
      <c r="N148" s="171"/>
      <c r="O148" s="171"/>
      <c r="P148" s="171"/>
      <c r="Q148" s="171"/>
      <c r="R148" s="171"/>
      <c r="S148" s="171"/>
      <c r="T148" s="172"/>
      <c r="AT148" s="168" t="s">
        <v>132</v>
      </c>
      <c r="AU148" s="168" t="s">
        <v>74</v>
      </c>
      <c r="AV148" s="167" t="s">
        <v>72</v>
      </c>
      <c r="AW148" s="167" t="s">
        <v>5</v>
      </c>
      <c r="AX148" s="167" t="s">
        <v>66</v>
      </c>
      <c r="AY148" s="168" t="s">
        <v>123</v>
      </c>
    </row>
    <row r="149" spans="2:51" s="167" customFormat="1" ht="12">
      <c r="B149" s="166"/>
      <c r="D149" s="96" t="s">
        <v>132</v>
      </c>
      <c r="E149" s="168" t="s">
        <v>1</v>
      </c>
      <c r="F149" s="169" t="s">
        <v>1142</v>
      </c>
      <c r="H149" s="168" t="s">
        <v>1</v>
      </c>
      <c r="L149" s="166"/>
      <c r="M149" s="170"/>
      <c r="N149" s="171"/>
      <c r="O149" s="171"/>
      <c r="P149" s="171"/>
      <c r="Q149" s="171"/>
      <c r="R149" s="171"/>
      <c r="S149" s="171"/>
      <c r="T149" s="172"/>
      <c r="AT149" s="168" t="s">
        <v>132</v>
      </c>
      <c r="AU149" s="168" t="s">
        <v>74</v>
      </c>
      <c r="AV149" s="167" t="s">
        <v>72</v>
      </c>
      <c r="AW149" s="167" t="s">
        <v>5</v>
      </c>
      <c r="AX149" s="167" t="s">
        <v>66</v>
      </c>
      <c r="AY149" s="168" t="s">
        <v>123</v>
      </c>
    </row>
    <row r="150" spans="2:51" s="167" customFormat="1" ht="12">
      <c r="B150" s="166"/>
      <c r="D150" s="96" t="s">
        <v>132</v>
      </c>
      <c r="E150" s="168" t="s">
        <v>1</v>
      </c>
      <c r="F150" s="169" t="s">
        <v>1143</v>
      </c>
      <c r="H150" s="168" t="s">
        <v>1</v>
      </c>
      <c r="L150" s="166"/>
      <c r="M150" s="170"/>
      <c r="N150" s="171"/>
      <c r="O150" s="171"/>
      <c r="P150" s="171"/>
      <c r="Q150" s="171"/>
      <c r="R150" s="171"/>
      <c r="S150" s="171"/>
      <c r="T150" s="172"/>
      <c r="AT150" s="168" t="s">
        <v>132</v>
      </c>
      <c r="AU150" s="168" t="s">
        <v>74</v>
      </c>
      <c r="AV150" s="167" t="s">
        <v>72</v>
      </c>
      <c r="AW150" s="167" t="s">
        <v>5</v>
      </c>
      <c r="AX150" s="167" t="s">
        <v>66</v>
      </c>
      <c r="AY150" s="168" t="s">
        <v>123</v>
      </c>
    </row>
    <row r="151" spans="2:51" s="167" customFormat="1" ht="12">
      <c r="B151" s="166"/>
      <c r="D151" s="96" t="s">
        <v>132</v>
      </c>
      <c r="E151" s="168" t="s">
        <v>1</v>
      </c>
      <c r="F151" s="169" t="s">
        <v>404</v>
      </c>
      <c r="H151" s="168" t="s">
        <v>1</v>
      </c>
      <c r="L151" s="166"/>
      <c r="M151" s="170"/>
      <c r="N151" s="171"/>
      <c r="O151" s="171"/>
      <c r="P151" s="171"/>
      <c r="Q151" s="171"/>
      <c r="R151" s="171"/>
      <c r="S151" s="171"/>
      <c r="T151" s="172"/>
      <c r="AT151" s="168" t="s">
        <v>132</v>
      </c>
      <c r="AU151" s="168" t="s">
        <v>74</v>
      </c>
      <c r="AV151" s="167" t="s">
        <v>72</v>
      </c>
      <c r="AW151" s="167" t="s">
        <v>5</v>
      </c>
      <c r="AX151" s="167" t="s">
        <v>66</v>
      </c>
      <c r="AY151" s="168" t="s">
        <v>123</v>
      </c>
    </row>
    <row r="152" spans="2:51" s="167" customFormat="1" ht="12">
      <c r="B152" s="166"/>
      <c r="D152" s="96" t="s">
        <v>132</v>
      </c>
      <c r="E152" s="168" t="s">
        <v>1</v>
      </c>
      <c r="F152" s="169" t="s">
        <v>1144</v>
      </c>
      <c r="H152" s="168" t="s">
        <v>1</v>
      </c>
      <c r="L152" s="166"/>
      <c r="M152" s="170"/>
      <c r="N152" s="171"/>
      <c r="O152" s="171"/>
      <c r="P152" s="171"/>
      <c r="Q152" s="171"/>
      <c r="R152" s="171"/>
      <c r="S152" s="171"/>
      <c r="T152" s="172"/>
      <c r="AT152" s="168" t="s">
        <v>132</v>
      </c>
      <c r="AU152" s="168" t="s">
        <v>74</v>
      </c>
      <c r="AV152" s="167" t="s">
        <v>72</v>
      </c>
      <c r="AW152" s="167" t="s">
        <v>5</v>
      </c>
      <c r="AX152" s="167" t="s">
        <v>66</v>
      </c>
      <c r="AY152" s="168" t="s">
        <v>123</v>
      </c>
    </row>
    <row r="153" spans="2:51" s="167" customFormat="1" ht="12">
      <c r="B153" s="166"/>
      <c r="D153" s="96" t="s">
        <v>132</v>
      </c>
      <c r="E153" s="168" t="s">
        <v>1</v>
      </c>
      <c r="F153" s="169" t="s">
        <v>1145</v>
      </c>
      <c r="H153" s="168" t="s">
        <v>1</v>
      </c>
      <c r="L153" s="166"/>
      <c r="M153" s="170"/>
      <c r="N153" s="171"/>
      <c r="O153" s="171"/>
      <c r="P153" s="171"/>
      <c r="Q153" s="171"/>
      <c r="R153" s="171"/>
      <c r="S153" s="171"/>
      <c r="T153" s="172"/>
      <c r="AT153" s="168" t="s">
        <v>132</v>
      </c>
      <c r="AU153" s="168" t="s">
        <v>74</v>
      </c>
      <c r="AV153" s="167" t="s">
        <v>72</v>
      </c>
      <c r="AW153" s="167" t="s">
        <v>5</v>
      </c>
      <c r="AX153" s="167" t="s">
        <v>66</v>
      </c>
      <c r="AY153" s="168" t="s">
        <v>123</v>
      </c>
    </row>
    <row r="154" spans="2:51" s="167" customFormat="1" ht="12">
      <c r="B154" s="166"/>
      <c r="D154" s="96" t="s">
        <v>132</v>
      </c>
      <c r="E154" s="168" t="s">
        <v>1</v>
      </c>
      <c r="F154" s="169" t="s">
        <v>1146</v>
      </c>
      <c r="H154" s="168" t="s">
        <v>1</v>
      </c>
      <c r="L154" s="166"/>
      <c r="M154" s="170"/>
      <c r="N154" s="171"/>
      <c r="O154" s="171"/>
      <c r="P154" s="171"/>
      <c r="Q154" s="171"/>
      <c r="R154" s="171"/>
      <c r="S154" s="171"/>
      <c r="T154" s="172"/>
      <c r="AT154" s="168" t="s">
        <v>132</v>
      </c>
      <c r="AU154" s="168" t="s">
        <v>74</v>
      </c>
      <c r="AV154" s="167" t="s">
        <v>72</v>
      </c>
      <c r="AW154" s="167" t="s">
        <v>5</v>
      </c>
      <c r="AX154" s="167" t="s">
        <v>66</v>
      </c>
      <c r="AY154" s="168" t="s">
        <v>123</v>
      </c>
    </row>
    <row r="155" spans="2:51" s="95" customFormat="1" ht="12">
      <c r="B155" s="94"/>
      <c r="D155" s="96" t="s">
        <v>132</v>
      </c>
      <c r="E155" s="97" t="s">
        <v>1</v>
      </c>
      <c r="F155" s="98" t="s">
        <v>1147</v>
      </c>
      <c r="H155" s="99">
        <v>66.3</v>
      </c>
      <c r="L155" s="94"/>
      <c r="M155" s="100"/>
      <c r="N155" s="101"/>
      <c r="O155" s="101"/>
      <c r="P155" s="101"/>
      <c r="Q155" s="101"/>
      <c r="R155" s="101"/>
      <c r="S155" s="101"/>
      <c r="T155" s="102"/>
      <c r="AT155" s="97" t="s">
        <v>132</v>
      </c>
      <c r="AU155" s="97" t="s">
        <v>74</v>
      </c>
      <c r="AV155" s="95" t="s">
        <v>74</v>
      </c>
      <c r="AW155" s="95" t="s">
        <v>5</v>
      </c>
      <c r="AX155" s="95" t="s">
        <v>66</v>
      </c>
      <c r="AY155" s="97" t="s">
        <v>123</v>
      </c>
    </row>
    <row r="156" spans="2:51" s="167" customFormat="1" ht="12">
      <c r="B156" s="166"/>
      <c r="D156" s="96" t="s">
        <v>132</v>
      </c>
      <c r="E156" s="168" t="s">
        <v>1</v>
      </c>
      <c r="F156" s="169" t="s">
        <v>409</v>
      </c>
      <c r="H156" s="168" t="s">
        <v>1</v>
      </c>
      <c r="L156" s="166"/>
      <c r="M156" s="170"/>
      <c r="N156" s="171"/>
      <c r="O156" s="171"/>
      <c r="P156" s="171"/>
      <c r="Q156" s="171"/>
      <c r="R156" s="171"/>
      <c r="S156" s="171"/>
      <c r="T156" s="172"/>
      <c r="AT156" s="168" t="s">
        <v>132</v>
      </c>
      <c r="AU156" s="168" t="s">
        <v>74</v>
      </c>
      <c r="AV156" s="167" t="s">
        <v>72</v>
      </c>
      <c r="AW156" s="167" t="s">
        <v>5</v>
      </c>
      <c r="AX156" s="167" t="s">
        <v>66</v>
      </c>
      <c r="AY156" s="168" t="s">
        <v>123</v>
      </c>
    </row>
    <row r="157" spans="2:51" s="167" customFormat="1" ht="12">
      <c r="B157" s="166"/>
      <c r="D157" s="96" t="s">
        <v>132</v>
      </c>
      <c r="E157" s="168" t="s">
        <v>1</v>
      </c>
      <c r="F157" s="169" t="s">
        <v>1148</v>
      </c>
      <c r="H157" s="168" t="s">
        <v>1</v>
      </c>
      <c r="L157" s="166"/>
      <c r="M157" s="170"/>
      <c r="N157" s="171"/>
      <c r="O157" s="171"/>
      <c r="P157" s="171"/>
      <c r="Q157" s="171"/>
      <c r="R157" s="171"/>
      <c r="S157" s="171"/>
      <c r="T157" s="172"/>
      <c r="AT157" s="168" t="s">
        <v>132</v>
      </c>
      <c r="AU157" s="168" t="s">
        <v>74</v>
      </c>
      <c r="AV157" s="167" t="s">
        <v>72</v>
      </c>
      <c r="AW157" s="167" t="s">
        <v>5</v>
      </c>
      <c r="AX157" s="167" t="s">
        <v>66</v>
      </c>
      <c r="AY157" s="168" t="s">
        <v>123</v>
      </c>
    </row>
    <row r="158" spans="2:51" s="95" customFormat="1" ht="12">
      <c r="B158" s="94"/>
      <c r="D158" s="96" t="s">
        <v>132</v>
      </c>
      <c r="E158" s="97" t="s">
        <v>1</v>
      </c>
      <c r="F158" s="98" t="s">
        <v>1149</v>
      </c>
      <c r="H158" s="99">
        <v>8.25</v>
      </c>
      <c r="L158" s="94"/>
      <c r="M158" s="100"/>
      <c r="N158" s="101"/>
      <c r="O158" s="101"/>
      <c r="P158" s="101"/>
      <c r="Q158" s="101"/>
      <c r="R158" s="101"/>
      <c r="S158" s="101"/>
      <c r="T158" s="102"/>
      <c r="AT158" s="97" t="s">
        <v>132</v>
      </c>
      <c r="AU158" s="97" t="s">
        <v>74</v>
      </c>
      <c r="AV158" s="95" t="s">
        <v>74</v>
      </c>
      <c r="AW158" s="95" t="s">
        <v>5</v>
      </c>
      <c r="AX158" s="95" t="s">
        <v>66</v>
      </c>
      <c r="AY158" s="97" t="s">
        <v>123</v>
      </c>
    </row>
    <row r="159" spans="2:51" s="174" customFormat="1" ht="12">
      <c r="B159" s="173"/>
      <c r="D159" s="96" t="s">
        <v>132</v>
      </c>
      <c r="E159" s="175" t="s">
        <v>1</v>
      </c>
      <c r="F159" s="176" t="s">
        <v>412</v>
      </c>
      <c r="H159" s="177">
        <v>74.55</v>
      </c>
      <c r="L159" s="173"/>
      <c r="M159" s="178"/>
      <c r="N159" s="179"/>
      <c r="O159" s="179"/>
      <c r="P159" s="179"/>
      <c r="Q159" s="179"/>
      <c r="R159" s="179"/>
      <c r="S159" s="179"/>
      <c r="T159" s="180"/>
      <c r="AT159" s="175" t="s">
        <v>132</v>
      </c>
      <c r="AU159" s="175" t="s">
        <v>74</v>
      </c>
      <c r="AV159" s="174" t="s">
        <v>137</v>
      </c>
      <c r="AW159" s="174" t="s">
        <v>5</v>
      </c>
      <c r="AX159" s="174" t="s">
        <v>66</v>
      </c>
      <c r="AY159" s="175" t="s">
        <v>123</v>
      </c>
    </row>
    <row r="160" spans="2:51" s="167" customFormat="1" ht="12">
      <c r="B160" s="166"/>
      <c r="D160" s="96" t="s">
        <v>132</v>
      </c>
      <c r="E160" s="168" t="s">
        <v>1</v>
      </c>
      <c r="F160" s="169" t="s">
        <v>1150</v>
      </c>
      <c r="H160" s="168" t="s">
        <v>1</v>
      </c>
      <c r="L160" s="166"/>
      <c r="M160" s="170"/>
      <c r="N160" s="171"/>
      <c r="O160" s="171"/>
      <c r="P160" s="171"/>
      <c r="Q160" s="171"/>
      <c r="R160" s="171"/>
      <c r="S160" s="171"/>
      <c r="T160" s="172"/>
      <c r="AT160" s="168" t="s">
        <v>132</v>
      </c>
      <c r="AU160" s="168" t="s">
        <v>74</v>
      </c>
      <c r="AV160" s="167" t="s">
        <v>72</v>
      </c>
      <c r="AW160" s="167" t="s">
        <v>5</v>
      </c>
      <c r="AX160" s="167" t="s">
        <v>66</v>
      </c>
      <c r="AY160" s="168" t="s">
        <v>123</v>
      </c>
    </row>
    <row r="161" spans="2:51" s="167" customFormat="1" ht="12">
      <c r="B161" s="166"/>
      <c r="D161" s="96" t="s">
        <v>132</v>
      </c>
      <c r="E161" s="168" t="s">
        <v>1</v>
      </c>
      <c r="F161" s="169" t="s">
        <v>1145</v>
      </c>
      <c r="H161" s="168" t="s">
        <v>1</v>
      </c>
      <c r="L161" s="166"/>
      <c r="M161" s="170"/>
      <c r="N161" s="171"/>
      <c r="O161" s="171"/>
      <c r="P161" s="171"/>
      <c r="Q161" s="171"/>
      <c r="R161" s="171"/>
      <c r="S161" s="171"/>
      <c r="T161" s="172"/>
      <c r="AT161" s="168" t="s">
        <v>132</v>
      </c>
      <c r="AU161" s="168" t="s">
        <v>74</v>
      </c>
      <c r="AV161" s="167" t="s">
        <v>72</v>
      </c>
      <c r="AW161" s="167" t="s">
        <v>5</v>
      </c>
      <c r="AX161" s="167" t="s">
        <v>66</v>
      </c>
      <c r="AY161" s="168" t="s">
        <v>123</v>
      </c>
    </row>
    <row r="162" spans="2:51" s="167" customFormat="1" ht="12">
      <c r="B162" s="166"/>
      <c r="D162" s="96" t="s">
        <v>132</v>
      </c>
      <c r="E162" s="168" t="s">
        <v>1</v>
      </c>
      <c r="F162" s="169" t="s">
        <v>1151</v>
      </c>
      <c r="H162" s="168" t="s">
        <v>1</v>
      </c>
      <c r="L162" s="166"/>
      <c r="M162" s="170"/>
      <c r="N162" s="171"/>
      <c r="O162" s="171"/>
      <c r="P162" s="171"/>
      <c r="Q162" s="171"/>
      <c r="R162" s="171"/>
      <c r="S162" s="171"/>
      <c r="T162" s="172"/>
      <c r="AT162" s="168" t="s">
        <v>132</v>
      </c>
      <c r="AU162" s="168" t="s">
        <v>74</v>
      </c>
      <c r="AV162" s="167" t="s">
        <v>72</v>
      </c>
      <c r="AW162" s="167" t="s">
        <v>5</v>
      </c>
      <c r="AX162" s="167" t="s">
        <v>66</v>
      </c>
      <c r="AY162" s="168" t="s">
        <v>123</v>
      </c>
    </row>
    <row r="163" spans="2:51" s="95" customFormat="1" ht="12">
      <c r="B163" s="94"/>
      <c r="D163" s="96" t="s">
        <v>132</v>
      </c>
      <c r="E163" s="97" t="s">
        <v>1</v>
      </c>
      <c r="F163" s="98" t="s">
        <v>1152</v>
      </c>
      <c r="H163" s="99">
        <v>160.65</v>
      </c>
      <c r="L163" s="94"/>
      <c r="M163" s="100"/>
      <c r="N163" s="101"/>
      <c r="O163" s="101"/>
      <c r="P163" s="101"/>
      <c r="Q163" s="101"/>
      <c r="R163" s="101"/>
      <c r="S163" s="101"/>
      <c r="T163" s="102"/>
      <c r="AT163" s="97" t="s">
        <v>132</v>
      </c>
      <c r="AU163" s="97" t="s">
        <v>74</v>
      </c>
      <c r="AV163" s="95" t="s">
        <v>74</v>
      </c>
      <c r="AW163" s="95" t="s">
        <v>5</v>
      </c>
      <c r="AX163" s="95" t="s">
        <v>66</v>
      </c>
      <c r="AY163" s="97" t="s">
        <v>123</v>
      </c>
    </row>
    <row r="164" spans="2:51" s="167" customFormat="1" ht="12">
      <c r="B164" s="166"/>
      <c r="D164" s="96" t="s">
        <v>132</v>
      </c>
      <c r="E164" s="168" t="s">
        <v>1</v>
      </c>
      <c r="F164" s="169" t="s">
        <v>409</v>
      </c>
      <c r="H164" s="168" t="s">
        <v>1</v>
      </c>
      <c r="L164" s="166"/>
      <c r="M164" s="170"/>
      <c r="N164" s="171"/>
      <c r="O164" s="171"/>
      <c r="P164" s="171"/>
      <c r="Q164" s="171"/>
      <c r="R164" s="171"/>
      <c r="S164" s="171"/>
      <c r="T164" s="172"/>
      <c r="AT164" s="168" t="s">
        <v>132</v>
      </c>
      <c r="AU164" s="168" t="s">
        <v>74</v>
      </c>
      <c r="AV164" s="167" t="s">
        <v>72</v>
      </c>
      <c r="AW164" s="167" t="s">
        <v>5</v>
      </c>
      <c r="AX164" s="167" t="s">
        <v>66</v>
      </c>
      <c r="AY164" s="168" t="s">
        <v>123</v>
      </c>
    </row>
    <row r="165" spans="2:51" s="167" customFormat="1" ht="12">
      <c r="B165" s="166"/>
      <c r="D165" s="96" t="s">
        <v>132</v>
      </c>
      <c r="E165" s="168" t="s">
        <v>1</v>
      </c>
      <c r="F165" s="169" t="s">
        <v>1153</v>
      </c>
      <c r="H165" s="168" t="s">
        <v>1</v>
      </c>
      <c r="L165" s="166"/>
      <c r="M165" s="170"/>
      <c r="N165" s="171"/>
      <c r="O165" s="171"/>
      <c r="P165" s="171"/>
      <c r="Q165" s="171"/>
      <c r="R165" s="171"/>
      <c r="S165" s="171"/>
      <c r="T165" s="172"/>
      <c r="AT165" s="168" t="s">
        <v>132</v>
      </c>
      <c r="AU165" s="168" t="s">
        <v>74</v>
      </c>
      <c r="AV165" s="167" t="s">
        <v>72</v>
      </c>
      <c r="AW165" s="167" t="s">
        <v>5</v>
      </c>
      <c r="AX165" s="167" t="s">
        <v>66</v>
      </c>
      <c r="AY165" s="168" t="s">
        <v>123</v>
      </c>
    </row>
    <row r="166" spans="2:51" s="95" customFormat="1" ht="12">
      <c r="B166" s="94"/>
      <c r="D166" s="96" t="s">
        <v>132</v>
      </c>
      <c r="E166" s="97" t="s">
        <v>1</v>
      </c>
      <c r="F166" s="98" t="s">
        <v>1154</v>
      </c>
      <c r="H166" s="99">
        <v>6.75</v>
      </c>
      <c r="L166" s="94"/>
      <c r="M166" s="100"/>
      <c r="N166" s="101"/>
      <c r="O166" s="101"/>
      <c r="P166" s="101"/>
      <c r="Q166" s="101"/>
      <c r="R166" s="101"/>
      <c r="S166" s="101"/>
      <c r="T166" s="102"/>
      <c r="AT166" s="97" t="s">
        <v>132</v>
      </c>
      <c r="AU166" s="97" t="s">
        <v>74</v>
      </c>
      <c r="AV166" s="95" t="s">
        <v>74</v>
      </c>
      <c r="AW166" s="95" t="s">
        <v>5</v>
      </c>
      <c r="AX166" s="95" t="s">
        <v>66</v>
      </c>
      <c r="AY166" s="97" t="s">
        <v>123</v>
      </c>
    </row>
    <row r="167" spans="2:51" s="174" customFormat="1" ht="12">
      <c r="B167" s="173"/>
      <c r="D167" s="96" t="s">
        <v>132</v>
      </c>
      <c r="E167" s="175" t="s">
        <v>1</v>
      </c>
      <c r="F167" s="176" t="s">
        <v>412</v>
      </c>
      <c r="H167" s="177">
        <v>167.4</v>
      </c>
      <c r="L167" s="173"/>
      <c r="M167" s="178"/>
      <c r="N167" s="179"/>
      <c r="O167" s="179"/>
      <c r="P167" s="179"/>
      <c r="Q167" s="179"/>
      <c r="R167" s="179"/>
      <c r="S167" s="179"/>
      <c r="T167" s="180"/>
      <c r="AT167" s="175" t="s">
        <v>132</v>
      </c>
      <c r="AU167" s="175" t="s">
        <v>74</v>
      </c>
      <c r="AV167" s="174" t="s">
        <v>137</v>
      </c>
      <c r="AW167" s="174" t="s">
        <v>5</v>
      </c>
      <c r="AX167" s="174" t="s">
        <v>66</v>
      </c>
      <c r="AY167" s="175" t="s">
        <v>123</v>
      </c>
    </row>
    <row r="168" spans="2:51" s="167" customFormat="1" ht="12">
      <c r="B168" s="166"/>
      <c r="D168" s="96" t="s">
        <v>132</v>
      </c>
      <c r="E168" s="168" t="s">
        <v>1</v>
      </c>
      <c r="F168" s="169" t="s">
        <v>1155</v>
      </c>
      <c r="H168" s="168" t="s">
        <v>1</v>
      </c>
      <c r="L168" s="166"/>
      <c r="M168" s="170"/>
      <c r="N168" s="171"/>
      <c r="O168" s="171"/>
      <c r="P168" s="171"/>
      <c r="Q168" s="171"/>
      <c r="R168" s="171"/>
      <c r="S168" s="171"/>
      <c r="T168" s="172"/>
      <c r="AT168" s="168" t="s">
        <v>132</v>
      </c>
      <c r="AU168" s="168" t="s">
        <v>74</v>
      </c>
      <c r="AV168" s="167" t="s">
        <v>72</v>
      </c>
      <c r="AW168" s="167" t="s">
        <v>5</v>
      </c>
      <c r="AX168" s="167" t="s">
        <v>66</v>
      </c>
      <c r="AY168" s="168" t="s">
        <v>123</v>
      </c>
    </row>
    <row r="169" spans="2:51" s="167" customFormat="1" ht="12">
      <c r="B169" s="166"/>
      <c r="D169" s="96" t="s">
        <v>132</v>
      </c>
      <c r="E169" s="168" t="s">
        <v>1</v>
      </c>
      <c r="F169" s="169" t="s">
        <v>1145</v>
      </c>
      <c r="H169" s="168" t="s">
        <v>1</v>
      </c>
      <c r="L169" s="166"/>
      <c r="M169" s="170"/>
      <c r="N169" s="171"/>
      <c r="O169" s="171"/>
      <c r="P169" s="171"/>
      <c r="Q169" s="171"/>
      <c r="R169" s="171"/>
      <c r="S169" s="171"/>
      <c r="T169" s="172"/>
      <c r="AT169" s="168" t="s">
        <v>132</v>
      </c>
      <c r="AU169" s="168" t="s">
        <v>74</v>
      </c>
      <c r="AV169" s="167" t="s">
        <v>72</v>
      </c>
      <c r="AW169" s="167" t="s">
        <v>5</v>
      </c>
      <c r="AX169" s="167" t="s">
        <v>66</v>
      </c>
      <c r="AY169" s="168" t="s">
        <v>123</v>
      </c>
    </row>
    <row r="170" spans="2:51" s="167" customFormat="1" ht="12">
      <c r="B170" s="166"/>
      <c r="D170" s="96" t="s">
        <v>132</v>
      </c>
      <c r="E170" s="168" t="s">
        <v>1</v>
      </c>
      <c r="F170" s="169" t="s">
        <v>1156</v>
      </c>
      <c r="H170" s="168" t="s">
        <v>1</v>
      </c>
      <c r="L170" s="166"/>
      <c r="M170" s="170"/>
      <c r="N170" s="171"/>
      <c r="O170" s="171"/>
      <c r="P170" s="171"/>
      <c r="Q170" s="171"/>
      <c r="R170" s="171"/>
      <c r="S170" s="171"/>
      <c r="T170" s="172"/>
      <c r="AT170" s="168" t="s">
        <v>132</v>
      </c>
      <c r="AU170" s="168" t="s">
        <v>74</v>
      </c>
      <c r="AV170" s="167" t="s">
        <v>72</v>
      </c>
      <c r="AW170" s="167" t="s">
        <v>5</v>
      </c>
      <c r="AX170" s="167" t="s">
        <v>66</v>
      </c>
      <c r="AY170" s="168" t="s">
        <v>123</v>
      </c>
    </row>
    <row r="171" spans="2:51" s="95" customFormat="1" ht="12">
      <c r="B171" s="94"/>
      <c r="D171" s="96" t="s">
        <v>132</v>
      </c>
      <c r="E171" s="97" t="s">
        <v>1</v>
      </c>
      <c r="F171" s="98" t="s">
        <v>1157</v>
      </c>
      <c r="H171" s="99">
        <v>196.775</v>
      </c>
      <c r="L171" s="94"/>
      <c r="M171" s="100"/>
      <c r="N171" s="101"/>
      <c r="O171" s="101"/>
      <c r="P171" s="101"/>
      <c r="Q171" s="101"/>
      <c r="R171" s="101"/>
      <c r="S171" s="101"/>
      <c r="T171" s="102"/>
      <c r="AT171" s="97" t="s">
        <v>132</v>
      </c>
      <c r="AU171" s="97" t="s">
        <v>74</v>
      </c>
      <c r="AV171" s="95" t="s">
        <v>74</v>
      </c>
      <c r="AW171" s="95" t="s">
        <v>5</v>
      </c>
      <c r="AX171" s="95" t="s">
        <v>66</v>
      </c>
      <c r="AY171" s="97" t="s">
        <v>123</v>
      </c>
    </row>
    <row r="172" spans="2:51" s="167" customFormat="1" ht="12">
      <c r="B172" s="166"/>
      <c r="D172" s="96" t="s">
        <v>132</v>
      </c>
      <c r="E172" s="168" t="s">
        <v>1</v>
      </c>
      <c r="F172" s="169" t="s">
        <v>409</v>
      </c>
      <c r="H172" s="168" t="s">
        <v>1</v>
      </c>
      <c r="L172" s="166"/>
      <c r="M172" s="170"/>
      <c r="N172" s="171"/>
      <c r="O172" s="171"/>
      <c r="P172" s="171"/>
      <c r="Q172" s="171"/>
      <c r="R172" s="171"/>
      <c r="S172" s="171"/>
      <c r="T172" s="172"/>
      <c r="AT172" s="168" t="s">
        <v>132</v>
      </c>
      <c r="AU172" s="168" t="s">
        <v>74</v>
      </c>
      <c r="AV172" s="167" t="s">
        <v>72</v>
      </c>
      <c r="AW172" s="167" t="s">
        <v>5</v>
      </c>
      <c r="AX172" s="167" t="s">
        <v>66</v>
      </c>
      <c r="AY172" s="168" t="s">
        <v>123</v>
      </c>
    </row>
    <row r="173" spans="2:51" s="167" customFormat="1" ht="12">
      <c r="B173" s="166"/>
      <c r="D173" s="96" t="s">
        <v>132</v>
      </c>
      <c r="E173" s="168" t="s">
        <v>1</v>
      </c>
      <c r="F173" s="169" t="s">
        <v>1158</v>
      </c>
      <c r="H173" s="168" t="s">
        <v>1</v>
      </c>
      <c r="L173" s="166"/>
      <c r="M173" s="170"/>
      <c r="N173" s="171"/>
      <c r="O173" s="171"/>
      <c r="P173" s="171"/>
      <c r="Q173" s="171"/>
      <c r="R173" s="171"/>
      <c r="S173" s="171"/>
      <c r="T173" s="172"/>
      <c r="AT173" s="168" t="s">
        <v>132</v>
      </c>
      <c r="AU173" s="168" t="s">
        <v>74</v>
      </c>
      <c r="AV173" s="167" t="s">
        <v>72</v>
      </c>
      <c r="AW173" s="167" t="s">
        <v>5</v>
      </c>
      <c r="AX173" s="167" t="s">
        <v>66</v>
      </c>
      <c r="AY173" s="168" t="s">
        <v>123</v>
      </c>
    </row>
    <row r="174" spans="2:51" s="95" customFormat="1" ht="12">
      <c r="B174" s="94"/>
      <c r="D174" s="96" t="s">
        <v>132</v>
      </c>
      <c r="E174" s="97" t="s">
        <v>1</v>
      </c>
      <c r="F174" s="98" t="s">
        <v>1159</v>
      </c>
      <c r="H174" s="99">
        <v>5.45</v>
      </c>
      <c r="L174" s="94"/>
      <c r="M174" s="100"/>
      <c r="N174" s="101"/>
      <c r="O174" s="101"/>
      <c r="P174" s="101"/>
      <c r="Q174" s="101"/>
      <c r="R174" s="101"/>
      <c r="S174" s="101"/>
      <c r="T174" s="102"/>
      <c r="AT174" s="97" t="s">
        <v>132</v>
      </c>
      <c r="AU174" s="97" t="s">
        <v>74</v>
      </c>
      <c r="AV174" s="95" t="s">
        <v>74</v>
      </c>
      <c r="AW174" s="95" t="s">
        <v>5</v>
      </c>
      <c r="AX174" s="95" t="s">
        <v>66</v>
      </c>
      <c r="AY174" s="97" t="s">
        <v>123</v>
      </c>
    </row>
    <row r="175" spans="2:51" s="174" customFormat="1" ht="12">
      <c r="B175" s="173"/>
      <c r="D175" s="96" t="s">
        <v>132</v>
      </c>
      <c r="E175" s="175" t="s">
        <v>1</v>
      </c>
      <c r="F175" s="176" t="s">
        <v>412</v>
      </c>
      <c r="H175" s="177">
        <v>202.225</v>
      </c>
      <c r="L175" s="173"/>
      <c r="M175" s="178"/>
      <c r="N175" s="179"/>
      <c r="O175" s="179"/>
      <c r="P175" s="179"/>
      <c r="Q175" s="179"/>
      <c r="R175" s="179"/>
      <c r="S175" s="179"/>
      <c r="T175" s="180"/>
      <c r="AT175" s="175" t="s">
        <v>132</v>
      </c>
      <c r="AU175" s="175" t="s">
        <v>74</v>
      </c>
      <c r="AV175" s="174" t="s">
        <v>137</v>
      </c>
      <c r="AW175" s="174" t="s">
        <v>5</v>
      </c>
      <c r="AX175" s="174" t="s">
        <v>66</v>
      </c>
      <c r="AY175" s="175" t="s">
        <v>123</v>
      </c>
    </row>
    <row r="176" spans="2:51" s="167" customFormat="1" ht="12">
      <c r="B176" s="166"/>
      <c r="D176" s="96" t="s">
        <v>132</v>
      </c>
      <c r="E176" s="168" t="s">
        <v>1</v>
      </c>
      <c r="F176" s="169" t="s">
        <v>1160</v>
      </c>
      <c r="H176" s="168" t="s">
        <v>1</v>
      </c>
      <c r="L176" s="166"/>
      <c r="M176" s="170"/>
      <c r="N176" s="171"/>
      <c r="O176" s="171"/>
      <c r="P176" s="171"/>
      <c r="Q176" s="171"/>
      <c r="R176" s="171"/>
      <c r="S176" s="171"/>
      <c r="T176" s="172"/>
      <c r="AT176" s="168" t="s">
        <v>132</v>
      </c>
      <c r="AU176" s="168" t="s">
        <v>74</v>
      </c>
      <c r="AV176" s="167" t="s">
        <v>72</v>
      </c>
      <c r="AW176" s="167" t="s">
        <v>5</v>
      </c>
      <c r="AX176" s="167" t="s">
        <v>66</v>
      </c>
      <c r="AY176" s="168" t="s">
        <v>123</v>
      </c>
    </row>
    <row r="177" spans="2:51" s="167" customFormat="1" ht="12">
      <c r="B177" s="166"/>
      <c r="D177" s="96" t="s">
        <v>132</v>
      </c>
      <c r="E177" s="168" t="s">
        <v>1</v>
      </c>
      <c r="F177" s="169" t="s">
        <v>1145</v>
      </c>
      <c r="H177" s="168" t="s">
        <v>1</v>
      </c>
      <c r="L177" s="166"/>
      <c r="M177" s="170"/>
      <c r="N177" s="171"/>
      <c r="O177" s="171"/>
      <c r="P177" s="171"/>
      <c r="Q177" s="171"/>
      <c r="R177" s="171"/>
      <c r="S177" s="171"/>
      <c r="T177" s="172"/>
      <c r="AT177" s="168" t="s">
        <v>132</v>
      </c>
      <c r="AU177" s="168" t="s">
        <v>74</v>
      </c>
      <c r="AV177" s="167" t="s">
        <v>72</v>
      </c>
      <c r="AW177" s="167" t="s">
        <v>5</v>
      </c>
      <c r="AX177" s="167" t="s">
        <v>66</v>
      </c>
      <c r="AY177" s="168" t="s">
        <v>123</v>
      </c>
    </row>
    <row r="178" spans="2:51" s="167" customFormat="1" ht="12">
      <c r="B178" s="166"/>
      <c r="D178" s="96" t="s">
        <v>132</v>
      </c>
      <c r="E178" s="168" t="s">
        <v>1</v>
      </c>
      <c r="F178" s="169" t="s">
        <v>1161</v>
      </c>
      <c r="H178" s="168" t="s">
        <v>1</v>
      </c>
      <c r="L178" s="166"/>
      <c r="M178" s="170"/>
      <c r="N178" s="171"/>
      <c r="O178" s="171"/>
      <c r="P178" s="171"/>
      <c r="Q178" s="171"/>
      <c r="R178" s="171"/>
      <c r="S178" s="171"/>
      <c r="T178" s="172"/>
      <c r="AT178" s="168" t="s">
        <v>132</v>
      </c>
      <c r="AU178" s="168" t="s">
        <v>74</v>
      </c>
      <c r="AV178" s="167" t="s">
        <v>72</v>
      </c>
      <c r="AW178" s="167" t="s">
        <v>5</v>
      </c>
      <c r="AX178" s="167" t="s">
        <v>66</v>
      </c>
      <c r="AY178" s="168" t="s">
        <v>123</v>
      </c>
    </row>
    <row r="179" spans="2:51" s="95" customFormat="1" ht="12">
      <c r="B179" s="94"/>
      <c r="D179" s="96" t="s">
        <v>132</v>
      </c>
      <c r="E179" s="97" t="s">
        <v>1</v>
      </c>
      <c r="F179" s="98" t="s">
        <v>1162</v>
      </c>
      <c r="H179" s="99">
        <v>47.481</v>
      </c>
      <c r="L179" s="94"/>
      <c r="M179" s="100"/>
      <c r="N179" s="101"/>
      <c r="O179" s="101"/>
      <c r="P179" s="101"/>
      <c r="Q179" s="101"/>
      <c r="R179" s="101"/>
      <c r="S179" s="101"/>
      <c r="T179" s="102"/>
      <c r="AT179" s="97" t="s">
        <v>132</v>
      </c>
      <c r="AU179" s="97" t="s">
        <v>74</v>
      </c>
      <c r="AV179" s="95" t="s">
        <v>74</v>
      </c>
      <c r="AW179" s="95" t="s">
        <v>5</v>
      </c>
      <c r="AX179" s="95" t="s">
        <v>66</v>
      </c>
      <c r="AY179" s="97" t="s">
        <v>123</v>
      </c>
    </row>
    <row r="180" spans="2:51" s="167" customFormat="1" ht="12">
      <c r="B180" s="166"/>
      <c r="D180" s="96" t="s">
        <v>132</v>
      </c>
      <c r="E180" s="168" t="s">
        <v>1</v>
      </c>
      <c r="F180" s="169" t="s">
        <v>409</v>
      </c>
      <c r="H180" s="168" t="s">
        <v>1</v>
      </c>
      <c r="L180" s="166"/>
      <c r="M180" s="170"/>
      <c r="N180" s="171"/>
      <c r="O180" s="171"/>
      <c r="P180" s="171"/>
      <c r="Q180" s="171"/>
      <c r="R180" s="171"/>
      <c r="S180" s="171"/>
      <c r="T180" s="172"/>
      <c r="AT180" s="168" t="s">
        <v>132</v>
      </c>
      <c r="AU180" s="168" t="s">
        <v>74</v>
      </c>
      <c r="AV180" s="167" t="s">
        <v>72</v>
      </c>
      <c r="AW180" s="167" t="s">
        <v>5</v>
      </c>
      <c r="AX180" s="167" t="s">
        <v>66</v>
      </c>
      <c r="AY180" s="168" t="s">
        <v>123</v>
      </c>
    </row>
    <row r="181" spans="2:51" s="167" customFormat="1" ht="12">
      <c r="B181" s="166"/>
      <c r="D181" s="96" t="s">
        <v>132</v>
      </c>
      <c r="E181" s="168" t="s">
        <v>1</v>
      </c>
      <c r="F181" s="169" t="s">
        <v>436</v>
      </c>
      <c r="H181" s="168" t="s">
        <v>1</v>
      </c>
      <c r="L181" s="166"/>
      <c r="M181" s="170"/>
      <c r="N181" s="171"/>
      <c r="O181" s="171"/>
      <c r="P181" s="171"/>
      <c r="Q181" s="171"/>
      <c r="R181" s="171"/>
      <c r="S181" s="171"/>
      <c r="T181" s="172"/>
      <c r="AT181" s="168" t="s">
        <v>132</v>
      </c>
      <c r="AU181" s="168" t="s">
        <v>74</v>
      </c>
      <c r="AV181" s="167" t="s">
        <v>72</v>
      </c>
      <c r="AW181" s="167" t="s">
        <v>5</v>
      </c>
      <c r="AX181" s="167" t="s">
        <v>66</v>
      </c>
      <c r="AY181" s="168" t="s">
        <v>123</v>
      </c>
    </row>
    <row r="182" spans="2:51" s="95" customFormat="1" ht="12">
      <c r="B182" s="94"/>
      <c r="D182" s="96" t="s">
        <v>132</v>
      </c>
      <c r="E182" s="97" t="s">
        <v>1</v>
      </c>
      <c r="F182" s="98" t="s">
        <v>1163</v>
      </c>
      <c r="H182" s="99">
        <v>5.35</v>
      </c>
      <c r="L182" s="94"/>
      <c r="M182" s="100"/>
      <c r="N182" s="101"/>
      <c r="O182" s="101"/>
      <c r="P182" s="101"/>
      <c r="Q182" s="101"/>
      <c r="R182" s="101"/>
      <c r="S182" s="101"/>
      <c r="T182" s="102"/>
      <c r="AT182" s="97" t="s">
        <v>132</v>
      </c>
      <c r="AU182" s="97" t="s">
        <v>74</v>
      </c>
      <c r="AV182" s="95" t="s">
        <v>74</v>
      </c>
      <c r="AW182" s="95" t="s">
        <v>5</v>
      </c>
      <c r="AX182" s="95" t="s">
        <v>66</v>
      </c>
      <c r="AY182" s="97" t="s">
        <v>123</v>
      </c>
    </row>
    <row r="183" spans="2:51" s="174" customFormat="1" ht="12">
      <c r="B183" s="173"/>
      <c r="D183" s="96" t="s">
        <v>132</v>
      </c>
      <c r="E183" s="175" t="s">
        <v>1</v>
      </c>
      <c r="F183" s="176" t="s">
        <v>412</v>
      </c>
      <c r="H183" s="177">
        <v>52.831</v>
      </c>
      <c r="L183" s="173"/>
      <c r="M183" s="178"/>
      <c r="N183" s="179"/>
      <c r="O183" s="179"/>
      <c r="P183" s="179"/>
      <c r="Q183" s="179"/>
      <c r="R183" s="179"/>
      <c r="S183" s="179"/>
      <c r="T183" s="180"/>
      <c r="AT183" s="175" t="s">
        <v>132</v>
      </c>
      <c r="AU183" s="175" t="s">
        <v>74</v>
      </c>
      <c r="AV183" s="174" t="s">
        <v>137</v>
      </c>
      <c r="AW183" s="174" t="s">
        <v>5</v>
      </c>
      <c r="AX183" s="174" t="s">
        <v>66</v>
      </c>
      <c r="AY183" s="175" t="s">
        <v>123</v>
      </c>
    </row>
    <row r="184" spans="2:51" s="167" customFormat="1" ht="12">
      <c r="B184" s="166"/>
      <c r="D184" s="96" t="s">
        <v>132</v>
      </c>
      <c r="E184" s="168" t="s">
        <v>1</v>
      </c>
      <c r="F184" s="169" t="s">
        <v>1164</v>
      </c>
      <c r="H184" s="168" t="s">
        <v>1</v>
      </c>
      <c r="L184" s="166"/>
      <c r="M184" s="170"/>
      <c r="N184" s="171"/>
      <c r="O184" s="171"/>
      <c r="P184" s="171"/>
      <c r="Q184" s="171"/>
      <c r="R184" s="171"/>
      <c r="S184" s="171"/>
      <c r="T184" s="172"/>
      <c r="AT184" s="168" t="s">
        <v>132</v>
      </c>
      <c r="AU184" s="168" t="s">
        <v>74</v>
      </c>
      <c r="AV184" s="167" t="s">
        <v>72</v>
      </c>
      <c r="AW184" s="167" t="s">
        <v>5</v>
      </c>
      <c r="AX184" s="167" t="s">
        <v>66</v>
      </c>
      <c r="AY184" s="168" t="s">
        <v>123</v>
      </c>
    </row>
    <row r="185" spans="2:51" s="167" customFormat="1" ht="12">
      <c r="B185" s="166"/>
      <c r="D185" s="96" t="s">
        <v>132</v>
      </c>
      <c r="E185" s="168" t="s">
        <v>1</v>
      </c>
      <c r="F185" s="169" t="s">
        <v>439</v>
      </c>
      <c r="H185" s="168" t="s">
        <v>1</v>
      </c>
      <c r="L185" s="166"/>
      <c r="M185" s="170"/>
      <c r="N185" s="171"/>
      <c r="O185" s="171"/>
      <c r="P185" s="171"/>
      <c r="Q185" s="171"/>
      <c r="R185" s="171"/>
      <c r="S185" s="171"/>
      <c r="T185" s="172"/>
      <c r="AT185" s="168" t="s">
        <v>132</v>
      </c>
      <c r="AU185" s="168" t="s">
        <v>74</v>
      </c>
      <c r="AV185" s="167" t="s">
        <v>72</v>
      </c>
      <c r="AW185" s="167" t="s">
        <v>5</v>
      </c>
      <c r="AX185" s="167" t="s">
        <v>66</v>
      </c>
      <c r="AY185" s="168" t="s">
        <v>123</v>
      </c>
    </row>
    <row r="186" spans="2:51" s="167" customFormat="1" ht="12">
      <c r="B186" s="166"/>
      <c r="D186" s="96" t="s">
        <v>132</v>
      </c>
      <c r="E186" s="168" t="s">
        <v>1</v>
      </c>
      <c r="F186" s="169" t="s">
        <v>1165</v>
      </c>
      <c r="H186" s="168" t="s">
        <v>1</v>
      </c>
      <c r="L186" s="166"/>
      <c r="M186" s="170"/>
      <c r="N186" s="171"/>
      <c r="O186" s="171"/>
      <c r="P186" s="171"/>
      <c r="Q186" s="171"/>
      <c r="R186" s="171"/>
      <c r="S186" s="171"/>
      <c r="T186" s="172"/>
      <c r="AT186" s="168" t="s">
        <v>132</v>
      </c>
      <c r="AU186" s="168" t="s">
        <v>74</v>
      </c>
      <c r="AV186" s="167" t="s">
        <v>72</v>
      </c>
      <c r="AW186" s="167" t="s">
        <v>5</v>
      </c>
      <c r="AX186" s="167" t="s">
        <v>66</v>
      </c>
      <c r="AY186" s="168" t="s">
        <v>123</v>
      </c>
    </row>
    <row r="187" spans="2:51" s="95" customFormat="1" ht="12">
      <c r="B187" s="94"/>
      <c r="D187" s="96" t="s">
        <v>132</v>
      </c>
      <c r="E187" s="97" t="s">
        <v>1</v>
      </c>
      <c r="F187" s="98" t="s">
        <v>1166</v>
      </c>
      <c r="H187" s="99">
        <v>9.224</v>
      </c>
      <c r="L187" s="94"/>
      <c r="M187" s="100"/>
      <c r="N187" s="101"/>
      <c r="O187" s="101"/>
      <c r="P187" s="101"/>
      <c r="Q187" s="101"/>
      <c r="R187" s="101"/>
      <c r="S187" s="101"/>
      <c r="T187" s="102"/>
      <c r="AT187" s="97" t="s">
        <v>132</v>
      </c>
      <c r="AU187" s="97" t="s">
        <v>74</v>
      </c>
      <c r="AV187" s="95" t="s">
        <v>74</v>
      </c>
      <c r="AW187" s="95" t="s">
        <v>5</v>
      </c>
      <c r="AX187" s="95" t="s">
        <v>66</v>
      </c>
      <c r="AY187" s="97" t="s">
        <v>123</v>
      </c>
    </row>
    <row r="188" spans="2:51" s="167" customFormat="1" ht="12">
      <c r="B188" s="166"/>
      <c r="D188" s="96" t="s">
        <v>132</v>
      </c>
      <c r="E188" s="168" t="s">
        <v>1</v>
      </c>
      <c r="F188" s="169" t="s">
        <v>442</v>
      </c>
      <c r="H188" s="168" t="s">
        <v>1</v>
      </c>
      <c r="L188" s="166"/>
      <c r="M188" s="170"/>
      <c r="N188" s="171"/>
      <c r="O188" s="171"/>
      <c r="P188" s="171"/>
      <c r="Q188" s="171"/>
      <c r="R188" s="171"/>
      <c r="S188" s="171"/>
      <c r="T188" s="172"/>
      <c r="AT188" s="168" t="s">
        <v>132</v>
      </c>
      <c r="AU188" s="168" t="s">
        <v>74</v>
      </c>
      <c r="AV188" s="167" t="s">
        <v>72</v>
      </c>
      <c r="AW188" s="167" t="s">
        <v>5</v>
      </c>
      <c r="AX188" s="167" t="s">
        <v>66</v>
      </c>
      <c r="AY188" s="168" t="s">
        <v>123</v>
      </c>
    </row>
    <row r="189" spans="2:51" s="167" customFormat="1" ht="12">
      <c r="B189" s="166"/>
      <c r="D189" s="96" t="s">
        <v>132</v>
      </c>
      <c r="E189" s="168" t="s">
        <v>1</v>
      </c>
      <c r="F189" s="169" t="s">
        <v>1167</v>
      </c>
      <c r="H189" s="168" t="s">
        <v>1</v>
      </c>
      <c r="L189" s="166"/>
      <c r="M189" s="170"/>
      <c r="N189" s="171"/>
      <c r="O189" s="171"/>
      <c r="P189" s="171"/>
      <c r="Q189" s="171"/>
      <c r="R189" s="171"/>
      <c r="S189" s="171"/>
      <c r="T189" s="172"/>
      <c r="AT189" s="168" t="s">
        <v>132</v>
      </c>
      <c r="AU189" s="168" t="s">
        <v>74</v>
      </c>
      <c r="AV189" s="167" t="s">
        <v>72</v>
      </c>
      <c r="AW189" s="167" t="s">
        <v>5</v>
      </c>
      <c r="AX189" s="167" t="s">
        <v>66</v>
      </c>
      <c r="AY189" s="168" t="s">
        <v>123</v>
      </c>
    </row>
    <row r="190" spans="2:51" s="95" customFormat="1" ht="12">
      <c r="B190" s="94"/>
      <c r="D190" s="96" t="s">
        <v>132</v>
      </c>
      <c r="E190" s="97" t="s">
        <v>1</v>
      </c>
      <c r="F190" s="98" t="s">
        <v>1168</v>
      </c>
      <c r="H190" s="99">
        <v>1.29</v>
      </c>
      <c r="L190" s="94"/>
      <c r="M190" s="100"/>
      <c r="N190" s="101"/>
      <c r="O190" s="101"/>
      <c r="P190" s="101"/>
      <c r="Q190" s="101"/>
      <c r="R190" s="101"/>
      <c r="S190" s="101"/>
      <c r="T190" s="102"/>
      <c r="AT190" s="97" t="s">
        <v>132</v>
      </c>
      <c r="AU190" s="97" t="s">
        <v>74</v>
      </c>
      <c r="AV190" s="95" t="s">
        <v>74</v>
      </c>
      <c r="AW190" s="95" t="s">
        <v>5</v>
      </c>
      <c r="AX190" s="95" t="s">
        <v>66</v>
      </c>
      <c r="AY190" s="97" t="s">
        <v>123</v>
      </c>
    </row>
    <row r="191" spans="2:51" s="174" customFormat="1" ht="12">
      <c r="B191" s="173"/>
      <c r="D191" s="96" t="s">
        <v>132</v>
      </c>
      <c r="E191" s="175" t="s">
        <v>1</v>
      </c>
      <c r="F191" s="176" t="s">
        <v>412</v>
      </c>
      <c r="H191" s="177">
        <v>10.514</v>
      </c>
      <c r="L191" s="173"/>
      <c r="M191" s="178"/>
      <c r="N191" s="179"/>
      <c r="O191" s="179"/>
      <c r="P191" s="179"/>
      <c r="Q191" s="179"/>
      <c r="R191" s="179"/>
      <c r="S191" s="179"/>
      <c r="T191" s="180"/>
      <c r="AT191" s="175" t="s">
        <v>132</v>
      </c>
      <c r="AU191" s="175" t="s">
        <v>74</v>
      </c>
      <c r="AV191" s="174" t="s">
        <v>137</v>
      </c>
      <c r="AW191" s="174" t="s">
        <v>5</v>
      </c>
      <c r="AX191" s="174" t="s">
        <v>66</v>
      </c>
      <c r="AY191" s="175" t="s">
        <v>123</v>
      </c>
    </row>
    <row r="192" spans="2:51" s="167" customFormat="1" ht="12">
      <c r="B192" s="166"/>
      <c r="D192" s="96" t="s">
        <v>132</v>
      </c>
      <c r="E192" s="168" t="s">
        <v>1</v>
      </c>
      <c r="F192" s="169" t="s">
        <v>1169</v>
      </c>
      <c r="H192" s="168" t="s">
        <v>1</v>
      </c>
      <c r="L192" s="166"/>
      <c r="M192" s="170"/>
      <c r="N192" s="171"/>
      <c r="O192" s="171"/>
      <c r="P192" s="171"/>
      <c r="Q192" s="171"/>
      <c r="R192" s="171"/>
      <c r="S192" s="171"/>
      <c r="T192" s="172"/>
      <c r="AT192" s="168" t="s">
        <v>132</v>
      </c>
      <c r="AU192" s="168" t="s">
        <v>74</v>
      </c>
      <c r="AV192" s="167" t="s">
        <v>72</v>
      </c>
      <c r="AW192" s="167" t="s">
        <v>5</v>
      </c>
      <c r="AX192" s="167" t="s">
        <v>66</v>
      </c>
      <c r="AY192" s="168" t="s">
        <v>123</v>
      </c>
    </row>
    <row r="193" spans="2:51" s="167" customFormat="1" ht="12">
      <c r="B193" s="166"/>
      <c r="D193" s="96" t="s">
        <v>132</v>
      </c>
      <c r="E193" s="168" t="s">
        <v>1</v>
      </c>
      <c r="F193" s="169" t="s">
        <v>439</v>
      </c>
      <c r="H193" s="168" t="s">
        <v>1</v>
      </c>
      <c r="L193" s="166"/>
      <c r="M193" s="170"/>
      <c r="N193" s="171"/>
      <c r="O193" s="171"/>
      <c r="P193" s="171"/>
      <c r="Q193" s="171"/>
      <c r="R193" s="171"/>
      <c r="S193" s="171"/>
      <c r="T193" s="172"/>
      <c r="AT193" s="168" t="s">
        <v>132</v>
      </c>
      <c r="AU193" s="168" t="s">
        <v>74</v>
      </c>
      <c r="AV193" s="167" t="s">
        <v>72</v>
      </c>
      <c r="AW193" s="167" t="s">
        <v>5</v>
      </c>
      <c r="AX193" s="167" t="s">
        <v>66</v>
      </c>
      <c r="AY193" s="168" t="s">
        <v>123</v>
      </c>
    </row>
    <row r="194" spans="2:51" s="167" customFormat="1" ht="12">
      <c r="B194" s="166"/>
      <c r="D194" s="96" t="s">
        <v>132</v>
      </c>
      <c r="E194" s="168" t="s">
        <v>1</v>
      </c>
      <c r="F194" s="169" t="s">
        <v>1170</v>
      </c>
      <c r="H194" s="168" t="s">
        <v>1</v>
      </c>
      <c r="L194" s="166"/>
      <c r="M194" s="170"/>
      <c r="N194" s="171"/>
      <c r="O194" s="171"/>
      <c r="P194" s="171"/>
      <c r="Q194" s="171"/>
      <c r="R194" s="171"/>
      <c r="S194" s="171"/>
      <c r="T194" s="172"/>
      <c r="AT194" s="168" t="s">
        <v>132</v>
      </c>
      <c r="AU194" s="168" t="s">
        <v>74</v>
      </c>
      <c r="AV194" s="167" t="s">
        <v>72</v>
      </c>
      <c r="AW194" s="167" t="s">
        <v>5</v>
      </c>
      <c r="AX194" s="167" t="s">
        <v>66</v>
      </c>
      <c r="AY194" s="168" t="s">
        <v>123</v>
      </c>
    </row>
    <row r="195" spans="2:51" s="95" customFormat="1" ht="12">
      <c r="B195" s="94"/>
      <c r="D195" s="96" t="s">
        <v>132</v>
      </c>
      <c r="E195" s="97" t="s">
        <v>1</v>
      </c>
      <c r="F195" s="98" t="s">
        <v>1171</v>
      </c>
      <c r="H195" s="99">
        <v>13.86</v>
      </c>
      <c r="L195" s="94"/>
      <c r="M195" s="100"/>
      <c r="N195" s="101"/>
      <c r="O195" s="101"/>
      <c r="P195" s="101"/>
      <c r="Q195" s="101"/>
      <c r="R195" s="101"/>
      <c r="S195" s="101"/>
      <c r="T195" s="102"/>
      <c r="AT195" s="97" t="s">
        <v>132</v>
      </c>
      <c r="AU195" s="97" t="s">
        <v>74</v>
      </c>
      <c r="AV195" s="95" t="s">
        <v>74</v>
      </c>
      <c r="AW195" s="95" t="s">
        <v>5</v>
      </c>
      <c r="AX195" s="95" t="s">
        <v>66</v>
      </c>
      <c r="AY195" s="97" t="s">
        <v>123</v>
      </c>
    </row>
    <row r="196" spans="2:51" s="167" customFormat="1" ht="12">
      <c r="B196" s="166"/>
      <c r="D196" s="96" t="s">
        <v>132</v>
      </c>
      <c r="E196" s="168" t="s">
        <v>1</v>
      </c>
      <c r="F196" s="169" t="s">
        <v>442</v>
      </c>
      <c r="H196" s="168" t="s">
        <v>1</v>
      </c>
      <c r="L196" s="166"/>
      <c r="M196" s="170"/>
      <c r="N196" s="171"/>
      <c r="O196" s="171"/>
      <c r="P196" s="171"/>
      <c r="Q196" s="171"/>
      <c r="R196" s="171"/>
      <c r="S196" s="171"/>
      <c r="T196" s="172"/>
      <c r="AT196" s="168" t="s">
        <v>132</v>
      </c>
      <c r="AU196" s="168" t="s">
        <v>74</v>
      </c>
      <c r="AV196" s="167" t="s">
        <v>72</v>
      </c>
      <c r="AW196" s="167" t="s">
        <v>5</v>
      </c>
      <c r="AX196" s="167" t="s">
        <v>66</v>
      </c>
      <c r="AY196" s="168" t="s">
        <v>123</v>
      </c>
    </row>
    <row r="197" spans="2:51" s="167" customFormat="1" ht="12">
      <c r="B197" s="166"/>
      <c r="D197" s="96" t="s">
        <v>132</v>
      </c>
      <c r="E197" s="168" t="s">
        <v>1</v>
      </c>
      <c r="F197" s="169" t="s">
        <v>1172</v>
      </c>
      <c r="H197" s="168" t="s">
        <v>1</v>
      </c>
      <c r="L197" s="166"/>
      <c r="M197" s="170"/>
      <c r="N197" s="171"/>
      <c r="O197" s="171"/>
      <c r="P197" s="171"/>
      <c r="Q197" s="171"/>
      <c r="R197" s="171"/>
      <c r="S197" s="171"/>
      <c r="T197" s="172"/>
      <c r="AT197" s="168" t="s">
        <v>132</v>
      </c>
      <c r="AU197" s="168" t="s">
        <v>74</v>
      </c>
      <c r="AV197" s="167" t="s">
        <v>72</v>
      </c>
      <c r="AW197" s="167" t="s">
        <v>5</v>
      </c>
      <c r="AX197" s="167" t="s">
        <v>66</v>
      </c>
      <c r="AY197" s="168" t="s">
        <v>123</v>
      </c>
    </row>
    <row r="198" spans="2:51" s="95" customFormat="1" ht="12">
      <c r="B198" s="94"/>
      <c r="D198" s="96" t="s">
        <v>132</v>
      </c>
      <c r="E198" s="97" t="s">
        <v>1</v>
      </c>
      <c r="F198" s="98" t="s">
        <v>1173</v>
      </c>
      <c r="H198" s="99">
        <v>2.16</v>
      </c>
      <c r="L198" s="94"/>
      <c r="M198" s="100"/>
      <c r="N198" s="101"/>
      <c r="O198" s="101"/>
      <c r="P198" s="101"/>
      <c r="Q198" s="101"/>
      <c r="R198" s="101"/>
      <c r="S198" s="101"/>
      <c r="T198" s="102"/>
      <c r="AT198" s="97" t="s">
        <v>132</v>
      </c>
      <c r="AU198" s="97" t="s">
        <v>74</v>
      </c>
      <c r="AV198" s="95" t="s">
        <v>74</v>
      </c>
      <c r="AW198" s="95" t="s">
        <v>5</v>
      </c>
      <c r="AX198" s="95" t="s">
        <v>66</v>
      </c>
      <c r="AY198" s="97" t="s">
        <v>123</v>
      </c>
    </row>
    <row r="199" spans="2:51" s="174" customFormat="1" ht="12">
      <c r="B199" s="173"/>
      <c r="D199" s="96" t="s">
        <v>132</v>
      </c>
      <c r="E199" s="175" t="s">
        <v>1</v>
      </c>
      <c r="F199" s="176" t="s">
        <v>412</v>
      </c>
      <c r="H199" s="177">
        <v>16.02</v>
      </c>
      <c r="L199" s="173"/>
      <c r="M199" s="178"/>
      <c r="N199" s="179"/>
      <c r="O199" s="179"/>
      <c r="P199" s="179"/>
      <c r="Q199" s="179"/>
      <c r="R199" s="179"/>
      <c r="S199" s="179"/>
      <c r="T199" s="180"/>
      <c r="AT199" s="175" t="s">
        <v>132</v>
      </c>
      <c r="AU199" s="175" t="s">
        <v>74</v>
      </c>
      <c r="AV199" s="174" t="s">
        <v>137</v>
      </c>
      <c r="AW199" s="174" t="s">
        <v>5</v>
      </c>
      <c r="AX199" s="174" t="s">
        <v>66</v>
      </c>
      <c r="AY199" s="175" t="s">
        <v>123</v>
      </c>
    </row>
    <row r="200" spans="2:51" s="182" customFormat="1" ht="12">
      <c r="B200" s="181"/>
      <c r="D200" s="96" t="s">
        <v>132</v>
      </c>
      <c r="E200" s="183" t="s">
        <v>1</v>
      </c>
      <c r="F200" s="184" t="s">
        <v>470</v>
      </c>
      <c r="H200" s="185">
        <v>523.54</v>
      </c>
      <c r="L200" s="181"/>
      <c r="M200" s="186"/>
      <c r="N200" s="187"/>
      <c r="O200" s="187"/>
      <c r="P200" s="187"/>
      <c r="Q200" s="187"/>
      <c r="R200" s="187"/>
      <c r="S200" s="187"/>
      <c r="T200" s="188"/>
      <c r="AT200" s="183" t="s">
        <v>132</v>
      </c>
      <c r="AU200" s="183" t="s">
        <v>74</v>
      </c>
      <c r="AV200" s="182" t="s">
        <v>130</v>
      </c>
      <c r="AW200" s="182" t="s">
        <v>5</v>
      </c>
      <c r="AX200" s="182" t="s">
        <v>72</v>
      </c>
      <c r="AY200" s="183" t="s">
        <v>123</v>
      </c>
    </row>
    <row r="201" spans="2:51" s="95" customFormat="1" ht="12">
      <c r="B201" s="94"/>
      <c r="D201" s="96" t="s">
        <v>132</v>
      </c>
      <c r="F201" s="98" t="s">
        <v>1175</v>
      </c>
      <c r="H201" s="99">
        <v>157.062</v>
      </c>
      <c r="L201" s="94"/>
      <c r="M201" s="100"/>
      <c r="N201" s="101"/>
      <c r="O201" s="101"/>
      <c r="P201" s="101"/>
      <c r="Q201" s="101"/>
      <c r="R201" s="101"/>
      <c r="S201" s="101"/>
      <c r="T201" s="102"/>
      <c r="AT201" s="97" t="s">
        <v>132</v>
      </c>
      <c r="AU201" s="97" t="s">
        <v>74</v>
      </c>
      <c r="AV201" s="95" t="s">
        <v>74</v>
      </c>
      <c r="AW201" s="95" t="s">
        <v>4</v>
      </c>
      <c r="AX201" s="95" t="s">
        <v>72</v>
      </c>
      <c r="AY201" s="97" t="s">
        <v>123</v>
      </c>
    </row>
    <row r="202" spans="2:65" s="117" customFormat="1" ht="16.5" customHeight="1">
      <c r="B202" s="8"/>
      <c r="C202" s="84" t="s">
        <v>137</v>
      </c>
      <c r="D202" s="84" t="s">
        <v>125</v>
      </c>
      <c r="E202" s="85" t="s">
        <v>476</v>
      </c>
      <c r="F202" s="86" t="s">
        <v>477</v>
      </c>
      <c r="G202" s="87" t="s">
        <v>128</v>
      </c>
      <c r="H202" s="88">
        <v>46.57</v>
      </c>
      <c r="I202" s="142"/>
      <c r="J202" s="89">
        <f>ROUND(I202*H202,2)</f>
        <v>0</v>
      </c>
      <c r="K202" s="86" t="s">
        <v>397</v>
      </c>
      <c r="L202" s="8"/>
      <c r="M202" s="115" t="s">
        <v>1</v>
      </c>
      <c r="N202" s="90" t="s">
        <v>35</v>
      </c>
      <c r="O202" s="92">
        <v>0.088</v>
      </c>
      <c r="P202" s="92">
        <f>O202*H202</f>
        <v>4.09816</v>
      </c>
      <c r="Q202" s="92">
        <v>0.00058</v>
      </c>
      <c r="R202" s="92">
        <f>Q202*H202</f>
        <v>0.0270106</v>
      </c>
      <c r="S202" s="92">
        <v>0</v>
      </c>
      <c r="T202" s="164">
        <f>S202*H202</f>
        <v>0</v>
      </c>
      <c r="AR202" s="120" t="s">
        <v>130</v>
      </c>
      <c r="AT202" s="120" t="s">
        <v>125</v>
      </c>
      <c r="AU202" s="120" t="s">
        <v>74</v>
      </c>
      <c r="AY202" s="120" t="s">
        <v>123</v>
      </c>
      <c r="BE202" s="156">
        <f>IF(N202="základní",J202,0)</f>
        <v>0</v>
      </c>
      <c r="BF202" s="156">
        <f>IF(N202="snížená",J202,0)</f>
        <v>0</v>
      </c>
      <c r="BG202" s="156">
        <f>IF(N202="zákl. přenesená",J202,0)</f>
        <v>0</v>
      </c>
      <c r="BH202" s="156">
        <f>IF(N202="sníž. přenesená",J202,0)</f>
        <v>0</v>
      </c>
      <c r="BI202" s="156">
        <f>IF(N202="nulová",J202,0)</f>
        <v>0</v>
      </c>
      <c r="BJ202" s="120" t="s">
        <v>72</v>
      </c>
      <c r="BK202" s="156">
        <f>ROUND(I202*H202,2)</f>
        <v>0</v>
      </c>
      <c r="BL202" s="120" t="s">
        <v>130</v>
      </c>
      <c r="BM202" s="120" t="s">
        <v>1176</v>
      </c>
    </row>
    <row r="203" spans="2:47" s="117" customFormat="1" ht="12">
      <c r="B203" s="8"/>
      <c r="D203" s="96" t="s">
        <v>399</v>
      </c>
      <c r="F203" s="165" t="s">
        <v>479</v>
      </c>
      <c r="L203" s="8"/>
      <c r="M203" s="114"/>
      <c r="N203" s="21"/>
      <c r="O203" s="21"/>
      <c r="P203" s="21"/>
      <c r="Q203" s="21"/>
      <c r="R203" s="21"/>
      <c r="S203" s="21"/>
      <c r="T203" s="22"/>
      <c r="AT203" s="120" t="s">
        <v>399</v>
      </c>
      <c r="AU203" s="120" t="s">
        <v>74</v>
      </c>
    </row>
    <row r="204" spans="2:47" s="117" customFormat="1" ht="19.5">
      <c r="B204" s="8"/>
      <c r="D204" s="96" t="s">
        <v>298</v>
      </c>
      <c r="F204" s="113" t="s">
        <v>480</v>
      </c>
      <c r="L204" s="8"/>
      <c r="M204" s="114"/>
      <c r="N204" s="21"/>
      <c r="O204" s="21"/>
      <c r="P204" s="21"/>
      <c r="Q204" s="21"/>
      <c r="R204" s="21"/>
      <c r="S204" s="21"/>
      <c r="T204" s="22"/>
      <c r="AT204" s="120" t="s">
        <v>298</v>
      </c>
      <c r="AU204" s="120" t="s">
        <v>74</v>
      </c>
    </row>
    <row r="205" spans="2:51" s="167" customFormat="1" ht="12">
      <c r="B205" s="166"/>
      <c r="D205" s="96" t="s">
        <v>132</v>
      </c>
      <c r="E205" s="168" t="s">
        <v>1</v>
      </c>
      <c r="F205" s="169" t="s">
        <v>401</v>
      </c>
      <c r="H205" s="168" t="s">
        <v>1</v>
      </c>
      <c r="L205" s="166"/>
      <c r="M205" s="170"/>
      <c r="N205" s="171"/>
      <c r="O205" s="171"/>
      <c r="P205" s="171"/>
      <c r="Q205" s="171"/>
      <c r="R205" s="171"/>
      <c r="S205" s="171"/>
      <c r="T205" s="172"/>
      <c r="AT205" s="168" t="s">
        <v>132</v>
      </c>
      <c r="AU205" s="168" t="s">
        <v>74</v>
      </c>
      <c r="AV205" s="167" t="s">
        <v>72</v>
      </c>
      <c r="AW205" s="167" t="s">
        <v>5</v>
      </c>
      <c r="AX205" s="167" t="s">
        <v>66</v>
      </c>
      <c r="AY205" s="168" t="s">
        <v>123</v>
      </c>
    </row>
    <row r="206" spans="2:51" s="167" customFormat="1" ht="12">
      <c r="B206" s="166"/>
      <c r="D206" s="96" t="s">
        <v>132</v>
      </c>
      <c r="E206" s="168" t="s">
        <v>1</v>
      </c>
      <c r="F206" s="169" t="s">
        <v>1142</v>
      </c>
      <c r="H206" s="168" t="s">
        <v>1</v>
      </c>
      <c r="L206" s="166"/>
      <c r="M206" s="170"/>
      <c r="N206" s="171"/>
      <c r="O206" s="171"/>
      <c r="P206" s="171"/>
      <c r="Q206" s="171"/>
      <c r="R206" s="171"/>
      <c r="S206" s="171"/>
      <c r="T206" s="172"/>
      <c r="AT206" s="168" t="s">
        <v>132</v>
      </c>
      <c r="AU206" s="168" t="s">
        <v>74</v>
      </c>
      <c r="AV206" s="167" t="s">
        <v>72</v>
      </c>
      <c r="AW206" s="167" t="s">
        <v>5</v>
      </c>
      <c r="AX206" s="167" t="s">
        <v>66</v>
      </c>
      <c r="AY206" s="168" t="s">
        <v>123</v>
      </c>
    </row>
    <row r="207" spans="2:51" s="167" customFormat="1" ht="12">
      <c r="B207" s="166"/>
      <c r="D207" s="96" t="s">
        <v>132</v>
      </c>
      <c r="E207" s="168" t="s">
        <v>1</v>
      </c>
      <c r="F207" s="169" t="s">
        <v>1143</v>
      </c>
      <c r="H207" s="168" t="s">
        <v>1</v>
      </c>
      <c r="L207" s="166"/>
      <c r="M207" s="170"/>
      <c r="N207" s="171"/>
      <c r="O207" s="171"/>
      <c r="P207" s="171"/>
      <c r="Q207" s="171"/>
      <c r="R207" s="171"/>
      <c r="S207" s="171"/>
      <c r="T207" s="172"/>
      <c r="AT207" s="168" t="s">
        <v>132</v>
      </c>
      <c r="AU207" s="168" t="s">
        <v>74</v>
      </c>
      <c r="AV207" s="167" t="s">
        <v>72</v>
      </c>
      <c r="AW207" s="167" t="s">
        <v>5</v>
      </c>
      <c r="AX207" s="167" t="s">
        <v>66</v>
      </c>
      <c r="AY207" s="168" t="s">
        <v>123</v>
      </c>
    </row>
    <row r="208" spans="2:51" s="167" customFormat="1" ht="12">
      <c r="B208" s="166"/>
      <c r="D208" s="96" t="s">
        <v>132</v>
      </c>
      <c r="E208" s="168" t="s">
        <v>1</v>
      </c>
      <c r="F208" s="169" t="s">
        <v>404</v>
      </c>
      <c r="H208" s="168" t="s">
        <v>1</v>
      </c>
      <c r="L208" s="166"/>
      <c r="M208" s="170"/>
      <c r="N208" s="171"/>
      <c r="O208" s="171"/>
      <c r="P208" s="171"/>
      <c r="Q208" s="171"/>
      <c r="R208" s="171"/>
      <c r="S208" s="171"/>
      <c r="T208" s="172"/>
      <c r="AT208" s="168" t="s">
        <v>132</v>
      </c>
      <c r="AU208" s="168" t="s">
        <v>74</v>
      </c>
      <c r="AV208" s="167" t="s">
        <v>72</v>
      </c>
      <c r="AW208" s="167" t="s">
        <v>5</v>
      </c>
      <c r="AX208" s="167" t="s">
        <v>66</v>
      </c>
      <c r="AY208" s="168" t="s">
        <v>123</v>
      </c>
    </row>
    <row r="209" spans="2:51" s="167" customFormat="1" ht="12">
      <c r="B209" s="166"/>
      <c r="D209" s="96" t="s">
        <v>132</v>
      </c>
      <c r="E209" s="168" t="s">
        <v>1</v>
      </c>
      <c r="F209" s="169" t="s">
        <v>1164</v>
      </c>
      <c r="H209" s="168" t="s">
        <v>1</v>
      </c>
      <c r="L209" s="166"/>
      <c r="M209" s="170"/>
      <c r="N209" s="171"/>
      <c r="O209" s="171"/>
      <c r="P209" s="171"/>
      <c r="Q209" s="171"/>
      <c r="R209" s="171"/>
      <c r="S209" s="171"/>
      <c r="T209" s="172"/>
      <c r="AT209" s="168" t="s">
        <v>132</v>
      </c>
      <c r="AU209" s="168" t="s">
        <v>74</v>
      </c>
      <c r="AV209" s="167" t="s">
        <v>72</v>
      </c>
      <c r="AW209" s="167" t="s">
        <v>5</v>
      </c>
      <c r="AX209" s="167" t="s">
        <v>66</v>
      </c>
      <c r="AY209" s="168" t="s">
        <v>123</v>
      </c>
    </row>
    <row r="210" spans="2:51" s="167" customFormat="1" ht="12">
      <c r="B210" s="166"/>
      <c r="D210" s="96" t="s">
        <v>132</v>
      </c>
      <c r="E210" s="168" t="s">
        <v>1</v>
      </c>
      <c r="F210" s="169" t="s">
        <v>439</v>
      </c>
      <c r="H210" s="168" t="s">
        <v>1</v>
      </c>
      <c r="L210" s="166"/>
      <c r="M210" s="170"/>
      <c r="N210" s="171"/>
      <c r="O210" s="171"/>
      <c r="P210" s="171"/>
      <c r="Q210" s="171"/>
      <c r="R210" s="171"/>
      <c r="S210" s="171"/>
      <c r="T210" s="172"/>
      <c r="AT210" s="168" t="s">
        <v>132</v>
      </c>
      <c r="AU210" s="168" t="s">
        <v>74</v>
      </c>
      <c r="AV210" s="167" t="s">
        <v>72</v>
      </c>
      <c r="AW210" s="167" t="s">
        <v>5</v>
      </c>
      <c r="AX210" s="167" t="s">
        <v>66</v>
      </c>
      <c r="AY210" s="168" t="s">
        <v>123</v>
      </c>
    </row>
    <row r="211" spans="2:51" s="167" customFormat="1" ht="12">
      <c r="B211" s="166"/>
      <c r="D211" s="96" t="s">
        <v>132</v>
      </c>
      <c r="E211" s="168" t="s">
        <v>1</v>
      </c>
      <c r="F211" s="169" t="s">
        <v>1165</v>
      </c>
      <c r="H211" s="168" t="s">
        <v>1</v>
      </c>
      <c r="L211" s="166"/>
      <c r="M211" s="170"/>
      <c r="N211" s="171"/>
      <c r="O211" s="171"/>
      <c r="P211" s="171"/>
      <c r="Q211" s="171"/>
      <c r="R211" s="171"/>
      <c r="S211" s="171"/>
      <c r="T211" s="172"/>
      <c r="AT211" s="168" t="s">
        <v>132</v>
      </c>
      <c r="AU211" s="168" t="s">
        <v>74</v>
      </c>
      <c r="AV211" s="167" t="s">
        <v>72</v>
      </c>
      <c r="AW211" s="167" t="s">
        <v>5</v>
      </c>
      <c r="AX211" s="167" t="s">
        <v>66</v>
      </c>
      <c r="AY211" s="168" t="s">
        <v>123</v>
      </c>
    </row>
    <row r="212" spans="2:51" s="95" customFormat="1" ht="12">
      <c r="B212" s="94"/>
      <c r="D212" s="96" t="s">
        <v>132</v>
      </c>
      <c r="E212" s="97" t="s">
        <v>1</v>
      </c>
      <c r="F212" s="98" t="s">
        <v>1177</v>
      </c>
      <c r="H212" s="99">
        <v>16.77</v>
      </c>
      <c r="L212" s="94"/>
      <c r="M212" s="100"/>
      <c r="N212" s="101"/>
      <c r="O212" s="101"/>
      <c r="P212" s="101"/>
      <c r="Q212" s="101"/>
      <c r="R212" s="101"/>
      <c r="S212" s="101"/>
      <c r="T212" s="102"/>
      <c r="AT212" s="97" t="s">
        <v>132</v>
      </c>
      <c r="AU212" s="97" t="s">
        <v>74</v>
      </c>
      <c r="AV212" s="95" t="s">
        <v>74</v>
      </c>
      <c r="AW212" s="95" t="s">
        <v>5</v>
      </c>
      <c r="AX212" s="95" t="s">
        <v>66</v>
      </c>
      <c r="AY212" s="97" t="s">
        <v>123</v>
      </c>
    </row>
    <row r="213" spans="2:51" s="167" customFormat="1" ht="12">
      <c r="B213" s="166"/>
      <c r="D213" s="96" t="s">
        <v>132</v>
      </c>
      <c r="E213" s="168" t="s">
        <v>1</v>
      </c>
      <c r="F213" s="169" t="s">
        <v>442</v>
      </c>
      <c r="H213" s="168" t="s">
        <v>1</v>
      </c>
      <c r="L213" s="166"/>
      <c r="M213" s="170"/>
      <c r="N213" s="171"/>
      <c r="O213" s="171"/>
      <c r="P213" s="171"/>
      <c r="Q213" s="171"/>
      <c r="R213" s="171"/>
      <c r="S213" s="171"/>
      <c r="T213" s="172"/>
      <c r="AT213" s="168" t="s">
        <v>132</v>
      </c>
      <c r="AU213" s="168" t="s">
        <v>74</v>
      </c>
      <c r="AV213" s="167" t="s">
        <v>72</v>
      </c>
      <c r="AW213" s="167" t="s">
        <v>5</v>
      </c>
      <c r="AX213" s="167" t="s">
        <v>66</v>
      </c>
      <c r="AY213" s="168" t="s">
        <v>123</v>
      </c>
    </row>
    <row r="214" spans="2:51" s="167" customFormat="1" ht="12">
      <c r="B214" s="166"/>
      <c r="D214" s="96" t="s">
        <v>132</v>
      </c>
      <c r="E214" s="168" t="s">
        <v>1</v>
      </c>
      <c r="F214" s="169" t="s">
        <v>1167</v>
      </c>
      <c r="H214" s="168" t="s">
        <v>1</v>
      </c>
      <c r="L214" s="166"/>
      <c r="M214" s="170"/>
      <c r="N214" s="171"/>
      <c r="O214" s="171"/>
      <c r="P214" s="171"/>
      <c r="Q214" s="171"/>
      <c r="R214" s="171"/>
      <c r="S214" s="171"/>
      <c r="T214" s="172"/>
      <c r="AT214" s="168" t="s">
        <v>132</v>
      </c>
      <c r="AU214" s="168" t="s">
        <v>74</v>
      </c>
      <c r="AV214" s="167" t="s">
        <v>72</v>
      </c>
      <c r="AW214" s="167" t="s">
        <v>5</v>
      </c>
      <c r="AX214" s="167" t="s">
        <v>66</v>
      </c>
      <c r="AY214" s="168" t="s">
        <v>123</v>
      </c>
    </row>
    <row r="215" spans="2:51" s="95" customFormat="1" ht="12">
      <c r="B215" s="94"/>
      <c r="D215" s="96" t="s">
        <v>132</v>
      </c>
      <c r="E215" s="97" t="s">
        <v>1</v>
      </c>
      <c r="F215" s="98" t="s">
        <v>1178</v>
      </c>
      <c r="H215" s="99">
        <v>1.72</v>
      </c>
      <c r="L215" s="94"/>
      <c r="M215" s="100"/>
      <c r="N215" s="101"/>
      <c r="O215" s="101"/>
      <c r="P215" s="101"/>
      <c r="Q215" s="101"/>
      <c r="R215" s="101"/>
      <c r="S215" s="101"/>
      <c r="T215" s="102"/>
      <c r="AT215" s="97" t="s">
        <v>132</v>
      </c>
      <c r="AU215" s="97" t="s">
        <v>74</v>
      </c>
      <c r="AV215" s="95" t="s">
        <v>74</v>
      </c>
      <c r="AW215" s="95" t="s">
        <v>5</v>
      </c>
      <c r="AX215" s="95" t="s">
        <v>66</v>
      </c>
      <c r="AY215" s="97" t="s">
        <v>123</v>
      </c>
    </row>
    <row r="216" spans="2:51" s="174" customFormat="1" ht="12">
      <c r="B216" s="173"/>
      <c r="D216" s="96" t="s">
        <v>132</v>
      </c>
      <c r="E216" s="175" t="s">
        <v>1</v>
      </c>
      <c r="F216" s="176" t="s">
        <v>412</v>
      </c>
      <c r="H216" s="177">
        <v>18.49</v>
      </c>
      <c r="L216" s="173"/>
      <c r="M216" s="178"/>
      <c r="N216" s="179"/>
      <c r="O216" s="179"/>
      <c r="P216" s="179"/>
      <c r="Q216" s="179"/>
      <c r="R216" s="179"/>
      <c r="S216" s="179"/>
      <c r="T216" s="180"/>
      <c r="AT216" s="175" t="s">
        <v>132</v>
      </c>
      <c r="AU216" s="175" t="s">
        <v>74</v>
      </c>
      <c r="AV216" s="174" t="s">
        <v>137</v>
      </c>
      <c r="AW216" s="174" t="s">
        <v>5</v>
      </c>
      <c r="AX216" s="174" t="s">
        <v>66</v>
      </c>
      <c r="AY216" s="175" t="s">
        <v>123</v>
      </c>
    </row>
    <row r="217" spans="2:51" s="167" customFormat="1" ht="12">
      <c r="B217" s="166"/>
      <c r="D217" s="96" t="s">
        <v>132</v>
      </c>
      <c r="E217" s="168" t="s">
        <v>1</v>
      </c>
      <c r="F217" s="169" t="s">
        <v>1169</v>
      </c>
      <c r="H217" s="168" t="s">
        <v>1</v>
      </c>
      <c r="L217" s="166"/>
      <c r="M217" s="170"/>
      <c r="N217" s="171"/>
      <c r="O217" s="171"/>
      <c r="P217" s="171"/>
      <c r="Q217" s="171"/>
      <c r="R217" s="171"/>
      <c r="S217" s="171"/>
      <c r="T217" s="172"/>
      <c r="AT217" s="168" t="s">
        <v>132</v>
      </c>
      <c r="AU217" s="168" t="s">
        <v>74</v>
      </c>
      <c r="AV217" s="167" t="s">
        <v>72</v>
      </c>
      <c r="AW217" s="167" t="s">
        <v>5</v>
      </c>
      <c r="AX217" s="167" t="s">
        <v>66</v>
      </c>
      <c r="AY217" s="168" t="s">
        <v>123</v>
      </c>
    </row>
    <row r="218" spans="2:51" s="167" customFormat="1" ht="12">
      <c r="B218" s="166"/>
      <c r="D218" s="96" t="s">
        <v>132</v>
      </c>
      <c r="E218" s="168" t="s">
        <v>1</v>
      </c>
      <c r="F218" s="169" t="s">
        <v>439</v>
      </c>
      <c r="H218" s="168" t="s">
        <v>1</v>
      </c>
      <c r="L218" s="166"/>
      <c r="M218" s="170"/>
      <c r="N218" s="171"/>
      <c r="O218" s="171"/>
      <c r="P218" s="171"/>
      <c r="Q218" s="171"/>
      <c r="R218" s="171"/>
      <c r="S218" s="171"/>
      <c r="T218" s="172"/>
      <c r="AT218" s="168" t="s">
        <v>132</v>
      </c>
      <c r="AU218" s="168" t="s">
        <v>74</v>
      </c>
      <c r="AV218" s="167" t="s">
        <v>72</v>
      </c>
      <c r="AW218" s="167" t="s">
        <v>5</v>
      </c>
      <c r="AX218" s="167" t="s">
        <v>66</v>
      </c>
      <c r="AY218" s="168" t="s">
        <v>123</v>
      </c>
    </row>
    <row r="219" spans="2:51" s="167" customFormat="1" ht="12">
      <c r="B219" s="166"/>
      <c r="D219" s="96" t="s">
        <v>132</v>
      </c>
      <c r="E219" s="168" t="s">
        <v>1</v>
      </c>
      <c r="F219" s="169" t="s">
        <v>1170</v>
      </c>
      <c r="H219" s="168" t="s">
        <v>1</v>
      </c>
      <c r="L219" s="166"/>
      <c r="M219" s="170"/>
      <c r="N219" s="171"/>
      <c r="O219" s="171"/>
      <c r="P219" s="171"/>
      <c r="Q219" s="171"/>
      <c r="R219" s="171"/>
      <c r="S219" s="171"/>
      <c r="T219" s="172"/>
      <c r="AT219" s="168" t="s">
        <v>132</v>
      </c>
      <c r="AU219" s="168" t="s">
        <v>74</v>
      </c>
      <c r="AV219" s="167" t="s">
        <v>72</v>
      </c>
      <c r="AW219" s="167" t="s">
        <v>5</v>
      </c>
      <c r="AX219" s="167" t="s">
        <v>66</v>
      </c>
      <c r="AY219" s="168" t="s">
        <v>123</v>
      </c>
    </row>
    <row r="220" spans="2:51" s="95" customFormat="1" ht="12">
      <c r="B220" s="94"/>
      <c r="D220" s="96" t="s">
        <v>132</v>
      </c>
      <c r="E220" s="97" t="s">
        <v>1</v>
      </c>
      <c r="F220" s="98" t="s">
        <v>1179</v>
      </c>
      <c r="H220" s="99">
        <v>25.2</v>
      </c>
      <c r="L220" s="94"/>
      <c r="M220" s="100"/>
      <c r="N220" s="101"/>
      <c r="O220" s="101"/>
      <c r="P220" s="101"/>
      <c r="Q220" s="101"/>
      <c r="R220" s="101"/>
      <c r="S220" s="101"/>
      <c r="T220" s="102"/>
      <c r="AT220" s="97" t="s">
        <v>132</v>
      </c>
      <c r="AU220" s="97" t="s">
        <v>74</v>
      </c>
      <c r="AV220" s="95" t="s">
        <v>74</v>
      </c>
      <c r="AW220" s="95" t="s">
        <v>5</v>
      </c>
      <c r="AX220" s="95" t="s">
        <v>66</v>
      </c>
      <c r="AY220" s="97" t="s">
        <v>123</v>
      </c>
    </row>
    <row r="221" spans="2:51" s="167" customFormat="1" ht="12">
      <c r="B221" s="166"/>
      <c r="D221" s="96" t="s">
        <v>132</v>
      </c>
      <c r="E221" s="168" t="s">
        <v>1</v>
      </c>
      <c r="F221" s="169" t="s">
        <v>442</v>
      </c>
      <c r="H221" s="168" t="s">
        <v>1</v>
      </c>
      <c r="L221" s="166"/>
      <c r="M221" s="170"/>
      <c r="N221" s="171"/>
      <c r="O221" s="171"/>
      <c r="P221" s="171"/>
      <c r="Q221" s="171"/>
      <c r="R221" s="171"/>
      <c r="S221" s="171"/>
      <c r="T221" s="172"/>
      <c r="AT221" s="168" t="s">
        <v>132</v>
      </c>
      <c r="AU221" s="168" t="s">
        <v>74</v>
      </c>
      <c r="AV221" s="167" t="s">
        <v>72</v>
      </c>
      <c r="AW221" s="167" t="s">
        <v>5</v>
      </c>
      <c r="AX221" s="167" t="s">
        <v>66</v>
      </c>
      <c r="AY221" s="168" t="s">
        <v>123</v>
      </c>
    </row>
    <row r="222" spans="2:51" s="167" customFormat="1" ht="12">
      <c r="B222" s="166"/>
      <c r="D222" s="96" t="s">
        <v>132</v>
      </c>
      <c r="E222" s="168" t="s">
        <v>1</v>
      </c>
      <c r="F222" s="169" t="s">
        <v>1172</v>
      </c>
      <c r="H222" s="168" t="s">
        <v>1</v>
      </c>
      <c r="L222" s="166"/>
      <c r="M222" s="170"/>
      <c r="N222" s="171"/>
      <c r="O222" s="171"/>
      <c r="P222" s="171"/>
      <c r="Q222" s="171"/>
      <c r="R222" s="171"/>
      <c r="S222" s="171"/>
      <c r="T222" s="172"/>
      <c r="AT222" s="168" t="s">
        <v>132</v>
      </c>
      <c r="AU222" s="168" t="s">
        <v>74</v>
      </c>
      <c r="AV222" s="167" t="s">
        <v>72</v>
      </c>
      <c r="AW222" s="167" t="s">
        <v>5</v>
      </c>
      <c r="AX222" s="167" t="s">
        <v>66</v>
      </c>
      <c r="AY222" s="168" t="s">
        <v>123</v>
      </c>
    </row>
    <row r="223" spans="2:51" s="95" customFormat="1" ht="12">
      <c r="B223" s="94"/>
      <c r="D223" s="96" t="s">
        <v>132</v>
      </c>
      <c r="E223" s="97" t="s">
        <v>1</v>
      </c>
      <c r="F223" s="98" t="s">
        <v>1180</v>
      </c>
      <c r="H223" s="99">
        <v>2.88</v>
      </c>
      <c r="L223" s="94"/>
      <c r="M223" s="100"/>
      <c r="N223" s="101"/>
      <c r="O223" s="101"/>
      <c r="P223" s="101"/>
      <c r="Q223" s="101"/>
      <c r="R223" s="101"/>
      <c r="S223" s="101"/>
      <c r="T223" s="102"/>
      <c r="AT223" s="97" t="s">
        <v>132</v>
      </c>
      <c r="AU223" s="97" t="s">
        <v>74</v>
      </c>
      <c r="AV223" s="95" t="s">
        <v>74</v>
      </c>
      <c r="AW223" s="95" t="s">
        <v>5</v>
      </c>
      <c r="AX223" s="95" t="s">
        <v>66</v>
      </c>
      <c r="AY223" s="97" t="s">
        <v>123</v>
      </c>
    </row>
    <row r="224" spans="2:51" s="174" customFormat="1" ht="12">
      <c r="B224" s="173"/>
      <c r="D224" s="96" t="s">
        <v>132</v>
      </c>
      <c r="E224" s="175" t="s">
        <v>1</v>
      </c>
      <c r="F224" s="176" t="s">
        <v>412</v>
      </c>
      <c r="H224" s="177">
        <v>28.08</v>
      </c>
      <c r="L224" s="173"/>
      <c r="M224" s="178"/>
      <c r="N224" s="179"/>
      <c r="O224" s="179"/>
      <c r="P224" s="179"/>
      <c r="Q224" s="179"/>
      <c r="R224" s="179"/>
      <c r="S224" s="179"/>
      <c r="T224" s="180"/>
      <c r="AT224" s="175" t="s">
        <v>132</v>
      </c>
      <c r="AU224" s="175" t="s">
        <v>74</v>
      </c>
      <c r="AV224" s="174" t="s">
        <v>137</v>
      </c>
      <c r="AW224" s="174" t="s">
        <v>5</v>
      </c>
      <c r="AX224" s="174" t="s">
        <v>66</v>
      </c>
      <c r="AY224" s="175" t="s">
        <v>123</v>
      </c>
    </row>
    <row r="225" spans="2:51" s="182" customFormat="1" ht="12">
      <c r="B225" s="181"/>
      <c r="D225" s="96" t="s">
        <v>132</v>
      </c>
      <c r="E225" s="183" t="s">
        <v>1</v>
      </c>
      <c r="F225" s="184" t="s">
        <v>470</v>
      </c>
      <c r="H225" s="185">
        <v>46.57</v>
      </c>
      <c r="L225" s="181"/>
      <c r="M225" s="186"/>
      <c r="N225" s="187"/>
      <c r="O225" s="187"/>
      <c r="P225" s="187"/>
      <c r="Q225" s="187"/>
      <c r="R225" s="187"/>
      <c r="S225" s="187"/>
      <c r="T225" s="188"/>
      <c r="AT225" s="183" t="s">
        <v>132</v>
      </c>
      <c r="AU225" s="183" t="s">
        <v>74</v>
      </c>
      <c r="AV225" s="182" t="s">
        <v>130</v>
      </c>
      <c r="AW225" s="182" t="s">
        <v>5</v>
      </c>
      <c r="AX225" s="182" t="s">
        <v>72</v>
      </c>
      <c r="AY225" s="183" t="s">
        <v>123</v>
      </c>
    </row>
    <row r="226" spans="2:65" s="117" customFormat="1" ht="16.5" customHeight="1">
      <c r="B226" s="8"/>
      <c r="C226" s="84" t="s">
        <v>130</v>
      </c>
      <c r="D226" s="84" t="s">
        <v>125</v>
      </c>
      <c r="E226" s="85" t="s">
        <v>493</v>
      </c>
      <c r="F226" s="86" t="s">
        <v>494</v>
      </c>
      <c r="G226" s="87" t="s">
        <v>128</v>
      </c>
      <c r="H226" s="88">
        <v>578.36</v>
      </c>
      <c r="I226" s="142"/>
      <c r="J226" s="89">
        <f>ROUND(I226*H226,2)</f>
        <v>0</v>
      </c>
      <c r="K226" s="86" t="s">
        <v>397</v>
      </c>
      <c r="L226" s="8"/>
      <c r="M226" s="115" t="s">
        <v>1</v>
      </c>
      <c r="N226" s="90" t="s">
        <v>35</v>
      </c>
      <c r="O226" s="92">
        <v>0.109</v>
      </c>
      <c r="P226" s="92">
        <f>O226*H226</f>
        <v>63.04124</v>
      </c>
      <c r="Q226" s="92">
        <v>0.00059</v>
      </c>
      <c r="R226" s="92">
        <f>Q226*H226</f>
        <v>0.34123240000000005</v>
      </c>
      <c r="S226" s="92">
        <v>0</v>
      </c>
      <c r="T226" s="164">
        <f>S226*H226</f>
        <v>0</v>
      </c>
      <c r="AR226" s="120" t="s">
        <v>130</v>
      </c>
      <c r="AT226" s="120" t="s">
        <v>125</v>
      </c>
      <c r="AU226" s="120" t="s">
        <v>74</v>
      </c>
      <c r="AY226" s="120" t="s">
        <v>123</v>
      </c>
      <c r="BE226" s="156">
        <f>IF(N226="základní",J226,0)</f>
        <v>0</v>
      </c>
      <c r="BF226" s="156">
        <f>IF(N226="snížená",J226,0)</f>
        <v>0</v>
      </c>
      <c r="BG226" s="156">
        <f>IF(N226="zákl. přenesená",J226,0)</f>
        <v>0</v>
      </c>
      <c r="BH226" s="156">
        <f>IF(N226="sníž. přenesená",J226,0)</f>
        <v>0</v>
      </c>
      <c r="BI226" s="156">
        <f>IF(N226="nulová",J226,0)</f>
        <v>0</v>
      </c>
      <c r="BJ226" s="120" t="s">
        <v>72</v>
      </c>
      <c r="BK226" s="156">
        <f>ROUND(I226*H226,2)</f>
        <v>0</v>
      </c>
      <c r="BL226" s="120" t="s">
        <v>130</v>
      </c>
      <c r="BM226" s="120" t="s">
        <v>1181</v>
      </c>
    </row>
    <row r="227" spans="2:47" s="117" customFormat="1" ht="12">
      <c r="B227" s="8"/>
      <c r="D227" s="96" t="s">
        <v>399</v>
      </c>
      <c r="F227" s="165" t="s">
        <v>496</v>
      </c>
      <c r="L227" s="8"/>
      <c r="M227" s="114"/>
      <c r="N227" s="21"/>
      <c r="O227" s="21"/>
      <c r="P227" s="21"/>
      <c r="Q227" s="21"/>
      <c r="R227" s="21"/>
      <c r="S227" s="21"/>
      <c r="T227" s="22"/>
      <c r="AT227" s="120" t="s">
        <v>399</v>
      </c>
      <c r="AU227" s="120" t="s">
        <v>74</v>
      </c>
    </row>
    <row r="228" spans="2:47" s="117" customFormat="1" ht="19.5">
      <c r="B228" s="8"/>
      <c r="D228" s="96" t="s">
        <v>298</v>
      </c>
      <c r="F228" s="113" t="s">
        <v>480</v>
      </c>
      <c r="L228" s="8"/>
      <c r="M228" s="114"/>
      <c r="N228" s="21"/>
      <c r="O228" s="21"/>
      <c r="P228" s="21"/>
      <c r="Q228" s="21"/>
      <c r="R228" s="21"/>
      <c r="S228" s="21"/>
      <c r="T228" s="22"/>
      <c r="AT228" s="120" t="s">
        <v>298</v>
      </c>
      <c r="AU228" s="120" t="s">
        <v>74</v>
      </c>
    </row>
    <row r="229" spans="2:51" s="167" customFormat="1" ht="12">
      <c r="B229" s="166"/>
      <c r="D229" s="96" t="s">
        <v>132</v>
      </c>
      <c r="E229" s="168" t="s">
        <v>1</v>
      </c>
      <c r="F229" s="169" t="s">
        <v>401</v>
      </c>
      <c r="H229" s="168" t="s">
        <v>1</v>
      </c>
      <c r="L229" s="166"/>
      <c r="M229" s="170"/>
      <c r="N229" s="171"/>
      <c r="O229" s="171"/>
      <c r="P229" s="171"/>
      <c r="Q229" s="171"/>
      <c r="R229" s="171"/>
      <c r="S229" s="171"/>
      <c r="T229" s="172"/>
      <c r="AT229" s="168" t="s">
        <v>132</v>
      </c>
      <c r="AU229" s="168" t="s">
        <v>74</v>
      </c>
      <c r="AV229" s="167" t="s">
        <v>72</v>
      </c>
      <c r="AW229" s="167" t="s">
        <v>5</v>
      </c>
      <c r="AX229" s="167" t="s">
        <v>66</v>
      </c>
      <c r="AY229" s="168" t="s">
        <v>123</v>
      </c>
    </row>
    <row r="230" spans="2:51" s="167" customFormat="1" ht="12">
      <c r="B230" s="166"/>
      <c r="D230" s="96" t="s">
        <v>132</v>
      </c>
      <c r="E230" s="168" t="s">
        <v>1</v>
      </c>
      <c r="F230" s="169" t="s">
        <v>1142</v>
      </c>
      <c r="H230" s="168" t="s">
        <v>1</v>
      </c>
      <c r="L230" s="166"/>
      <c r="M230" s="170"/>
      <c r="N230" s="171"/>
      <c r="O230" s="171"/>
      <c r="P230" s="171"/>
      <c r="Q230" s="171"/>
      <c r="R230" s="171"/>
      <c r="S230" s="171"/>
      <c r="T230" s="172"/>
      <c r="AT230" s="168" t="s">
        <v>132</v>
      </c>
      <c r="AU230" s="168" t="s">
        <v>74</v>
      </c>
      <c r="AV230" s="167" t="s">
        <v>72</v>
      </c>
      <c r="AW230" s="167" t="s">
        <v>5</v>
      </c>
      <c r="AX230" s="167" t="s">
        <v>66</v>
      </c>
      <c r="AY230" s="168" t="s">
        <v>123</v>
      </c>
    </row>
    <row r="231" spans="2:51" s="167" customFormat="1" ht="12">
      <c r="B231" s="166"/>
      <c r="D231" s="96" t="s">
        <v>132</v>
      </c>
      <c r="E231" s="168" t="s">
        <v>1</v>
      </c>
      <c r="F231" s="169" t="s">
        <v>1143</v>
      </c>
      <c r="H231" s="168" t="s">
        <v>1</v>
      </c>
      <c r="L231" s="166"/>
      <c r="M231" s="170"/>
      <c r="N231" s="171"/>
      <c r="O231" s="171"/>
      <c r="P231" s="171"/>
      <c r="Q231" s="171"/>
      <c r="R231" s="171"/>
      <c r="S231" s="171"/>
      <c r="T231" s="172"/>
      <c r="AT231" s="168" t="s">
        <v>132</v>
      </c>
      <c r="AU231" s="168" t="s">
        <v>74</v>
      </c>
      <c r="AV231" s="167" t="s">
        <v>72</v>
      </c>
      <c r="AW231" s="167" t="s">
        <v>5</v>
      </c>
      <c r="AX231" s="167" t="s">
        <v>66</v>
      </c>
      <c r="AY231" s="168" t="s">
        <v>123</v>
      </c>
    </row>
    <row r="232" spans="2:51" s="167" customFormat="1" ht="12">
      <c r="B232" s="166"/>
      <c r="D232" s="96" t="s">
        <v>132</v>
      </c>
      <c r="E232" s="168" t="s">
        <v>1</v>
      </c>
      <c r="F232" s="169" t="s">
        <v>404</v>
      </c>
      <c r="H232" s="168" t="s">
        <v>1</v>
      </c>
      <c r="L232" s="166"/>
      <c r="M232" s="170"/>
      <c r="N232" s="171"/>
      <c r="O232" s="171"/>
      <c r="P232" s="171"/>
      <c r="Q232" s="171"/>
      <c r="R232" s="171"/>
      <c r="S232" s="171"/>
      <c r="T232" s="172"/>
      <c r="AT232" s="168" t="s">
        <v>132</v>
      </c>
      <c r="AU232" s="168" t="s">
        <v>74</v>
      </c>
      <c r="AV232" s="167" t="s">
        <v>72</v>
      </c>
      <c r="AW232" s="167" t="s">
        <v>5</v>
      </c>
      <c r="AX232" s="167" t="s">
        <v>66</v>
      </c>
      <c r="AY232" s="168" t="s">
        <v>123</v>
      </c>
    </row>
    <row r="233" spans="2:51" s="167" customFormat="1" ht="12">
      <c r="B233" s="166"/>
      <c r="D233" s="96" t="s">
        <v>132</v>
      </c>
      <c r="E233" s="168" t="s">
        <v>1</v>
      </c>
      <c r="F233" s="169" t="s">
        <v>1144</v>
      </c>
      <c r="H233" s="168" t="s">
        <v>1</v>
      </c>
      <c r="L233" s="166"/>
      <c r="M233" s="170"/>
      <c r="N233" s="171"/>
      <c r="O233" s="171"/>
      <c r="P233" s="171"/>
      <c r="Q233" s="171"/>
      <c r="R233" s="171"/>
      <c r="S233" s="171"/>
      <c r="T233" s="172"/>
      <c r="AT233" s="168" t="s">
        <v>132</v>
      </c>
      <c r="AU233" s="168" t="s">
        <v>74</v>
      </c>
      <c r="AV233" s="167" t="s">
        <v>72</v>
      </c>
      <c r="AW233" s="167" t="s">
        <v>5</v>
      </c>
      <c r="AX233" s="167" t="s">
        <v>66</v>
      </c>
      <c r="AY233" s="168" t="s">
        <v>123</v>
      </c>
    </row>
    <row r="234" spans="2:51" s="167" customFormat="1" ht="12">
      <c r="B234" s="166"/>
      <c r="D234" s="96" t="s">
        <v>132</v>
      </c>
      <c r="E234" s="168" t="s">
        <v>1</v>
      </c>
      <c r="F234" s="169" t="s">
        <v>1145</v>
      </c>
      <c r="H234" s="168" t="s">
        <v>1</v>
      </c>
      <c r="L234" s="166"/>
      <c r="M234" s="170"/>
      <c r="N234" s="171"/>
      <c r="O234" s="171"/>
      <c r="P234" s="171"/>
      <c r="Q234" s="171"/>
      <c r="R234" s="171"/>
      <c r="S234" s="171"/>
      <c r="T234" s="172"/>
      <c r="AT234" s="168" t="s">
        <v>132</v>
      </c>
      <c r="AU234" s="168" t="s">
        <v>74</v>
      </c>
      <c r="AV234" s="167" t="s">
        <v>72</v>
      </c>
      <c r="AW234" s="167" t="s">
        <v>5</v>
      </c>
      <c r="AX234" s="167" t="s">
        <v>66</v>
      </c>
      <c r="AY234" s="168" t="s">
        <v>123</v>
      </c>
    </row>
    <row r="235" spans="2:51" s="167" customFormat="1" ht="12">
      <c r="B235" s="166"/>
      <c r="D235" s="96" t="s">
        <v>132</v>
      </c>
      <c r="E235" s="168" t="s">
        <v>1</v>
      </c>
      <c r="F235" s="169" t="s">
        <v>1146</v>
      </c>
      <c r="H235" s="168" t="s">
        <v>1</v>
      </c>
      <c r="L235" s="166"/>
      <c r="M235" s="170"/>
      <c r="N235" s="171"/>
      <c r="O235" s="171"/>
      <c r="P235" s="171"/>
      <c r="Q235" s="171"/>
      <c r="R235" s="171"/>
      <c r="S235" s="171"/>
      <c r="T235" s="172"/>
      <c r="AT235" s="168" t="s">
        <v>132</v>
      </c>
      <c r="AU235" s="168" t="s">
        <v>74</v>
      </c>
      <c r="AV235" s="167" t="s">
        <v>72</v>
      </c>
      <c r="AW235" s="167" t="s">
        <v>5</v>
      </c>
      <c r="AX235" s="167" t="s">
        <v>66</v>
      </c>
      <c r="AY235" s="168" t="s">
        <v>123</v>
      </c>
    </row>
    <row r="236" spans="2:51" s="95" customFormat="1" ht="12">
      <c r="B236" s="94"/>
      <c r="D236" s="96" t="s">
        <v>132</v>
      </c>
      <c r="E236" s="97" t="s">
        <v>1</v>
      </c>
      <c r="F236" s="98" t="s">
        <v>1182</v>
      </c>
      <c r="H236" s="99">
        <v>78</v>
      </c>
      <c r="L236" s="94"/>
      <c r="M236" s="100"/>
      <c r="N236" s="101"/>
      <c r="O236" s="101"/>
      <c r="P236" s="101"/>
      <c r="Q236" s="101"/>
      <c r="R236" s="101"/>
      <c r="S236" s="101"/>
      <c r="T236" s="102"/>
      <c r="AT236" s="97" t="s">
        <v>132</v>
      </c>
      <c r="AU236" s="97" t="s">
        <v>74</v>
      </c>
      <c r="AV236" s="95" t="s">
        <v>74</v>
      </c>
      <c r="AW236" s="95" t="s">
        <v>5</v>
      </c>
      <c r="AX236" s="95" t="s">
        <v>66</v>
      </c>
      <c r="AY236" s="97" t="s">
        <v>123</v>
      </c>
    </row>
    <row r="237" spans="2:51" s="167" customFormat="1" ht="12">
      <c r="B237" s="166"/>
      <c r="D237" s="96" t="s">
        <v>132</v>
      </c>
      <c r="E237" s="168" t="s">
        <v>1</v>
      </c>
      <c r="F237" s="169" t="s">
        <v>409</v>
      </c>
      <c r="H237" s="168" t="s">
        <v>1</v>
      </c>
      <c r="L237" s="166"/>
      <c r="M237" s="170"/>
      <c r="N237" s="171"/>
      <c r="O237" s="171"/>
      <c r="P237" s="171"/>
      <c r="Q237" s="171"/>
      <c r="R237" s="171"/>
      <c r="S237" s="171"/>
      <c r="T237" s="172"/>
      <c r="AT237" s="168" t="s">
        <v>132</v>
      </c>
      <c r="AU237" s="168" t="s">
        <v>74</v>
      </c>
      <c r="AV237" s="167" t="s">
        <v>72</v>
      </c>
      <c r="AW237" s="167" t="s">
        <v>5</v>
      </c>
      <c r="AX237" s="167" t="s">
        <v>66</v>
      </c>
      <c r="AY237" s="168" t="s">
        <v>123</v>
      </c>
    </row>
    <row r="238" spans="2:51" s="167" customFormat="1" ht="12">
      <c r="B238" s="166"/>
      <c r="D238" s="96" t="s">
        <v>132</v>
      </c>
      <c r="E238" s="168" t="s">
        <v>1</v>
      </c>
      <c r="F238" s="169" t="s">
        <v>1148</v>
      </c>
      <c r="H238" s="168" t="s">
        <v>1</v>
      </c>
      <c r="L238" s="166"/>
      <c r="M238" s="170"/>
      <c r="N238" s="171"/>
      <c r="O238" s="171"/>
      <c r="P238" s="171"/>
      <c r="Q238" s="171"/>
      <c r="R238" s="171"/>
      <c r="S238" s="171"/>
      <c r="T238" s="172"/>
      <c r="AT238" s="168" t="s">
        <v>132</v>
      </c>
      <c r="AU238" s="168" t="s">
        <v>74</v>
      </c>
      <c r="AV238" s="167" t="s">
        <v>72</v>
      </c>
      <c r="AW238" s="167" t="s">
        <v>5</v>
      </c>
      <c r="AX238" s="167" t="s">
        <v>66</v>
      </c>
      <c r="AY238" s="168" t="s">
        <v>123</v>
      </c>
    </row>
    <row r="239" spans="2:51" s="95" customFormat="1" ht="12">
      <c r="B239" s="94"/>
      <c r="D239" s="96" t="s">
        <v>132</v>
      </c>
      <c r="E239" s="97" t="s">
        <v>1</v>
      </c>
      <c r="F239" s="98" t="s">
        <v>1183</v>
      </c>
      <c r="H239" s="99">
        <v>7.44</v>
      </c>
      <c r="L239" s="94"/>
      <c r="M239" s="100"/>
      <c r="N239" s="101"/>
      <c r="O239" s="101"/>
      <c r="P239" s="101"/>
      <c r="Q239" s="101"/>
      <c r="R239" s="101"/>
      <c r="S239" s="101"/>
      <c r="T239" s="102"/>
      <c r="AT239" s="97" t="s">
        <v>132</v>
      </c>
      <c r="AU239" s="97" t="s">
        <v>74</v>
      </c>
      <c r="AV239" s="95" t="s">
        <v>74</v>
      </c>
      <c r="AW239" s="95" t="s">
        <v>5</v>
      </c>
      <c r="AX239" s="95" t="s">
        <v>66</v>
      </c>
      <c r="AY239" s="97" t="s">
        <v>123</v>
      </c>
    </row>
    <row r="240" spans="2:51" s="174" customFormat="1" ht="12">
      <c r="B240" s="173"/>
      <c r="D240" s="96" t="s">
        <v>132</v>
      </c>
      <c r="E240" s="175" t="s">
        <v>1</v>
      </c>
      <c r="F240" s="176" t="s">
        <v>412</v>
      </c>
      <c r="H240" s="177">
        <v>85.44</v>
      </c>
      <c r="L240" s="173"/>
      <c r="M240" s="178"/>
      <c r="N240" s="179"/>
      <c r="O240" s="179"/>
      <c r="P240" s="179"/>
      <c r="Q240" s="179"/>
      <c r="R240" s="179"/>
      <c r="S240" s="179"/>
      <c r="T240" s="180"/>
      <c r="AT240" s="175" t="s">
        <v>132</v>
      </c>
      <c r="AU240" s="175" t="s">
        <v>74</v>
      </c>
      <c r="AV240" s="174" t="s">
        <v>137</v>
      </c>
      <c r="AW240" s="174" t="s">
        <v>5</v>
      </c>
      <c r="AX240" s="174" t="s">
        <v>66</v>
      </c>
      <c r="AY240" s="175" t="s">
        <v>123</v>
      </c>
    </row>
    <row r="241" spans="2:51" s="167" customFormat="1" ht="12">
      <c r="B241" s="166"/>
      <c r="D241" s="96" t="s">
        <v>132</v>
      </c>
      <c r="E241" s="168" t="s">
        <v>1</v>
      </c>
      <c r="F241" s="169" t="s">
        <v>1150</v>
      </c>
      <c r="H241" s="168" t="s">
        <v>1</v>
      </c>
      <c r="L241" s="166"/>
      <c r="M241" s="170"/>
      <c r="N241" s="171"/>
      <c r="O241" s="171"/>
      <c r="P241" s="171"/>
      <c r="Q241" s="171"/>
      <c r="R241" s="171"/>
      <c r="S241" s="171"/>
      <c r="T241" s="172"/>
      <c r="AT241" s="168" t="s">
        <v>132</v>
      </c>
      <c r="AU241" s="168" t="s">
        <v>74</v>
      </c>
      <c r="AV241" s="167" t="s">
        <v>72</v>
      </c>
      <c r="AW241" s="167" t="s">
        <v>5</v>
      </c>
      <c r="AX241" s="167" t="s">
        <v>66</v>
      </c>
      <c r="AY241" s="168" t="s">
        <v>123</v>
      </c>
    </row>
    <row r="242" spans="2:51" s="167" customFormat="1" ht="12">
      <c r="B242" s="166"/>
      <c r="D242" s="96" t="s">
        <v>132</v>
      </c>
      <c r="E242" s="168" t="s">
        <v>1</v>
      </c>
      <c r="F242" s="169" t="s">
        <v>1145</v>
      </c>
      <c r="H242" s="168" t="s">
        <v>1</v>
      </c>
      <c r="L242" s="166"/>
      <c r="M242" s="170"/>
      <c r="N242" s="171"/>
      <c r="O242" s="171"/>
      <c r="P242" s="171"/>
      <c r="Q242" s="171"/>
      <c r="R242" s="171"/>
      <c r="S242" s="171"/>
      <c r="T242" s="172"/>
      <c r="AT242" s="168" t="s">
        <v>132</v>
      </c>
      <c r="AU242" s="168" t="s">
        <v>74</v>
      </c>
      <c r="AV242" s="167" t="s">
        <v>72</v>
      </c>
      <c r="AW242" s="167" t="s">
        <v>5</v>
      </c>
      <c r="AX242" s="167" t="s">
        <v>66</v>
      </c>
      <c r="AY242" s="168" t="s">
        <v>123</v>
      </c>
    </row>
    <row r="243" spans="2:51" s="167" customFormat="1" ht="12">
      <c r="B243" s="166"/>
      <c r="D243" s="96" t="s">
        <v>132</v>
      </c>
      <c r="E243" s="168" t="s">
        <v>1</v>
      </c>
      <c r="F243" s="169" t="s">
        <v>1151</v>
      </c>
      <c r="H243" s="168" t="s">
        <v>1</v>
      </c>
      <c r="L243" s="166"/>
      <c r="M243" s="170"/>
      <c r="N243" s="171"/>
      <c r="O243" s="171"/>
      <c r="P243" s="171"/>
      <c r="Q243" s="171"/>
      <c r="R243" s="171"/>
      <c r="S243" s="171"/>
      <c r="T243" s="172"/>
      <c r="AT243" s="168" t="s">
        <v>132</v>
      </c>
      <c r="AU243" s="168" t="s">
        <v>74</v>
      </c>
      <c r="AV243" s="167" t="s">
        <v>72</v>
      </c>
      <c r="AW243" s="167" t="s">
        <v>5</v>
      </c>
      <c r="AX243" s="167" t="s">
        <v>66</v>
      </c>
      <c r="AY243" s="168" t="s">
        <v>123</v>
      </c>
    </row>
    <row r="244" spans="2:51" s="95" customFormat="1" ht="12">
      <c r="B244" s="94"/>
      <c r="D244" s="96" t="s">
        <v>132</v>
      </c>
      <c r="E244" s="97" t="s">
        <v>1</v>
      </c>
      <c r="F244" s="98" t="s">
        <v>1184</v>
      </c>
      <c r="H244" s="99">
        <v>189</v>
      </c>
      <c r="L244" s="94"/>
      <c r="M244" s="100"/>
      <c r="N244" s="101"/>
      <c r="O244" s="101"/>
      <c r="P244" s="101"/>
      <c r="Q244" s="101"/>
      <c r="R244" s="101"/>
      <c r="S244" s="101"/>
      <c r="T244" s="102"/>
      <c r="AT244" s="97" t="s">
        <v>132</v>
      </c>
      <c r="AU244" s="97" t="s">
        <v>74</v>
      </c>
      <c r="AV244" s="95" t="s">
        <v>74</v>
      </c>
      <c r="AW244" s="95" t="s">
        <v>5</v>
      </c>
      <c r="AX244" s="95" t="s">
        <v>66</v>
      </c>
      <c r="AY244" s="97" t="s">
        <v>123</v>
      </c>
    </row>
    <row r="245" spans="2:51" s="167" customFormat="1" ht="12">
      <c r="B245" s="166"/>
      <c r="D245" s="96" t="s">
        <v>132</v>
      </c>
      <c r="E245" s="168" t="s">
        <v>1</v>
      </c>
      <c r="F245" s="169" t="s">
        <v>409</v>
      </c>
      <c r="H245" s="168" t="s">
        <v>1</v>
      </c>
      <c r="L245" s="166"/>
      <c r="M245" s="170"/>
      <c r="N245" s="171"/>
      <c r="O245" s="171"/>
      <c r="P245" s="171"/>
      <c r="Q245" s="171"/>
      <c r="R245" s="171"/>
      <c r="S245" s="171"/>
      <c r="T245" s="172"/>
      <c r="AT245" s="168" t="s">
        <v>132</v>
      </c>
      <c r="AU245" s="168" t="s">
        <v>74</v>
      </c>
      <c r="AV245" s="167" t="s">
        <v>72</v>
      </c>
      <c r="AW245" s="167" t="s">
        <v>5</v>
      </c>
      <c r="AX245" s="167" t="s">
        <v>66</v>
      </c>
      <c r="AY245" s="168" t="s">
        <v>123</v>
      </c>
    </row>
    <row r="246" spans="2:51" s="167" customFormat="1" ht="12">
      <c r="B246" s="166"/>
      <c r="D246" s="96" t="s">
        <v>132</v>
      </c>
      <c r="E246" s="168" t="s">
        <v>1</v>
      </c>
      <c r="F246" s="169" t="s">
        <v>1153</v>
      </c>
      <c r="H246" s="168" t="s">
        <v>1</v>
      </c>
      <c r="L246" s="166"/>
      <c r="M246" s="170"/>
      <c r="N246" s="171"/>
      <c r="O246" s="171"/>
      <c r="P246" s="171"/>
      <c r="Q246" s="171"/>
      <c r="R246" s="171"/>
      <c r="S246" s="171"/>
      <c r="T246" s="172"/>
      <c r="AT246" s="168" t="s">
        <v>132</v>
      </c>
      <c r="AU246" s="168" t="s">
        <v>74</v>
      </c>
      <c r="AV246" s="167" t="s">
        <v>72</v>
      </c>
      <c r="AW246" s="167" t="s">
        <v>5</v>
      </c>
      <c r="AX246" s="167" t="s">
        <v>66</v>
      </c>
      <c r="AY246" s="168" t="s">
        <v>123</v>
      </c>
    </row>
    <row r="247" spans="2:51" s="95" customFormat="1" ht="12">
      <c r="B247" s="94"/>
      <c r="D247" s="96" t="s">
        <v>132</v>
      </c>
      <c r="E247" s="97" t="s">
        <v>1</v>
      </c>
      <c r="F247" s="98" t="s">
        <v>1185</v>
      </c>
      <c r="H247" s="99">
        <v>6.24</v>
      </c>
      <c r="L247" s="94"/>
      <c r="M247" s="100"/>
      <c r="N247" s="101"/>
      <c r="O247" s="101"/>
      <c r="P247" s="101"/>
      <c r="Q247" s="101"/>
      <c r="R247" s="101"/>
      <c r="S247" s="101"/>
      <c r="T247" s="102"/>
      <c r="AT247" s="97" t="s">
        <v>132</v>
      </c>
      <c r="AU247" s="97" t="s">
        <v>74</v>
      </c>
      <c r="AV247" s="95" t="s">
        <v>74</v>
      </c>
      <c r="AW247" s="95" t="s">
        <v>5</v>
      </c>
      <c r="AX247" s="95" t="s">
        <v>66</v>
      </c>
      <c r="AY247" s="97" t="s">
        <v>123</v>
      </c>
    </row>
    <row r="248" spans="2:51" s="174" customFormat="1" ht="12">
      <c r="B248" s="173"/>
      <c r="D248" s="96" t="s">
        <v>132</v>
      </c>
      <c r="E248" s="175" t="s">
        <v>1</v>
      </c>
      <c r="F248" s="176" t="s">
        <v>412</v>
      </c>
      <c r="H248" s="177">
        <v>195.24</v>
      </c>
      <c r="L248" s="173"/>
      <c r="M248" s="178"/>
      <c r="N248" s="179"/>
      <c r="O248" s="179"/>
      <c r="P248" s="179"/>
      <c r="Q248" s="179"/>
      <c r="R248" s="179"/>
      <c r="S248" s="179"/>
      <c r="T248" s="180"/>
      <c r="AT248" s="175" t="s">
        <v>132</v>
      </c>
      <c r="AU248" s="175" t="s">
        <v>74</v>
      </c>
      <c r="AV248" s="174" t="s">
        <v>137</v>
      </c>
      <c r="AW248" s="174" t="s">
        <v>5</v>
      </c>
      <c r="AX248" s="174" t="s">
        <v>66</v>
      </c>
      <c r="AY248" s="175" t="s">
        <v>123</v>
      </c>
    </row>
    <row r="249" spans="2:51" s="167" customFormat="1" ht="12">
      <c r="B249" s="166"/>
      <c r="D249" s="96" t="s">
        <v>132</v>
      </c>
      <c r="E249" s="168" t="s">
        <v>1</v>
      </c>
      <c r="F249" s="169" t="s">
        <v>1155</v>
      </c>
      <c r="H249" s="168" t="s">
        <v>1</v>
      </c>
      <c r="L249" s="166"/>
      <c r="M249" s="170"/>
      <c r="N249" s="171"/>
      <c r="O249" s="171"/>
      <c r="P249" s="171"/>
      <c r="Q249" s="171"/>
      <c r="R249" s="171"/>
      <c r="S249" s="171"/>
      <c r="T249" s="172"/>
      <c r="AT249" s="168" t="s">
        <v>132</v>
      </c>
      <c r="AU249" s="168" t="s">
        <v>74</v>
      </c>
      <c r="AV249" s="167" t="s">
        <v>72</v>
      </c>
      <c r="AW249" s="167" t="s">
        <v>5</v>
      </c>
      <c r="AX249" s="167" t="s">
        <v>66</v>
      </c>
      <c r="AY249" s="168" t="s">
        <v>123</v>
      </c>
    </row>
    <row r="250" spans="2:51" s="167" customFormat="1" ht="12">
      <c r="B250" s="166"/>
      <c r="D250" s="96" t="s">
        <v>132</v>
      </c>
      <c r="E250" s="168" t="s">
        <v>1</v>
      </c>
      <c r="F250" s="169" t="s">
        <v>1145</v>
      </c>
      <c r="H250" s="168" t="s">
        <v>1</v>
      </c>
      <c r="L250" s="166"/>
      <c r="M250" s="170"/>
      <c r="N250" s="171"/>
      <c r="O250" s="171"/>
      <c r="P250" s="171"/>
      <c r="Q250" s="171"/>
      <c r="R250" s="171"/>
      <c r="S250" s="171"/>
      <c r="T250" s="172"/>
      <c r="AT250" s="168" t="s">
        <v>132</v>
      </c>
      <c r="AU250" s="168" t="s">
        <v>74</v>
      </c>
      <c r="AV250" s="167" t="s">
        <v>72</v>
      </c>
      <c r="AW250" s="167" t="s">
        <v>5</v>
      </c>
      <c r="AX250" s="167" t="s">
        <v>66</v>
      </c>
      <c r="AY250" s="168" t="s">
        <v>123</v>
      </c>
    </row>
    <row r="251" spans="2:51" s="167" customFormat="1" ht="12">
      <c r="B251" s="166"/>
      <c r="D251" s="96" t="s">
        <v>132</v>
      </c>
      <c r="E251" s="168" t="s">
        <v>1</v>
      </c>
      <c r="F251" s="169" t="s">
        <v>1156</v>
      </c>
      <c r="H251" s="168" t="s">
        <v>1</v>
      </c>
      <c r="L251" s="166"/>
      <c r="M251" s="170"/>
      <c r="N251" s="171"/>
      <c r="O251" s="171"/>
      <c r="P251" s="171"/>
      <c r="Q251" s="171"/>
      <c r="R251" s="171"/>
      <c r="S251" s="171"/>
      <c r="T251" s="172"/>
      <c r="AT251" s="168" t="s">
        <v>132</v>
      </c>
      <c r="AU251" s="168" t="s">
        <v>74</v>
      </c>
      <c r="AV251" s="167" t="s">
        <v>72</v>
      </c>
      <c r="AW251" s="167" t="s">
        <v>5</v>
      </c>
      <c r="AX251" s="167" t="s">
        <v>66</v>
      </c>
      <c r="AY251" s="168" t="s">
        <v>123</v>
      </c>
    </row>
    <row r="252" spans="2:51" s="95" customFormat="1" ht="12">
      <c r="B252" s="94"/>
      <c r="D252" s="96" t="s">
        <v>132</v>
      </c>
      <c r="E252" s="97" t="s">
        <v>1</v>
      </c>
      <c r="F252" s="98" t="s">
        <v>1186</v>
      </c>
      <c r="H252" s="99">
        <v>231.5</v>
      </c>
      <c r="L252" s="94"/>
      <c r="M252" s="100"/>
      <c r="N252" s="101"/>
      <c r="O252" s="101"/>
      <c r="P252" s="101"/>
      <c r="Q252" s="101"/>
      <c r="R252" s="101"/>
      <c r="S252" s="101"/>
      <c r="T252" s="102"/>
      <c r="AT252" s="97" t="s">
        <v>132</v>
      </c>
      <c r="AU252" s="97" t="s">
        <v>74</v>
      </c>
      <c r="AV252" s="95" t="s">
        <v>74</v>
      </c>
      <c r="AW252" s="95" t="s">
        <v>5</v>
      </c>
      <c r="AX252" s="95" t="s">
        <v>66</v>
      </c>
      <c r="AY252" s="97" t="s">
        <v>123</v>
      </c>
    </row>
    <row r="253" spans="2:51" s="167" customFormat="1" ht="12">
      <c r="B253" s="166"/>
      <c r="D253" s="96" t="s">
        <v>132</v>
      </c>
      <c r="E253" s="168" t="s">
        <v>1</v>
      </c>
      <c r="F253" s="169" t="s">
        <v>409</v>
      </c>
      <c r="H253" s="168" t="s">
        <v>1</v>
      </c>
      <c r="L253" s="166"/>
      <c r="M253" s="170"/>
      <c r="N253" s="171"/>
      <c r="O253" s="171"/>
      <c r="P253" s="171"/>
      <c r="Q253" s="171"/>
      <c r="R253" s="171"/>
      <c r="S253" s="171"/>
      <c r="T253" s="172"/>
      <c r="AT253" s="168" t="s">
        <v>132</v>
      </c>
      <c r="AU253" s="168" t="s">
        <v>74</v>
      </c>
      <c r="AV253" s="167" t="s">
        <v>72</v>
      </c>
      <c r="AW253" s="167" t="s">
        <v>5</v>
      </c>
      <c r="AX253" s="167" t="s">
        <v>66</v>
      </c>
      <c r="AY253" s="168" t="s">
        <v>123</v>
      </c>
    </row>
    <row r="254" spans="2:51" s="167" customFormat="1" ht="12">
      <c r="B254" s="166"/>
      <c r="D254" s="96" t="s">
        <v>132</v>
      </c>
      <c r="E254" s="168" t="s">
        <v>1</v>
      </c>
      <c r="F254" s="169" t="s">
        <v>1158</v>
      </c>
      <c r="H254" s="168" t="s">
        <v>1</v>
      </c>
      <c r="L254" s="166"/>
      <c r="M254" s="170"/>
      <c r="N254" s="171"/>
      <c r="O254" s="171"/>
      <c r="P254" s="171"/>
      <c r="Q254" s="171"/>
      <c r="R254" s="171"/>
      <c r="S254" s="171"/>
      <c r="T254" s="172"/>
      <c r="AT254" s="168" t="s">
        <v>132</v>
      </c>
      <c r="AU254" s="168" t="s">
        <v>74</v>
      </c>
      <c r="AV254" s="167" t="s">
        <v>72</v>
      </c>
      <c r="AW254" s="167" t="s">
        <v>5</v>
      </c>
      <c r="AX254" s="167" t="s">
        <v>66</v>
      </c>
      <c r="AY254" s="168" t="s">
        <v>123</v>
      </c>
    </row>
    <row r="255" spans="2:51" s="95" customFormat="1" ht="12">
      <c r="B255" s="94"/>
      <c r="D255" s="96" t="s">
        <v>132</v>
      </c>
      <c r="E255" s="97" t="s">
        <v>1</v>
      </c>
      <c r="F255" s="98" t="s">
        <v>1187</v>
      </c>
      <c r="H255" s="99">
        <v>5.2</v>
      </c>
      <c r="L255" s="94"/>
      <c r="M255" s="100"/>
      <c r="N255" s="101"/>
      <c r="O255" s="101"/>
      <c r="P255" s="101"/>
      <c r="Q255" s="101"/>
      <c r="R255" s="101"/>
      <c r="S255" s="101"/>
      <c r="T255" s="102"/>
      <c r="AT255" s="97" t="s">
        <v>132</v>
      </c>
      <c r="AU255" s="97" t="s">
        <v>74</v>
      </c>
      <c r="AV255" s="95" t="s">
        <v>74</v>
      </c>
      <c r="AW255" s="95" t="s">
        <v>5</v>
      </c>
      <c r="AX255" s="95" t="s">
        <v>66</v>
      </c>
      <c r="AY255" s="97" t="s">
        <v>123</v>
      </c>
    </row>
    <row r="256" spans="2:51" s="174" customFormat="1" ht="12">
      <c r="B256" s="173"/>
      <c r="D256" s="96" t="s">
        <v>132</v>
      </c>
      <c r="E256" s="175" t="s">
        <v>1</v>
      </c>
      <c r="F256" s="176" t="s">
        <v>412</v>
      </c>
      <c r="H256" s="177">
        <v>236.7</v>
      </c>
      <c r="L256" s="173"/>
      <c r="M256" s="178"/>
      <c r="N256" s="179"/>
      <c r="O256" s="179"/>
      <c r="P256" s="179"/>
      <c r="Q256" s="179"/>
      <c r="R256" s="179"/>
      <c r="S256" s="179"/>
      <c r="T256" s="180"/>
      <c r="AT256" s="175" t="s">
        <v>132</v>
      </c>
      <c r="AU256" s="175" t="s">
        <v>74</v>
      </c>
      <c r="AV256" s="174" t="s">
        <v>137</v>
      </c>
      <c r="AW256" s="174" t="s">
        <v>5</v>
      </c>
      <c r="AX256" s="174" t="s">
        <v>66</v>
      </c>
      <c r="AY256" s="175" t="s">
        <v>123</v>
      </c>
    </row>
    <row r="257" spans="2:51" s="167" customFormat="1" ht="12">
      <c r="B257" s="166"/>
      <c r="D257" s="96" t="s">
        <v>132</v>
      </c>
      <c r="E257" s="168" t="s">
        <v>1</v>
      </c>
      <c r="F257" s="169" t="s">
        <v>1160</v>
      </c>
      <c r="H257" s="168" t="s">
        <v>1</v>
      </c>
      <c r="L257" s="166"/>
      <c r="M257" s="170"/>
      <c r="N257" s="171"/>
      <c r="O257" s="171"/>
      <c r="P257" s="171"/>
      <c r="Q257" s="171"/>
      <c r="R257" s="171"/>
      <c r="S257" s="171"/>
      <c r="T257" s="172"/>
      <c r="AT257" s="168" t="s">
        <v>132</v>
      </c>
      <c r="AU257" s="168" t="s">
        <v>74</v>
      </c>
      <c r="AV257" s="167" t="s">
        <v>72</v>
      </c>
      <c r="AW257" s="167" t="s">
        <v>5</v>
      </c>
      <c r="AX257" s="167" t="s">
        <v>66</v>
      </c>
      <c r="AY257" s="168" t="s">
        <v>123</v>
      </c>
    </row>
    <row r="258" spans="2:51" s="167" customFormat="1" ht="12">
      <c r="B258" s="166"/>
      <c r="D258" s="96" t="s">
        <v>132</v>
      </c>
      <c r="E258" s="168" t="s">
        <v>1</v>
      </c>
      <c r="F258" s="169" t="s">
        <v>1145</v>
      </c>
      <c r="H258" s="168" t="s">
        <v>1</v>
      </c>
      <c r="L258" s="166"/>
      <c r="M258" s="170"/>
      <c r="N258" s="171"/>
      <c r="O258" s="171"/>
      <c r="P258" s="171"/>
      <c r="Q258" s="171"/>
      <c r="R258" s="171"/>
      <c r="S258" s="171"/>
      <c r="T258" s="172"/>
      <c r="AT258" s="168" t="s">
        <v>132</v>
      </c>
      <c r="AU258" s="168" t="s">
        <v>74</v>
      </c>
      <c r="AV258" s="167" t="s">
        <v>72</v>
      </c>
      <c r="AW258" s="167" t="s">
        <v>5</v>
      </c>
      <c r="AX258" s="167" t="s">
        <v>66</v>
      </c>
      <c r="AY258" s="168" t="s">
        <v>123</v>
      </c>
    </row>
    <row r="259" spans="2:51" s="167" customFormat="1" ht="12">
      <c r="B259" s="166"/>
      <c r="D259" s="96" t="s">
        <v>132</v>
      </c>
      <c r="E259" s="168" t="s">
        <v>1</v>
      </c>
      <c r="F259" s="169" t="s">
        <v>1161</v>
      </c>
      <c r="H259" s="168" t="s">
        <v>1</v>
      </c>
      <c r="L259" s="166"/>
      <c r="M259" s="170"/>
      <c r="N259" s="171"/>
      <c r="O259" s="171"/>
      <c r="P259" s="171"/>
      <c r="Q259" s="171"/>
      <c r="R259" s="171"/>
      <c r="S259" s="171"/>
      <c r="T259" s="172"/>
      <c r="AT259" s="168" t="s">
        <v>132</v>
      </c>
      <c r="AU259" s="168" t="s">
        <v>74</v>
      </c>
      <c r="AV259" s="167" t="s">
        <v>72</v>
      </c>
      <c r="AW259" s="167" t="s">
        <v>5</v>
      </c>
      <c r="AX259" s="167" t="s">
        <v>66</v>
      </c>
      <c r="AY259" s="168" t="s">
        <v>123</v>
      </c>
    </row>
    <row r="260" spans="2:51" s="95" customFormat="1" ht="12">
      <c r="B260" s="94"/>
      <c r="D260" s="96" t="s">
        <v>132</v>
      </c>
      <c r="E260" s="97" t="s">
        <v>1</v>
      </c>
      <c r="F260" s="98" t="s">
        <v>1188</v>
      </c>
      <c r="H260" s="99">
        <v>55.86</v>
      </c>
      <c r="L260" s="94"/>
      <c r="M260" s="100"/>
      <c r="N260" s="101"/>
      <c r="O260" s="101"/>
      <c r="P260" s="101"/>
      <c r="Q260" s="101"/>
      <c r="R260" s="101"/>
      <c r="S260" s="101"/>
      <c r="T260" s="102"/>
      <c r="AT260" s="97" t="s">
        <v>132</v>
      </c>
      <c r="AU260" s="97" t="s">
        <v>74</v>
      </c>
      <c r="AV260" s="95" t="s">
        <v>74</v>
      </c>
      <c r="AW260" s="95" t="s">
        <v>5</v>
      </c>
      <c r="AX260" s="95" t="s">
        <v>66</v>
      </c>
      <c r="AY260" s="97" t="s">
        <v>123</v>
      </c>
    </row>
    <row r="261" spans="2:51" s="167" customFormat="1" ht="12">
      <c r="B261" s="166"/>
      <c r="D261" s="96" t="s">
        <v>132</v>
      </c>
      <c r="E261" s="168" t="s">
        <v>1</v>
      </c>
      <c r="F261" s="169" t="s">
        <v>409</v>
      </c>
      <c r="H261" s="168" t="s">
        <v>1</v>
      </c>
      <c r="L261" s="166"/>
      <c r="M261" s="170"/>
      <c r="N261" s="171"/>
      <c r="O261" s="171"/>
      <c r="P261" s="171"/>
      <c r="Q261" s="171"/>
      <c r="R261" s="171"/>
      <c r="S261" s="171"/>
      <c r="T261" s="172"/>
      <c r="AT261" s="168" t="s">
        <v>132</v>
      </c>
      <c r="AU261" s="168" t="s">
        <v>74</v>
      </c>
      <c r="AV261" s="167" t="s">
        <v>72</v>
      </c>
      <c r="AW261" s="167" t="s">
        <v>5</v>
      </c>
      <c r="AX261" s="167" t="s">
        <v>66</v>
      </c>
      <c r="AY261" s="168" t="s">
        <v>123</v>
      </c>
    </row>
    <row r="262" spans="2:51" s="167" customFormat="1" ht="12">
      <c r="B262" s="166"/>
      <c r="D262" s="96" t="s">
        <v>132</v>
      </c>
      <c r="E262" s="168" t="s">
        <v>1</v>
      </c>
      <c r="F262" s="169" t="s">
        <v>436</v>
      </c>
      <c r="H262" s="168" t="s">
        <v>1</v>
      </c>
      <c r="L262" s="166"/>
      <c r="M262" s="170"/>
      <c r="N262" s="171"/>
      <c r="O262" s="171"/>
      <c r="P262" s="171"/>
      <c r="Q262" s="171"/>
      <c r="R262" s="171"/>
      <c r="S262" s="171"/>
      <c r="T262" s="172"/>
      <c r="AT262" s="168" t="s">
        <v>132</v>
      </c>
      <c r="AU262" s="168" t="s">
        <v>74</v>
      </c>
      <c r="AV262" s="167" t="s">
        <v>72</v>
      </c>
      <c r="AW262" s="167" t="s">
        <v>5</v>
      </c>
      <c r="AX262" s="167" t="s">
        <v>66</v>
      </c>
      <c r="AY262" s="168" t="s">
        <v>123</v>
      </c>
    </row>
    <row r="263" spans="2:51" s="95" customFormat="1" ht="12">
      <c r="B263" s="94"/>
      <c r="D263" s="96" t="s">
        <v>132</v>
      </c>
      <c r="E263" s="97" t="s">
        <v>1</v>
      </c>
      <c r="F263" s="98" t="s">
        <v>1189</v>
      </c>
      <c r="H263" s="99">
        <v>5.12</v>
      </c>
      <c r="L263" s="94"/>
      <c r="M263" s="100"/>
      <c r="N263" s="101"/>
      <c r="O263" s="101"/>
      <c r="P263" s="101"/>
      <c r="Q263" s="101"/>
      <c r="R263" s="101"/>
      <c r="S263" s="101"/>
      <c r="T263" s="102"/>
      <c r="AT263" s="97" t="s">
        <v>132</v>
      </c>
      <c r="AU263" s="97" t="s">
        <v>74</v>
      </c>
      <c r="AV263" s="95" t="s">
        <v>74</v>
      </c>
      <c r="AW263" s="95" t="s">
        <v>5</v>
      </c>
      <c r="AX263" s="95" t="s">
        <v>66</v>
      </c>
      <c r="AY263" s="97" t="s">
        <v>123</v>
      </c>
    </row>
    <row r="264" spans="2:51" s="174" customFormat="1" ht="12">
      <c r="B264" s="173"/>
      <c r="D264" s="96" t="s">
        <v>132</v>
      </c>
      <c r="E264" s="175" t="s">
        <v>1</v>
      </c>
      <c r="F264" s="176" t="s">
        <v>412</v>
      </c>
      <c r="H264" s="177">
        <v>60.98</v>
      </c>
      <c r="L264" s="173"/>
      <c r="M264" s="178"/>
      <c r="N264" s="179"/>
      <c r="O264" s="179"/>
      <c r="P264" s="179"/>
      <c r="Q264" s="179"/>
      <c r="R264" s="179"/>
      <c r="S264" s="179"/>
      <c r="T264" s="180"/>
      <c r="AT264" s="175" t="s">
        <v>132</v>
      </c>
      <c r="AU264" s="175" t="s">
        <v>74</v>
      </c>
      <c r="AV264" s="174" t="s">
        <v>137</v>
      </c>
      <c r="AW264" s="174" t="s">
        <v>5</v>
      </c>
      <c r="AX264" s="174" t="s">
        <v>66</v>
      </c>
      <c r="AY264" s="175" t="s">
        <v>123</v>
      </c>
    </row>
    <row r="265" spans="2:51" s="182" customFormat="1" ht="12">
      <c r="B265" s="181"/>
      <c r="D265" s="96" t="s">
        <v>132</v>
      </c>
      <c r="E265" s="183" t="s">
        <v>1</v>
      </c>
      <c r="F265" s="184" t="s">
        <v>470</v>
      </c>
      <c r="H265" s="185">
        <v>578.3600000000001</v>
      </c>
      <c r="L265" s="181"/>
      <c r="M265" s="186"/>
      <c r="N265" s="187"/>
      <c r="O265" s="187"/>
      <c r="P265" s="187"/>
      <c r="Q265" s="187"/>
      <c r="R265" s="187"/>
      <c r="S265" s="187"/>
      <c r="T265" s="188"/>
      <c r="AT265" s="183" t="s">
        <v>132</v>
      </c>
      <c r="AU265" s="183" t="s">
        <v>74</v>
      </c>
      <c r="AV265" s="182" t="s">
        <v>130</v>
      </c>
      <c r="AW265" s="182" t="s">
        <v>5</v>
      </c>
      <c r="AX265" s="182" t="s">
        <v>72</v>
      </c>
      <c r="AY265" s="183" t="s">
        <v>123</v>
      </c>
    </row>
    <row r="266" spans="2:65" s="117" customFormat="1" ht="16.5" customHeight="1">
      <c r="B266" s="8"/>
      <c r="C266" s="84" t="s">
        <v>146</v>
      </c>
      <c r="D266" s="84" t="s">
        <v>125</v>
      </c>
      <c r="E266" s="85" t="s">
        <v>509</v>
      </c>
      <c r="F266" s="86" t="s">
        <v>510</v>
      </c>
      <c r="G266" s="87" t="s">
        <v>128</v>
      </c>
      <c r="H266" s="88">
        <v>46.57</v>
      </c>
      <c r="I266" s="142"/>
      <c r="J266" s="89">
        <f>ROUND(I266*H266,2)</f>
        <v>0</v>
      </c>
      <c r="K266" s="86" t="s">
        <v>397</v>
      </c>
      <c r="L266" s="8"/>
      <c r="M266" s="115" t="s">
        <v>1</v>
      </c>
      <c r="N266" s="90" t="s">
        <v>35</v>
      </c>
      <c r="O266" s="92">
        <v>0.085</v>
      </c>
      <c r="P266" s="92">
        <f>O266*H266</f>
        <v>3.9584500000000005</v>
      </c>
      <c r="Q266" s="92">
        <v>0</v>
      </c>
      <c r="R266" s="92">
        <f>Q266*H266</f>
        <v>0</v>
      </c>
      <c r="S266" s="92">
        <v>0</v>
      </c>
      <c r="T266" s="164">
        <f>S266*H266</f>
        <v>0</v>
      </c>
      <c r="AR266" s="120" t="s">
        <v>130</v>
      </c>
      <c r="AT266" s="120" t="s">
        <v>125</v>
      </c>
      <c r="AU266" s="120" t="s">
        <v>74</v>
      </c>
      <c r="AY266" s="120" t="s">
        <v>123</v>
      </c>
      <c r="BE266" s="156">
        <f>IF(N266="základní",J266,0)</f>
        <v>0</v>
      </c>
      <c r="BF266" s="156">
        <f>IF(N266="snížená",J266,0)</f>
        <v>0</v>
      </c>
      <c r="BG266" s="156">
        <f>IF(N266="zákl. přenesená",J266,0)</f>
        <v>0</v>
      </c>
      <c r="BH266" s="156">
        <f>IF(N266="sníž. přenesená",J266,0)</f>
        <v>0</v>
      </c>
      <c r="BI266" s="156">
        <f>IF(N266="nulová",J266,0)</f>
        <v>0</v>
      </c>
      <c r="BJ266" s="120" t="s">
        <v>72</v>
      </c>
      <c r="BK266" s="156">
        <f>ROUND(I266*H266,2)</f>
        <v>0</v>
      </c>
      <c r="BL266" s="120" t="s">
        <v>130</v>
      </c>
      <c r="BM266" s="120" t="s">
        <v>1190</v>
      </c>
    </row>
    <row r="267" spans="2:47" s="117" customFormat="1" ht="12">
      <c r="B267" s="8"/>
      <c r="D267" s="96" t="s">
        <v>399</v>
      </c>
      <c r="F267" s="165" t="s">
        <v>512</v>
      </c>
      <c r="L267" s="8"/>
      <c r="M267" s="114"/>
      <c r="N267" s="21"/>
      <c r="O267" s="21"/>
      <c r="P267" s="21"/>
      <c r="Q267" s="21"/>
      <c r="R267" s="21"/>
      <c r="S267" s="21"/>
      <c r="T267" s="22"/>
      <c r="AT267" s="120" t="s">
        <v>399</v>
      </c>
      <c r="AU267" s="120" t="s">
        <v>74</v>
      </c>
    </row>
    <row r="268" spans="2:51" s="167" customFormat="1" ht="12">
      <c r="B268" s="166"/>
      <c r="D268" s="96" t="s">
        <v>132</v>
      </c>
      <c r="E268" s="168" t="s">
        <v>1</v>
      </c>
      <c r="F268" s="169" t="s">
        <v>401</v>
      </c>
      <c r="H268" s="168" t="s">
        <v>1</v>
      </c>
      <c r="L268" s="166"/>
      <c r="M268" s="170"/>
      <c r="N268" s="171"/>
      <c r="O268" s="171"/>
      <c r="P268" s="171"/>
      <c r="Q268" s="171"/>
      <c r="R268" s="171"/>
      <c r="S268" s="171"/>
      <c r="T268" s="172"/>
      <c r="AT268" s="168" t="s">
        <v>132</v>
      </c>
      <c r="AU268" s="168" t="s">
        <v>74</v>
      </c>
      <c r="AV268" s="167" t="s">
        <v>72</v>
      </c>
      <c r="AW268" s="167" t="s">
        <v>5</v>
      </c>
      <c r="AX268" s="167" t="s">
        <v>66</v>
      </c>
      <c r="AY268" s="168" t="s">
        <v>123</v>
      </c>
    </row>
    <row r="269" spans="2:51" s="167" customFormat="1" ht="12">
      <c r="B269" s="166"/>
      <c r="D269" s="96" t="s">
        <v>132</v>
      </c>
      <c r="E269" s="168" t="s">
        <v>1</v>
      </c>
      <c r="F269" s="169" t="s">
        <v>1142</v>
      </c>
      <c r="H269" s="168" t="s">
        <v>1</v>
      </c>
      <c r="L269" s="166"/>
      <c r="M269" s="170"/>
      <c r="N269" s="171"/>
      <c r="O269" s="171"/>
      <c r="P269" s="171"/>
      <c r="Q269" s="171"/>
      <c r="R269" s="171"/>
      <c r="S269" s="171"/>
      <c r="T269" s="172"/>
      <c r="AT269" s="168" t="s">
        <v>132</v>
      </c>
      <c r="AU269" s="168" t="s">
        <v>74</v>
      </c>
      <c r="AV269" s="167" t="s">
        <v>72</v>
      </c>
      <c r="AW269" s="167" t="s">
        <v>5</v>
      </c>
      <c r="AX269" s="167" t="s">
        <v>66</v>
      </c>
      <c r="AY269" s="168" t="s">
        <v>123</v>
      </c>
    </row>
    <row r="270" spans="2:51" s="167" customFormat="1" ht="12">
      <c r="B270" s="166"/>
      <c r="D270" s="96" t="s">
        <v>132</v>
      </c>
      <c r="E270" s="168" t="s">
        <v>1</v>
      </c>
      <c r="F270" s="169" t="s">
        <v>1143</v>
      </c>
      <c r="H270" s="168" t="s">
        <v>1</v>
      </c>
      <c r="L270" s="166"/>
      <c r="M270" s="170"/>
      <c r="N270" s="171"/>
      <c r="O270" s="171"/>
      <c r="P270" s="171"/>
      <c r="Q270" s="171"/>
      <c r="R270" s="171"/>
      <c r="S270" s="171"/>
      <c r="T270" s="172"/>
      <c r="AT270" s="168" t="s">
        <v>132</v>
      </c>
      <c r="AU270" s="168" t="s">
        <v>74</v>
      </c>
      <c r="AV270" s="167" t="s">
        <v>72</v>
      </c>
      <c r="AW270" s="167" t="s">
        <v>5</v>
      </c>
      <c r="AX270" s="167" t="s">
        <v>66</v>
      </c>
      <c r="AY270" s="168" t="s">
        <v>123</v>
      </c>
    </row>
    <row r="271" spans="2:51" s="167" customFormat="1" ht="12">
      <c r="B271" s="166"/>
      <c r="D271" s="96" t="s">
        <v>132</v>
      </c>
      <c r="E271" s="168" t="s">
        <v>1</v>
      </c>
      <c r="F271" s="169" t="s">
        <v>404</v>
      </c>
      <c r="H271" s="168" t="s">
        <v>1</v>
      </c>
      <c r="L271" s="166"/>
      <c r="M271" s="170"/>
      <c r="N271" s="171"/>
      <c r="O271" s="171"/>
      <c r="P271" s="171"/>
      <c r="Q271" s="171"/>
      <c r="R271" s="171"/>
      <c r="S271" s="171"/>
      <c r="T271" s="172"/>
      <c r="AT271" s="168" t="s">
        <v>132</v>
      </c>
      <c r="AU271" s="168" t="s">
        <v>74</v>
      </c>
      <c r="AV271" s="167" t="s">
        <v>72</v>
      </c>
      <c r="AW271" s="167" t="s">
        <v>5</v>
      </c>
      <c r="AX271" s="167" t="s">
        <v>66</v>
      </c>
      <c r="AY271" s="168" t="s">
        <v>123</v>
      </c>
    </row>
    <row r="272" spans="2:51" s="167" customFormat="1" ht="12">
      <c r="B272" s="166"/>
      <c r="D272" s="96" t="s">
        <v>132</v>
      </c>
      <c r="E272" s="168" t="s">
        <v>1</v>
      </c>
      <c r="F272" s="169" t="s">
        <v>1164</v>
      </c>
      <c r="H272" s="168" t="s">
        <v>1</v>
      </c>
      <c r="L272" s="166"/>
      <c r="M272" s="170"/>
      <c r="N272" s="171"/>
      <c r="O272" s="171"/>
      <c r="P272" s="171"/>
      <c r="Q272" s="171"/>
      <c r="R272" s="171"/>
      <c r="S272" s="171"/>
      <c r="T272" s="172"/>
      <c r="AT272" s="168" t="s">
        <v>132</v>
      </c>
      <c r="AU272" s="168" t="s">
        <v>74</v>
      </c>
      <c r="AV272" s="167" t="s">
        <v>72</v>
      </c>
      <c r="AW272" s="167" t="s">
        <v>5</v>
      </c>
      <c r="AX272" s="167" t="s">
        <v>66</v>
      </c>
      <c r="AY272" s="168" t="s">
        <v>123</v>
      </c>
    </row>
    <row r="273" spans="2:51" s="167" customFormat="1" ht="12">
      <c r="B273" s="166"/>
      <c r="D273" s="96" t="s">
        <v>132</v>
      </c>
      <c r="E273" s="168" t="s">
        <v>1</v>
      </c>
      <c r="F273" s="169" t="s">
        <v>439</v>
      </c>
      <c r="H273" s="168" t="s">
        <v>1</v>
      </c>
      <c r="L273" s="166"/>
      <c r="M273" s="170"/>
      <c r="N273" s="171"/>
      <c r="O273" s="171"/>
      <c r="P273" s="171"/>
      <c r="Q273" s="171"/>
      <c r="R273" s="171"/>
      <c r="S273" s="171"/>
      <c r="T273" s="172"/>
      <c r="AT273" s="168" t="s">
        <v>132</v>
      </c>
      <c r="AU273" s="168" t="s">
        <v>74</v>
      </c>
      <c r="AV273" s="167" t="s">
        <v>72</v>
      </c>
      <c r="AW273" s="167" t="s">
        <v>5</v>
      </c>
      <c r="AX273" s="167" t="s">
        <v>66</v>
      </c>
      <c r="AY273" s="168" t="s">
        <v>123</v>
      </c>
    </row>
    <row r="274" spans="2:51" s="167" customFormat="1" ht="12">
      <c r="B274" s="166"/>
      <c r="D274" s="96" t="s">
        <v>132</v>
      </c>
      <c r="E274" s="168" t="s">
        <v>1</v>
      </c>
      <c r="F274" s="169" t="s">
        <v>1165</v>
      </c>
      <c r="H274" s="168" t="s">
        <v>1</v>
      </c>
      <c r="L274" s="166"/>
      <c r="M274" s="170"/>
      <c r="N274" s="171"/>
      <c r="O274" s="171"/>
      <c r="P274" s="171"/>
      <c r="Q274" s="171"/>
      <c r="R274" s="171"/>
      <c r="S274" s="171"/>
      <c r="T274" s="172"/>
      <c r="AT274" s="168" t="s">
        <v>132</v>
      </c>
      <c r="AU274" s="168" t="s">
        <v>74</v>
      </c>
      <c r="AV274" s="167" t="s">
        <v>72</v>
      </c>
      <c r="AW274" s="167" t="s">
        <v>5</v>
      </c>
      <c r="AX274" s="167" t="s">
        <v>66</v>
      </c>
      <c r="AY274" s="168" t="s">
        <v>123</v>
      </c>
    </row>
    <row r="275" spans="2:51" s="95" customFormat="1" ht="12">
      <c r="B275" s="94"/>
      <c r="D275" s="96" t="s">
        <v>132</v>
      </c>
      <c r="E275" s="97" t="s">
        <v>1</v>
      </c>
      <c r="F275" s="98" t="s">
        <v>1177</v>
      </c>
      <c r="H275" s="99">
        <v>16.77</v>
      </c>
      <c r="L275" s="94"/>
      <c r="M275" s="100"/>
      <c r="N275" s="101"/>
      <c r="O275" s="101"/>
      <c r="P275" s="101"/>
      <c r="Q275" s="101"/>
      <c r="R275" s="101"/>
      <c r="S275" s="101"/>
      <c r="T275" s="102"/>
      <c r="AT275" s="97" t="s">
        <v>132</v>
      </c>
      <c r="AU275" s="97" t="s">
        <v>74</v>
      </c>
      <c r="AV275" s="95" t="s">
        <v>74</v>
      </c>
      <c r="AW275" s="95" t="s">
        <v>5</v>
      </c>
      <c r="AX275" s="95" t="s">
        <v>66</v>
      </c>
      <c r="AY275" s="97" t="s">
        <v>123</v>
      </c>
    </row>
    <row r="276" spans="2:51" s="167" customFormat="1" ht="12">
      <c r="B276" s="166"/>
      <c r="D276" s="96" t="s">
        <v>132</v>
      </c>
      <c r="E276" s="168" t="s">
        <v>1</v>
      </c>
      <c r="F276" s="169" t="s">
        <v>442</v>
      </c>
      <c r="H276" s="168" t="s">
        <v>1</v>
      </c>
      <c r="L276" s="166"/>
      <c r="M276" s="170"/>
      <c r="N276" s="171"/>
      <c r="O276" s="171"/>
      <c r="P276" s="171"/>
      <c r="Q276" s="171"/>
      <c r="R276" s="171"/>
      <c r="S276" s="171"/>
      <c r="T276" s="172"/>
      <c r="AT276" s="168" t="s">
        <v>132</v>
      </c>
      <c r="AU276" s="168" t="s">
        <v>74</v>
      </c>
      <c r="AV276" s="167" t="s">
        <v>72</v>
      </c>
      <c r="AW276" s="167" t="s">
        <v>5</v>
      </c>
      <c r="AX276" s="167" t="s">
        <v>66</v>
      </c>
      <c r="AY276" s="168" t="s">
        <v>123</v>
      </c>
    </row>
    <row r="277" spans="2:51" s="167" customFormat="1" ht="12">
      <c r="B277" s="166"/>
      <c r="D277" s="96" t="s">
        <v>132</v>
      </c>
      <c r="E277" s="168" t="s">
        <v>1</v>
      </c>
      <c r="F277" s="169" t="s">
        <v>1167</v>
      </c>
      <c r="H277" s="168" t="s">
        <v>1</v>
      </c>
      <c r="L277" s="166"/>
      <c r="M277" s="170"/>
      <c r="N277" s="171"/>
      <c r="O277" s="171"/>
      <c r="P277" s="171"/>
      <c r="Q277" s="171"/>
      <c r="R277" s="171"/>
      <c r="S277" s="171"/>
      <c r="T277" s="172"/>
      <c r="AT277" s="168" t="s">
        <v>132</v>
      </c>
      <c r="AU277" s="168" t="s">
        <v>74</v>
      </c>
      <c r="AV277" s="167" t="s">
        <v>72</v>
      </c>
      <c r="AW277" s="167" t="s">
        <v>5</v>
      </c>
      <c r="AX277" s="167" t="s">
        <v>66</v>
      </c>
      <c r="AY277" s="168" t="s">
        <v>123</v>
      </c>
    </row>
    <row r="278" spans="2:51" s="95" customFormat="1" ht="12">
      <c r="B278" s="94"/>
      <c r="D278" s="96" t="s">
        <v>132</v>
      </c>
      <c r="E278" s="97" t="s">
        <v>1</v>
      </c>
      <c r="F278" s="98" t="s">
        <v>1178</v>
      </c>
      <c r="H278" s="99">
        <v>1.72</v>
      </c>
      <c r="L278" s="94"/>
      <c r="M278" s="100"/>
      <c r="N278" s="101"/>
      <c r="O278" s="101"/>
      <c r="P278" s="101"/>
      <c r="Q278" s="101"/>
      <c r="R278" s="101"/>
      <c r="S278" s="101"/>
      <c r="T278" s="102"/>
      <c r="AT278" s="97" t="s">
        <v>132</v>
      </c>
      <c r="AU278" s="97" t="s">
        <v>74</v>
      </c>
      <c r="AV278" s="95" t="s">
        <v>74</v>
      </c>
      <c r="AW278" s="95" t="s">
        <v>5</v>
      </c>
      <c r="AX278" s="95" t="s">
        <v>66</v>
      </c>
      <c r="AY278" s="97" t="s">
        <v>123</v>
      </c>
    </row>
    <row r="279" spans="2:51" s="174" customFormat="1" ht="12">
      <c r="B279" s="173"/>
      <c r="D279" s="96" t="s">
        <v>132</v>
      </c>
      <c r="E279" s="175" t="s">
        <v>1</v>
      </c>
      <c r="F279" s="176" t="s">
        <v>412</v>
      </c>
      <c r="H279" s="177">
        <v>18.49</v>
      </c>
      <c r="L279" s="173"/>
      <c r="M279" s="178"/>
      <c r="N279" s="179"/>
      <c r="O279" s="179"/>
      <c r="P279" s="179"/>
      <c r="Q279" s="179"/>
      <c r="R279" s="179"/>
      <c r="S279" s="179"/>
      <c r="T279" s="180"/>
      <c r="AT279" s="175" t="s">
        <v>132</v>
      </c>
      <c r="AU279" s="175" t="s">
        <v>74</v>
      </c>
      <c r="AV279" s="174" t="s">
        <v>137</v>
      </c>
      <c r="AW279" s="174" t="s">
        <v>5</v>
      </c>
      <c r="AX279" s="174" t="s">
        <v>66</v>
      </c>
      <c r="AY279" s="175" t="s">
        <v>123</v>
      </c>
    </row>
    <row r="280" spans="2:51" s="167" customFormat="1" ht="12">
      <c r="B280" s="166"/>
      <c r="D280" s="96" t="s">
        <v>132</v>
      </c>
      <c r="E280" s="168" t="s">
        <v>1</v>
      </c>
      <c r="F280" s="169" t="s">
        <v>1169</v>
      </c>
      <c r="H280" s="168" t="s">
        <v>1</v>
      </c>
      <c r="L280" s="166"/>
      <c r="M280" s="170"/>
      <c r="N280" s="171"/>
      <c r="O280" s="171"/>
      <c r="P280" s="171"/>
      <c r="Q280" s="171"/>
      <c r="R280" s="171"/>
      <c r="S280" s="171"/>
      <c r="T280" s="172"/>
      <c r="AT280" s="168" t="s">
        <v>132</v>
      </c>
      <c r="AU280" s="168" t="s">
        <v>74</v>
      </c>
      <c r="AV280" s="167" t="s">
        <v>72</v>
      </c>
      <c r="AW280" s="167" t="s">
        <v>5</v>
      </c>
      <c r="AX280" s="167" t="s">
        <v>66</v>
      </c>
      <c r="AY280" s="168" t="s">
        <v>123</v>
      </c>
    </row>
    <row r="281" spans="2:51" s="167" customFormat="1" ht="12">
      <c r="B281" s="166"/>
      <c r="D281" s="96" t="s">
        <v>132</v>
      </c>
      <c r="E281" s="168" t="s">
        <v>1</v>
      </c>
      <c r="F281" s="169" t="s">
        <v>439</v>
      </c>
      <c r="H281" s="168" t="s">
        <v>1</v>
      </c>
      <c r="L281" s="166"/>
      <c r="M281" s="170"/>
      <c r="N281" s="171"/>
      <c r="O281" s="171"/>
      <c r="P281" s="171"/>
      <c r="Q281" s="171"/>
      <c r="R281" s="171"/>
      <c r="S281" s="171"/>
      <c r="T281" s="172"/>
      <c r="AT281" s="168" t="s">
        <v>132</v>
      </c>
      <c r="AU281" s="168" t="s">
        <v>74</v>
      </c>
      <c r="AV281" s="167" t="s">
        <v>72</v>
      </c>
      <c r="AW281" s="167" t="s">
        <v>5</v>
      </c>
      <c r="AX281" s="167" t="s">
        <v>66</v>
      </c>
      <c r="AY281" s="168" t="s">
        <v>123</v>
      </c>
    </row>
    <row r="282" spans="2:51" s="167" customFormat="1" ht="12">
      <c r="B282" s="166"/>
      <c r="D282" s="96" t="s">
        <v>132</v>
      </c>
      <c r="E282" s="168" t="s">
        <v>1</v>
      </c>
      <c r="F282" s="169" t="s">
        <v>1170</v>
      </c>
      <c r="H282" s="168" t="s">
        <v>1</v>
      </c>
      <c r="L282" s="166"/>
      <c r="M282" s="170"/>
      <c r="N282" s="171"/>
      <c r="O282" s="171"/>
      <c r="P282" s="171"/>
      <c r="Q282" s="171"/>
      <c r="R282" s="171"/>
      <c r="S282" s="171"/>
      <c r="T282" s="172"/>
      <c r="AT282" s="168" t="s">
        <v>132</v>
      </c>
      <c r="AU282" s="168" t="s">
        <v>74</v>
      </c>
      <c r="AV282" s="167" t="s">
        <v>72</v>
      </c>
      <c r="AW282" s="167" t="s">
        <v>5</v>
      </c>
      <c r="AX282" s="167" t="s">
        <v>66</v>
      </c>
      <c r="AY282" s="168" t="s">
        <v>123</v>
      </c>
    </row>
    <row r="283" spans="2:51" s="95" customFormat="1" ht="12">
      <c r="B283" s="94"/>
      <c r="D283" s="96" t="s">
        <v>132</v>
      </c>
      <c r="E283" s="97" t="s">
        <v>1</v>
      </c>
      <c r="F283" s="98" t="s">
        <v>1179</v>
      </c>
      <c r="H283" s="99">
        <v>25.2</v>
      </c>
      <c r="L283" s="94"/>
      <c r="M283" s="100"/>
      <c r="N283" s="101"/>
      <c r="O283" s="101"/>
      <c r="P283" s="101"/>
      <c r="Q283" s="101"/>
      <c r="R283" s="101"/>
      <c r="S283" s="101"/>
      <c r="T283" s="102"/>
      <c r="AT283" s="97" t="s">
        <v>132</v>
      </c>
      <c r="AU283" s="97" t="s">
        <v>74</v>
      </c>
      <c r="AV283" s="95" t="s">
        <v>74</v>
      </c>
      <c r="AW283" s="95" t="s">
        <v>5</v>
      </c>
      <c r="AX283" s="95" t="s">
        <v>66</v>
      </c>
      <c r="AY283" s="97" t="s">
        <v>123</v>
      </c>
    </row>
    <row r="284" spans="2:51" s="167" customFormat="1" ht="12">
      <c r="B284" s="166"/>
      <c r="D284" s="96" t="s">
        <v>132</v>
      </c>
      <c r="E284" s="168" t="s">
        <v>1</v>
      </c>
      <c r="F284" s="169" t="s">
        <v>442</v>
      </c>
      <c r="H284" s="168" t="s">
        <v>1</v>
      </c>
      <c r="L284" s="166"/>
      <c r="M284" s="170"/>
      <c r="N284" s="171"/>
      <c r="O284" s="171"/>
      <c r="P284" s="171"/>
      <c r="Q284" s="171"/>
      <c r="R284" s="171"/>
      <c r="S284" s="171"/>
      <c r="T284" s="172"/>
      <c r="AT284" s="168" t="s">
        <v>132</v>
      </c>
      <c r="AU284" s="168" t="s">
        <v>74</v>
      </c>
      <c r="AV284" s="167" t="s">
        <v>72</v>
      </c>
      <c r="AW284" s="167" t="s">
        <v>5</v>
      </c>
      <c r="AX284" s="167" t="s">
        <v>66</v>
      </c>
      <c r="AY284" s="168" t="s">
        <v>123</v>
      </c>
    </row>
    <row r="285" spans="2:51" s="167" customFormat="1" ht="12">
      <c r="B285" s="166"/>
      <c r="D285" s="96" t="s">
        <v>132</v>
      </c>
      <c r="E285" s="168" t="s">
        <v>1</v>
      </c>
      <c r="F285" s="169" t="s">
        <v>1172</v>
      </c>
      <c r="H285" s="168" t="s">
        <v>1</v>
      </c>
      <c r="L285" s="166"/>
      <c r="M285" s="170"/>
      <c r="N285" s="171"/>
      <c r="O285" s="171"/>
      <c r="P285" s="171"/>
      <c r="Q285" s="171"/>
      <c r="R285" s="171"/>
      <c r="S285" s="171"/>
      <c r="T285" s="172"/>
      <c r="AT285" s="168" t="s">
        <v>132</v>
      </c>
      <c r="AU285" s="168" t="s">
        <v>74</v>
      </c>
      <c r="AV285" s="167" t="s">
        <v>72</v>
      </c>
      <c r="AW285" s="167" t="s">
        <v>5</v>
      </c>
      <c r="AX285" s="167" t="s">
        <v>66</v>
      </c>
      <c r="AY285" s="168" t="s">
        <v>123</v>
      </c>
    </row>
    <row r="286" spans="2:51" s="95" customFormat="1" ht="12">
      <c r="B286" s="94"/>
      <c r="D286" s="96" t="s">
        <v>132</v>
      </c>
      <c r="E286" s="97" t="s">
        <v>1</v>
      </c>
      <c r="F286" s="98" t="s">
        <v>1180</v>
      </c>
      <c r="H286" s="99">
        <v>2.88</v>
      </c>
      <c r="L286" s="94"/>
      <c r="M286" s="100"/>
      <c r="N286" s="101"/>
      <c r="O286" s="101"/>
      <c r="P286" s="101"/>
      <c r="Q286" s="101"/>
      <c r="R286" s="101"/>
      <c r="S286" s="101"/>
      <c r="T286" s="102"/>
      <c r="AT286" s="97" t="s">
        <v>132</v>
      </c>
      <c r="AU286" s="97" t="s">
        <v>74</v>
      </c>
      <c r="AV286" s="95" t="s">
        <v>74</v>
      </c>
      <c r="AW286" s="95" t="s">
        <v>5</v>
      </c>
      <c r="AX286" s="95" t="s">
        <v>66</v>
      </c>
      <c r="AY286" s="97" t="s">
        <v>123</v>
      </c>
    </row>
    <row r="287" spans="2:51" s="174" customFormat="1" ht="12">
      <c r="B287" s="173"/>
      <c r="D287" s="96" t="s">
        <v>132</v>
      </c>
      <c r="E287" s="175" t="s">
        <v>1</v>
      </c>
      <c r="F287" s="176" t="s">
        <v>412</v>
      </c>
      <c r="H287" s="177">
        <v>28.08</v>
      </c>
      <c r="L287" s="173"/>
      <c r="M287" s="178"/>
      <c r="N287" s="179"/>
      <c r="O287" s="179"/>
      <c r="P287" s="179"/>
      <c r="Q287" s="179"/>
      <c r="R287" s="179"/>
      <c r="S287" s="179"/>
      <c r="T287" s="180"/>
      <c r="AT287" s="175" t="s">
        <v>132</v>
      </c>
      <c r="AU287" s="175" t="s">
        <v>74</v>
      </c>
      <c r="AV287" s="174" t="s">
        <v>137</v>
      </c>
      <c r="AW287" s="174" t="s">
        <v>5</v>
      </c>
      <c r="AX287" s="174" t="s">
        <v>66</v>
      </c>
      <c r="AY287" s="175" t="s">
        <v>123</v>
      </c>
    </row>
    <row r="288" spans="2:51" s="182" customFormat="1" ht="12">
      <c r="B288" s="181"/>
      <c r="D288" s="96" t="s">
        <v>132</v>
      </c>
      <c r="E288" s="183" t="s">
        <v>1</v>
      </c>
      <c r="F288" s="184" t="s">
        <v>470</v>
      </c>
      <c r="H288" s="185">
        <v>46.57</v>
      </c>
      <c r="L288" s="181"/>
      <c r="M288" s="186"/>
      <c r="N288" s="187"/>
      <c r="O288" s="187"/>
      <c r="P288" s="187"/>
      <c r="Q288" s="187"/>
      <c r="R288" s="187"/>
      <c r="S288" s="187"/>
      <c r="T288" s="188"/>
      <c r="AT288" s="183" t="s">
        <v>132</v>
      </c>
      <c r="AU288" s="183" t="s">
        <v>74</v>
      </c>
      <c r="AV288" s="182" t="s">
        <v>130</v>
      </c>
      <c r="AW288" s="182" t="s">
        <v>5</v>
      </c>
      <c r="AX288" s="182" t="s">
        <v>72</v>
      </c>
      <c r="AY288" s="183" t="s">
        <v>123</v>
      </c>
    </row>
    <row r="289" spans="2:65" s="117" customFormat="1" ht="16.5" customHeight="1">
      <c r="B289" s="8"/>
      <c r="C289" s="84" t="s">
        <v>151</v>
      </c>
      <c r="D289" s="84" t="s">
        <v>125</v>
      </c>
      <c r="E289" s="85" t="s">
        <v>513</v>
      </c>
      <c r="F289" s="86" t="s">
        <v>514</v>
      </c>
      <c r="G289" s="87" t="s">
        <v>128</v>
      </c>
      <c r="H289" s="88">
        <v>578.36</v>
      </c>
      <c r="I289" s="142"/>
      <c r="J289" s="89">
        <f>ROUND(I289*H289,2)</f>
        <v>0</v>
      </c>
      <c r="K289" s="86" t="s">
        <v>397</v>
      </c>
      <c r="L289" s="8"/>
      <c r="M289" s="115" t="s">
        <v>1</v>
      </c>
      <c r="N289" s="90" t="s">
        <v>35</v>
      </c>
      <c r="O289" s="92">
        <v>0.106</v>
      </c>
      <c r="P289" s="92">
        <f>O289*H289</f>
        <v>61.30616</v>
      </c>
      <c r="Q289" s="92">
        <v>0</v>
      </c>
      <c r="R289" s="92">
        <f>Q289*H289</f>
        <v>0</v>
      </c>
      <c r="S289" s="92">
        <v>0</v>
      </c>
      <c r="T289" s="164">
        <f>S289*H289</f>
        <v>0</v>
      </c>
      <c r="AR289" s="120" t="s">
        <v>130</v>
      </c>
      <c r="AT289" s="120" t="s">
        <v>125</v>
      </c>
      <c r="AU289" s="120" t="s">
        <v>74</v>
      </c>
      <c r="AY289" s="120" t="s">
        <v>123</v>
      </c>
      <c r="BE289" s="156">
        <f>IF(N289="základní",J289,0)</f>
        <v>0</v>
      </c>
      <c r="BF289" s="156">
        <f>IF(N289="snížená",J289,0)</f>
        <v>0</v>
      </c>
      <c r="BG289" s="156">
        <f>IF(N289="zákl. přenesená",J289,0)</f>
        <v>0</v>
      </c>
      <c r="BH289" s="156">
        <f>IF(N289="sníž. přenesená",J289,0)</f>
        <v>0</v>
      </c>
      <c r="BI289" s="156">
        <f>IF(N289="nulová",J289,0)</f>
        <v>0</v>
      </c>
      <c r="BJ289" s="120" t="s">
        <v>72</v>
      </c>
      <c r="BK289" s="156">
        <f>ROUND(I289*H289,2)</f>
        <v>0</v>
      </c>
      <c r="BL289" s="120" t="s">
        <v>130</v>
      </c>
      <c r="BM289" s="120" t="s">
        <v>1191</v>
      </c>
    </row>
    <row r="290" spans="2:47" s="117" customFormat="1" ht="12">
      <c r="B290" s="8"/>
      <c r="D290" s="96" t="s">
        <v>399</v>
      </c>
      <c r="F290" s="165" t="s">
        <v>516</v>
      </c>
      <c r="L290" s="8"/>
      <c r="M290" s="114"/>
      <c r="N290" s="21"/>
      <c r="O290" s="21"/>
      <c r="P290" s="21"/>
      <c r="Q290" s="21"/>
      <c r="R290" s="21"/>
      <c r="S290" s="21"/>
      <c r="T290" s="22"/>
      <c r="AT290" s="120" t="s">
        <v>399</v>
      </c>
      <c r="AU290" s="120" t="s">
        <v>74</v>
      </c>
    </row>
    <row r="291" spans="2:51" s="167" customFormat="1" ht="12">
      <c r="B291" s="166"/>
      <c r="D291" s="96" t="s">
        <v>132</v>
      </c>
      <c r="E291" s="168" t="s">
        <v>1</v>
      </c>
      <c r="F291" s="169" t="s">
        <v>401</v>
      </c>
      <c r="H291" s="168" t="s">
        <v>1</v>
      </c>
      <c r="L291" s="166"/>
      <c r="M291" s="170"/>
      <c r="N291" s="171"/>
      <c r="O291" s="171"/>
      <c r="P291" s="171"/>
      <c r="Q291" s="171"/>
      <c r="R291" s="171"/>
      <c r="S291" s="171"/>
      <c r="T291" s="172"/>
      <c r="AT291" s="168" t="s">
        <v>132</v>
      </c>
      <c r="AU291" s="168" t="s">
        <v>74</v>
      </c>
      <c r="AV291" s="167" t="s">
        <v>72</v>
      </c>
      <c r="AW291" s="167" t="s">
        <v>5</v>
      </c>
      <c r="AX291" s="167" t="s">
        <v>66</v>
      </c>
      <c r="AY291" s="168" t="s">
        <v>123</v>
      </c>
    </row>
    <row r="292" spans="2:51" s="167" customFormat="1" ht="12">
      <c r="B292" s="166"/>
      <c r="D292" s="96" t="s">
        <v>132</v>
      </c>
      <c r="E292" s="168" t="s">
        <v>1</v>
      </c>
      <c r="F292" s="169" t="s">
        <v>1142</v>
      </c>
      <c r="H292" s="168" t="s">
        <v>1</v>
      </c>
      <c r="L292" s="166"/>
      <c r="M292" s="170"/>
      <c r="N292" s="171"/>
      <c r="O292" s="171"/>
      <c r="P292" s="171"/>
      <c r="Q292" s="171"/>
      <c r="R292" s="171"/>
      <c r="S292" s="171"/>
      <c r="T292" s="172"/>
      <c r="AT292" s="168" t="s">
        <v>132</v>
      </c>
      <c r="AU292" s="168" t="s">
        <v>74</v>
      </c>
      <c r="AV292" s="167" t="s">
        <v>72</v>
      </c>
      <c r="AW292" s="167" t="s">
        <v>5</v>
      </c>
      <c r="AX292" s="167" t="s">
        <v>66</v>
      </c>
      <c r="AY292" s="168" t="s">
        <v>123</v>
      </c>
    </row>
    <row r="293" spans="2:51" s="167" customFormat="1" ht="12">
      <c r="B293" s="166"/>
      <c r="D293" s="96" t="s">
        <v>132</v>
      </c>
      <c r="E293" s="168" t="s">
        <v>1</v>
      </c>
      <c r="F293" s="169" t="s">
        <v>1143</v>
      </c>
      <c r="H293" s="168" t="s">
        <v>1</v>
      </c>
      <c r="L293" s="166"/>
      <c r="M293" s="170"/>
      <c r="N293" s="171"/>
      <c r="O293" s="171"/>
      <c r="P293" s="171"/>
      <c r="Q293" s="171"/>
      <c r="R293" s="171"/>
      <c r="S293" s="171"/>
      <c r="T293" s="172"/>
      <c r="AT293" s="168" t="s">
        <v>132</v>
      </c>
      <c r="AU293" s="168" t="s">
        <v>74</v>
      </c>
      <c r="AV293" s="167" t="s">
        <v>72</v>
      </c>
      <c r="AW293" s="167" t="s">
        <v>5</v>
      </c>
      <c r="AX293" s="167" t="s">
        <v>66</v>
      </c>
      <c r="AY293" s="168" t="s">
        <v>123</v>
      </c>
    </row>
    <row r="294" spans="2:51" s="167" customFormat="1" ht="12">
      <c r="B294" s="166"/>
      <c r="D294" s="96" t="s">
        <v>132</v>
      </c>
      <c r="E294" s="168" t="s">
        <v>1</v>
      </c>
      <c r="F294" s="169" t="s">
        <v>404</v>
      </c>
      <c r="H294" s="168" t="s">
        <v>1</v>
      </c>
      <c r="L294" s="166"/>
      <c r="M294" s="170"/>
      <c r="N294" s="171"/>
      <c r="O294" s="171"/>
      <c r="P294" s="171"/>
      <c r="Q294" s="171"/>
      <c r="R294" s="171"/>
      <c r="S294" s="171"/>
      <c r="T294" s="172"/>
      <c r="AT294" s="168" t="s">
        <v>132</v>
      </c>
      <c r="AU294" s="168" t="s">
        <v>74</v>
      </c>
      <c r="AV294" s="167" t="s">
        <v>72</v>
      </c>
      <c r="AW294" s="167" t="s">
        <v>5</v>
      </c>
      <c r="AX294" s="167" t="s">
        <v>66</v>
      </c>
      <c r="AY294" s="168" t="s">
        <v>123</v>
      </c>
    </row>
    <row r="295" spans="2:51" s="167" customFormat="1" ht="12">
      <c r="B295" s="166"/>
      <c r="D295" s="96" t="s">
        <v>132</v>
      </c>
      <c r="E295" s="168" t="s">
        <v>1</v>
      </c>
      <c r="F295" s="169" t="s">
        <v>1144</v>
      </c>
      <c r="H295" s="168" t="s">
        <v>1</v>
      </c>
      <c r="L295" s="166"/>
      <c r="M295" s="170"/>
      <c r="N295" s="171"/>
      <c r="O295" s="171"/>
      <c r="P295" s="171"/>
      <c r="Q295" s="171"/>
      <c r="R295" s="171"/>
      <c r="S295" s="171"/>
      <c r="T295" s="172"/>
      <c r="AT295" s="168" t="s">
        <v>132</v>
      </c>
      <c r="AU295" s="168" t="s">
        <v>74</v>
      </c>
      <c r="AV295" s="167" t="s">
        <v>72</v>
      </c>
      <c r="AW295" s="167" t="s">
        <v>5</v>
      </c>
      <c r="AX295" s="167" t="s">
        <v>66</v>
      </c>
      <c r="AY295" s="168" t="s">
        <v>123</v>
      </c>
    </row>
    <row r="296" spans="2:51" s="167" customFormat="1" ht="12">
      <c r="B296" s="166"/>
      <c r="D296" s="96" t="s">
        <v>132</v>
      </c>
      <c r="E296" s="168" t="s">
        <v>1</v>
      </c>
      <c r="F296" s="169" t="s">
        <v>1145</v>
      </c>
      <c r="H296" s="168" t="s">
        <v>1</v>
      </c>
      <c r="L296" s="166"/>
      <c r="M296" s="170"/>
      <c r="N296" s="171"/>
      <c r="O296" s="171"/>
      <c r="P296" s="171"/>
      <c r="Q296" s="171"/>
      <c r="R296" s="171"/>
      <c r="S296" s="171"/>
      <c r="T296" s="172"/>
      <c r="AT296" s="168" t="s">
        <v>132</v>
      </c>
      <c r="AU296" s="168" t="s">
        <v>74</v>
      </c>
      <c r="AV296" s="167" t="s">
        <v>72</v>
      </c>
      <c r="AW296" s="167" t="s">
        <v>5</v>
      </c>
      <c r="AX296" s="167" t="s">
        <v>66</v>
      </c>
      <c r="AY296" s="168" t="s">
        <v>123</v>
      </c>
    </row>
    <row r="297" spans="2:51" s="167" customFormat="1" ht="12">
      <c r="B297" s="166"/>
      <c r="D297" s="96" t="s">
        <v>132</v>
      </c>
      <c r="E297" s="168" t="s">
        <v>1</v>
      </c>
      <c r="F297" s="169" t="s">
        <v>1146</v>
      </c>
      <c r="H297" s="168" t="s">
        <v>1</v>
      </c>
      <c r="L297" s="166"/>
      <c r="M297" s="170"/>
      <c r="N297" s="171"/>
      <c r="O297" s="171"/>
      <c r="P297" s="171"/>
      <c r="Q297" s="171"/>
      <c r="R297" s="171"/>
      <c r="S297" s="171"/>
      <c r="T297" s="172"/>
      <c r="AT297" s="168" t="s">
        <v>132</v>
      </c>
      <c r="AU297" s="168" t="s">
        <v>74</v>
      </c>
      <c r="AV297" s="167" t="s">
        <v>72</v>
      </c>
      <c r="AW297" s="167" t="s">
        <v>5</v>
      </c>
      <c r="AX297" s="167" t="s">
        <v>66</v>
      </c>
      <c r="AY297" s="168" t="s">
        <v>123</v>
      </c>
    </row>
    <row r="298" spans="2:51" s="95" customFormat="1" ht="12">
      <c r="B298" s="94"/>
      <c r="D298" s="96" t="s">
        <v>132</v>
      </c>
      <c r="E298" s="97" t="s">
        <v>1</v>
      </c>
      <c r="F298" s="98" t="s">
        <v>1182</v>
      </c>
      <c r="H298" s="99">
        <v>78</v>
      </c>
      <c r="L298" s="94"/>
      <c r="M298" s="100"/>
      <c r="N298" s="101"/>
      <c r="O298" s="101"/>
      <c r="P298" s="101"/>
      <c r="Q298" s="101"/>
      <c r="R298" s="101"/>
      <c r="S298" s="101"/>
      <c r="T298" s="102"/>
      <c r="AT298" s="97" t="s">
        <v>132</v>
      </c>
      <c r="AU298" s="97" t="s">
        <v>74</v>
      </c>
      <c r="AV298" s="95" t="s">
        <v>74</v>
      </c>
      <c r="AW298" s="95" t="s">
        <v>5</v>
      </c>
      <c r="AX298" s="95" t="s">
        <v>66</v>
      </c>
      <c r="AY298" s="97" t="s">
        <v>123</v>
      </c>
    </row>
    <row r="299" spans="2:51" s="167" customFormat="1" ht="12">
      <c r="B299" s="166"/>
      <c r="D299" s="96" t="s">
        <v>132</v>
      </c>
      <c r="E299" s="168" t="s">
        <v>1</v>
      </c>
      <c r="F299" s="169" t="s">
        <v>409</v>
      </c>
      <c r="H299" s="168" t="s">
        <v>1</v>
      </c>
      <c r="L299" s="166"/>
      <c r="M299" s="170"/>
      <c r="N299" s="171"/>
      <c r="O299" s="171"/>
      <c r="P299" s="171"/>
      <c r="Q299" s="171"/>
      <c r="R299" s="171"/>
      <c r="S299" s="171"/>
      <c r="T299" s="172"/>
      <c r="AT299" s="168" t="s">
        <v>132</v>
      </c>
      <c r="AU299" s="168" t="s">
        <v>74</v>
      </c>
      <c r="AV299" s="167" t="s">
        <v>72</v>
      </c>
      <c r="AW299" s="167" t="s">
        <v>5</v>
      </c>
      <c r="AX299" s="167" t="s">
        <v>66</v>
      </c>
      <c r="AY299" s="168" t="s">
        <v>123</v>
      </c>
    </row>
    <row r="300" spans="2:51" s="167" customFormat="1" ht="12">
      <c r="B300" s="166"/>
      <c r="D300" s="96" t="s">
        <v>132</v>
      </c>
      <c r="E300" s="168" t="s">
        <v>1</v>
      </c>
      <c r="F300" s="169" t="s">
        <v>1148</v>
      </c>
      <c r="H300" s="168" t="s">
        <v>1</v>
      </c>
      <c r="L300" s="166"/>
      <c r="M300" s="170"/>
      <c r="N300" s="171"/>
      <c r="O300" s="171"/>
      <c r="P300" s="171"/>
      <c r="Q300" s="171"/>
      <c r="R300" s="171"/>
      <c r="S300" s="171"/>
      <c r="T300" s="172"/>
      <c r="AT300" s="168" t="s">
        <v>132</v>
      </c>
      <c r="AU300" s="168" t="s">
        <v>74</v>
      </c>
      <c r="AV300" s="167" t="s">
        <v>72</v>
      </c>
      <c r="AW300" s="167" t="s">
        <v>5</v>
      </c>
      <c r="AX300" s="167" t="s">
        <v>66</v>
      </c>
      <c r="AY300" s="168" t="s">
        <v>123</v>
      </c>
    </row>
    <row r="301" spans="2:51" s="95" customFormat="1" ht="12">
      <c r="B301" s="94"/>
      <c r="D301" s="96" t="s">
        <v>132</v>
      </c>
      <c r="E301" s="97" t="s">
        <v>1</v>
      </c>
      <c r="F301" s="98" t="s">
        <v>1183</v>
      </c>
      <c r="H301" s="99">
        <v>7.44</v>
      </c>
      <c r="L301" s="94"/>
      <c r="M301" s="100"/>
      <c r="N301" s="101"/>
      <c r="O301" s="101"/>
      <c r="P301" s="101"/>
      <c r="Q301" s="101"/>
      <c r="R301" s="101"/>
      <c r="S301" s="101"/>
      <c r="T301" s="102"/>
      <c r="AT301" s="97" t="s">
        <v>132</v>
      </c>
      <c r="AU301" s="97" t="s">
        <v>74</v>
      </c>
      <c r="AV301" s="95" t="s">
        <v>74</v>
      </c>
      <c r="AW301" s="95" t="s">
        <v>5</v>
      </c>
      <c r="AX301" s="95" t="s">
        <v>66</v>
      </c>
      <c r="AY301" s="97" t="s">
        <v>123</v>
      </c>
    </row>
    <row r="302" spans="2:51" s="174" customFormat="1" ht="12">
      <c r="B302" s="173"/>
      <c r="D302" s="96" t="s">
        <v>132</v>
      </c>
      <c r="E302" s="175" t="s">
        <v>1</v>
      </c>
      <c r="F302" s="176" t="s">
        <v>412</v>
      </c>
      <c r="H302" s="177">
        <v>85.44</v>
      </c>
      <c r="L302" s="173"/>
      <c r="M302" s="178"/>
      <c r="N302" s="179"/>
      <c r="O302" s="179"/>
      <c r="P302" s="179"/>
      <c r="Q302" s="179"/>
      <c r="R302" s="179"/>
      <c r="S302" s="179"/>
      <c r="T302" s="180"/>
      <c r="AT302" s="175" t="s">
        <v>132</v>
      </c>
      <c r="AU302" s="175" t="s">
        <v>74</v>
      </c>
      <c r="AV302" s="174" t="s">
        <v>137</v>
      </c>
      <c r="AW302" s="174" t="s">
        <v>5</v>
      </c>
      <c r="AX302" s="174" t="s">
        <v>66</v>
      </c>
      <c r="AY302" s="175" t="s">
        <v>123</v>
      </c>
    </row>
    <row r="303" spans="2:51" s="167" customFormat="1" ht="12">
      <c r="B303" s="166"/>
      <c r="D303" s="96" t="s">
        <v>132</v>
      </c>
      <c r="E303" s="168" t="s">
        <v>1</v>
      </c>
      <c r="F303" s="169" t="s">
        <v>1150</v>
      </c>
      <c r="H303" s="168" t="s">
        <v>1</v>
      </c>
      <c r="L303" s="166"/>
      <c r="M303" s="170"/>
      <c r="N303" s="171"/>
      <c r="O303" s="171"/>
      <c r="P303" s="171"/>
      <c r="Q303" s="171"/>
      <c r="R303" s="171"/>
      <c r="S303" s="171"/>
      <c r="T303" s="172"/>
      <c r="AT303" s="168" t="s">
        <v>132</v>
      </c>
      <c r="AU303" s="168" t="s">
        <v>74</v>
      </c>
      <c r="AV303" s="167" t="s">
        <v>72</v>
      </c>
      <c r="AW303" s="167" t="s">
        <v>5</v>
      </c>
      <c r="AX303" s="167" t="s">
        <v>66</v>
      </c>
      <c r="AY303" s="168" t="s">
        <v>123</v>
      </c>
    </row>
    <row r="304" spans="2:51" s="167" customFormat="1" ht="12">
      <c r="B304" s="166"/>
      <c r="D304" s="96" t="s">
        <v>132</v>
      </c>
      <c r="E304" s="168" t="s">
        <v>1</v>
      </c>
      <c r="F304" s="169" t="s">
        <v>1145</v>
      </c>
      <c r="H304" s="168" t="s">
        <v>1</v>
      </c>
      <c r="L304" s="166"/>
      <c r="M304" s="170"/>
      <c r="N304" s="171"/>
      <c r="O304" s="171"/>
      <c r="P304" s="171"/>
      <c r="Q304" s="171"/>
      <c r="R304" s="171"/>
      <c r="S304" s="171"/>
      <c r="T304" s="172"/>
      <c r="AT304" s="168" t="s">
        <v>132</v>
      </c>
      <c r="AU304" s="168" t="s">
        <v>74</v>
      </c>
      <c r="AV304" s="167" t="s">
        <v>72</v>
      </c>
      <c r="AW304" s="167" t="s">
        <v>5</v>
      </c>
      <c r="AX304" s="167" t="s">
        <v>66</v>
      </c>
      <c r="AY304" s="168" t="s">
        <v>123</v>
      </c>
    </row>
    <row r="305" spans="2:51" s="167" customFormat="1" ht="12">
      <c r="B305" s="166"/>
      <c r="D305" s="96" t="s">
        <v>132</v>
      </c>
      <c r="E305" s="168" t="s">
        <v>1</v>
      </c>
      <c r="F305" s="169" t="s">
        <v>1151</v>
      </c>
      <c r="H305" s="168" t="s">
        <v>1</v>
      </c>
      <c r="L305" s="166"/>
      <c r="M305" s="170"/>
      <c r="N305" s="171"/>
      <c r="O305" s="171"/>
      <c r="P305" s="171"/>
      <c r="Q305" s="171"/>
      <c r="R305" s="171"/>
      <c r="S305" s="171"/>
      <c r="T305" s="172"/>
      <c r="AT305" s="168" t="s">
        <v>132</v>
      </c>
      <c r="AU305" s="168" t="s">
        <v>74</v>
      </c>
      <c r="AV305" s="167" t="s">
        <v>72</v>
      </c>
      <c r="AW305" s="167" t="s">
        <v>5</v>
      </c>
      <c r="AX305" s="167" t="s">
        <v>66</v>
      </c>
      <c r="AY305" s="168" t="s">
        <v>123</v>
      </c>
    </row>
    <row r="306" spans="2:51" s="95" customFormat="1" ht="12">
      <c r="B306" s="94"/>
      <c r="D306" s="96" t="s">
        <v>132</v>
      </c>
      <c r="E306" s="97" t="s">
        <v>1</v>
      </c>
      <c r="F306" s="98" t="s">
        <v>1184</v>
      </c>
      <c r="H306" s="99">
        <v>189</v>
      </c>
      <c r="L306" s="94"/>
      <c r="M306" s="100"/>
      <c r="N306" s="101"/>
      <c r="O306" s="101"/>
      <c r="P306" s="101"/>
      <c r="Q306" s="101"/>
      <c r="R306" s="101"/>
      <c r="S306" s="101"/>
      <c r="T306" s="102"/>
      <c r="AT306" s="97" t="s">
        <v>132</v>
      </c>
      <c r="AU306" s="97" t="s">
        <v>74</v>
      </c>
      <c r="AV306" s="95" t="s">
        <v>74</v>
      </c>
      <c r="AW306" s="95" t="s">
        <v>5</v>
      </c>
      <c r="AX306" s="95" t="s">
        <v>66</v>
      </c>
      <c r="AY306" s="97" t="s">
        <v>123</v>
      </c>
    </row>
    <row r="307" spans="2:51" s="167" customFormat="1" ht="12">
      <c r="B307" s="166"/>
      <c r="D307" s="96" t="s">
        <v>132</v>
      </c>
      <c r="E307" s="168" t="s">
        <v>1</v>
      </c>
      <c r="F307" s="169" t="s">
        <v>409</v>
      </c>
      <c r="H307" s="168" t="s">
        <v>1</v>
      </c>
      <c r="L307" s="166"/>
      <c r="M307" s="170"/>
      <c r="N307" s="171"/>
      <c r="O307" s="171"/>
      <c r="P307" s="171"/>
      <c r="Q307" s="171"/>
      <c r="R307" s="171"/>
      <c r="S307" s="171"/>
      <c r="T307" s="172"/>
      <c r="AT307" s="168" t="s">
        <v>132</v>
      </c>
      <c r="AU307" s="168" t="s">
        <v>74</v>
      </c>
      <c r="AV307" s="167" t="s">
        <v>72</v>
      </c>
      <c r="AW307" s="167" t="s">
        <v>5</v>
      </c>
      <c r="AX307" s="167" t="s">
        <v>66</v>
      </c>
      <c r="AY307" s="168" t="s">
        <v>123</v>
      </c>
    </row>
    <row r="308" spans="2:51" s="167" customFormat="1" ht="12">
      <c r="B308" s="166"/>
      <c r="D308" s="96" t="s">
        <v>132</v>
      </c>
      <c r="E308" s="168" t="s">
        <v>1</v>
      </c>
      <c r="F308" s="169" t="s">
        <v>1153</v>
      </c>
      <c r="H308" s="168" t="s">
        <v>1</v>
      </c>
      <c r="L308" s="166"/>
      <c r="M308" s="170"/>
      <c r="N308" s="171"/>
      <c r="O308" s="171"/>
      <c r="P308" s="171"/>
      <c r="Q308" s="171"/>
      <c r="R308" s="171"/>
      <c r="S308" s="171"/>
      <c r="T308" s="172"/>
      <c r="AT308" s="168" t="s">
        <v>132</v>
      </c>
      <c r="AU308" s="168" t="s">
        <v>74</v>
      </c>
      <c r="AV308" s="167" t="s">
        <v>72</v>
      </c>
      <c r="AW308" s="167" t="s">
        <v>5</v>
      </c>
      <c r="AX308" s="167" t="s">
        <v>66</v>
      </c>
      <c r="AY308" s="168" t="s">
        <v>123</v>
      </c>
    </row>
    <row r="309" spans="2:51" s="95" customFormat="1" ht="12">
      <c r="B309" s="94"/>
      <c r="D309" s="96" t="s">
        <v>132</v>
      </c>
      <c r="E309" s="97" t="s">
        <v>1</v>
      </c>
      <c r="F309" s="98" t="s">
        <v>1185</v>
      </c>
      <c r="H309" s="99">
        <v>6.24</v>
      </c>
      <c r="L309" s="94"/>
      <c r="M309" s="100"/>
      <c r="N309" s="101"/>
      <c r="O309" s="101"/>
      <c r="P309" s="101"/>
      <c r="Q309" s="101"/>
      <c r="R309" s="101"/>
      <c r="S309" s="101"/>
      <c r="T309" s="102"/>
      <c r="AT309" s="97" t="s">
        <v>132</v>
      </c>
      <c r="AU309" s="97" t="s">
        <v>74</v>
      </c>
      <c r="AV309" s="95" t="s">
        <v>74</v>
      </c>
      <c r="AW309" s="95" t="s">
        <v>5</v>
      </c>
      <c r="AX309" s="95" t="s">
        <v>66</v>
      </c>
      <c r="AY309" s="97" t="s">
        <v>123</v>
      </c>
    </row>
    <row r="310" spans="2:51" s="174" customFormat="1" ht="12">
      <c r="B310" s="173"/>
      <c r="D310" s="96" t="s">
        <v>132</v>
      </c>
      <c r="E310" s="175" t="s">
        <v>1</v>
      </c>
      <c r="F310" s="176" t="s">
        <v>412</v>
      </c>
      <c r="H310" s="177">
        <v>195.24</v>
      </c>
      <c r="L310" s="173"/>
      <c r="M310" s="178"/>
      <c r="N310" s="179"/>
      <c r="O310" s="179"/>
      <c r="P310" s="179"/>
      <c r="Q310" s="179"/>
      <c r="R310" s="179"/>
      <c r="S310" s="179"/>
      <c r="T310" s="180"/>
      <c r="AT310" s="175" t="s">
        <v>132</v>
      </c>
      <c r="AU310" s="175" t="s">
        <v>74</v>
      </c>
      <c r="AV310" s="174" t="s">
        <v>137</v>
      </c>
      <c r="AW310" s="174" t="s">
        <v>5</v>
      </c>
      <c r="AX310" s="174" t="s">
        <v>66</v>
      </c>
      <c r="AY310" s="175" t="s">
        <v>123</v>
      </c>
    </row>
    <row r="311" spans="2:51" s="167" customFormat="1" ht="12">
      <c r="B311" s="166"/>
      <c r="D311" s="96" t="s">
        <v>132</v>
      </c>
      <c r="E311" s="168" t="s">
        <v>1</v>
      </c>
      <c r="F311" s="169" t="s">
        <v>1155</v>
      </c>
      <c r="H311" s="168" t="s">
        <v>1</v>
      </c>
      <c r="L311" s="166"/>
      <c r="M311" s="170"/>
      <c r="N311" s="171"/>
      <c r="O311" s="171"/>
      <c r="P311" s="171"/>
      <c r="Q311" s="171"/>
      <c r="R311" s="171"/>
      <c r="S311" s="171"/>
      <c r="T311" s="172"/>
      <c r="AT311" s="168" t="s">
        <v>132</v>
      </c>
      <c r="AU311" s="168" t="s">
        <v>74</v>
      </c>
      <c r="AV311" s="167" t="s">
        <v>72</v>
      </c>
      <c r="AW311" s="167" t="s">
        <v>5</v>
      </c>
      <c r="AX311" s="167" t="s">
        <v>66</v>
      </c>
      <c r="AY311" s="168" t="s">
        <v>123</v>
      </c>
    </row>
    <row r="312" spans="2:51" s="167" customFormat="1" ht="12">
      <c r="B312" s="166"/>
      <c r="D312" s="96" t="s">
        <v>132</v>
      </c>
      <c r="E312" s="168" t="s">
        <v>1</v>
      </c>
      <c r="F312" s="169" t="s">
        <v>1145</v>
      </c>
      <c r="H312" s="168" t="s">
        <v>1</v>
      </c>
      <c r="L312" s="166"/>
      <c r="M312" s="170"/>
      <c r="N312" s="171"/>
      <c r="O312" s="171"/>
      <c r="P312" s="171"/>
      <c r="Q312" s="171"/>
      <c r="R312" s="171"/>
      <c r="S312" s="171"/>
      <c r="T312" s="172"/>
      <c r="AT312" s="168" t="s">
        <v>132</v>
      </c>
      <c r="AU312" s="168" t="s">
        <v>74</v>
      </c>
      <c r="AV312" s="167" t="s">
        <v>72</v>
      </c>
      <c r="AW312" s="167" t="s">
        <v>5</v>
      </c>
      <c r="AX312" s="167" t="s">
        <v>66</v>
      </c>
      <c r="AY312" s="168" t="s">
        <v>123</v>
      </c>
    </row>
    <row r="313" spans="2:51" s="167" customFormat="1" ht="12">
      <c r="B313" s="166"/>
      <c r="D313" s="96" t="s">
        <v>132</v>
      </c>
      <c r="E313" s="168" t="s">
        <v>1</v>
      </c>
      <c r="F313" s="169" t="s">
        <v>1156</v>
      </c>
      <c r="H313" s="168" t="s">
        <v>1</v>
      </c>
      <c r="L313" s="166"/>
      <c r="M313" s="170"/>
      <c r="N313" s="171"/>
      <c r="O313" s="171"/>
      <c r="P313" s="171"/>
      <c r="Q313" s="171"/>
      <c r="R313" s="171"/>
      <c r="S313" s="171"/>
      <c r="T313" s="172"/>
      <c r="AT313" s="168" t="s">
        <v>132</v>
      </c>
      <c r="AU313" s="168" t="s">
        <v>74</v>
      </c>
      <c r="AV313" s="167" t="s">
        <v>72</v>
      </c>
      <c r="AW313" s="167" t="s">
        <v>5</v>
      </c>
      <c r="AX313" s="167" t="s">
        <v>66</v>
      </c>
      <c r="AY313" s="168" t="s">
        <v>123</v>
      </c>
    </row>
    <row r="314" spans="2:51" s="95" customFormat="1" ht="12">
      <c r="B314" s="94"/>
      <c r="D314" s="96" t="s">
        <v>132</v>
      </c>
      <c r="E314" s="97" t="s">
        <v>1</v>
      </c>
      <c r="F314" s="98" t="s">
        <v>1186</v>
      </c>
      <c r="H314" s="99">
        <v>231.5</v>
      </c>
      <c r="L314" s="94"/>
      <c r="M314" s="100"/>
      <c r="N314" s="101"/>
      <c r="O314" s="101"/>
      <c r="P314" s="101"/>
      <c r="Q314" s="101"/>
      <c r="R314" s="101"/>
      <c r="S314" s="101"/>
      <c r="T314" s="102"/>
      <c r="AT314" s="97" t="s">
        <v>132</v>
      </c>
      <c r="AU314" s="97" t="s">
        <v>74</v>
      </c>
      <c r="AV314" s="95" t="s">
        <v>74</v>
      </c>
      <c r="AW314" s="95" t="s">
        <v>5</v>
      </c>
      <c r="AX314" s="95" t="s">
        <v>66</v>
      </c>
      <c r="AY314" s="97" t="s">
        <v>123</v>
      </c>
    </row>
    <row r="315" spans="2:51" s="167" customFormat="1" ht="12">
      <c r="B315" s="166"/>
      <c r="D315" s="96" t="s">
        <v>132</v>
      </c>
      <c r="E315" s="168" t="s">
        <v>1</v>
      </c>
      <c r="F315" s="169" t="s">
        <v>409</v>
      </c>
      <c r="H315" s="168" t="s">
        <v>1</v>
      </c>
      <c r="L315" s="166"/>
      <c r="M315" s="170"/>
      <c r="N315" s="171"/>
      <c r="O315" s="171"/>
      <c r="P315" s="171"/>
      <c r="Q315" s="171"/>
      <c r="R315" s="171"/>
      <c r="S315" s="171"/>
      <c r="T315" s="172"/>
      <c r="AT315" s="168" t="s">
        <v>132</v>
      </c>
      <c r="AU315" s="168" t="s">
        <v>74</v>
      </c>
      <c r="AV315" s="167" t="s">
        <v>72</v>
      </c>
      <c r="AW315" s="167" t="s">
        <v>5</v>
      </c>
      <c r="AX315" s="167" t="s">
        <v>66</v>
      </c>
      <c r="AY315" s="168" t="s">
        <v>123</v>
      </c>
    </row>
    <row r="316" spans="2:51" s="167" customFormat="1" ht="12">
      <c r="B316" s="166"/>
      <c r="D316" s="96" t="s">
        <v>132</v>
      </c>
      <c r="E316" s="168" t="s">
        <v>1</v>
      </c>
      <c r="F316" s="169" t="s">
        <v>1158</v>
      </c>
      <c r="H316" s="168" t="s">
        <v>1</v>
      </c>
      <c r="L316" s="166"/>
      <c r="M316" s="170"/>
      <c r="N316" s="171"/>
      <c r="O316" s="171"/>
      <c r="P316" s="171"/>
      <c r="Q316" s="171"/>
      <c r="R316" s="171"/>
      <c r="S316" s="171"/>
      <c r="T316" s="172"/>
      <c r="AT316" s="168" t="s">
        <v>132</v>
      </c>
      <c r="AU316" s="168" t="s">
        <v>74</v>
      </c>
      <c r="AV316" s="167" t="s">
        <v>72</v>
      </c>
      <c r="AW316" s="167" t="s">
        <v>5</v>
      </c>
      <c r="AX316" s="167" t="s">
        <v>66</v>
      </c>
      <c r="AY316" s="168" t="s">
        <v>123</v>
      </c>
    </row>
    <row r="317" spans="2:51" s="95" customFormat="1" ht="12">
      <c r="B317" s="94"/>
      <c r="D317" s="96" t="s">
        <v>132</v>
      </c>
      <c r="E317" s="97" t="s">
        <v>1</v>
      </c>
      <c r="F317" s="98" t="s">
        <v>1187</v>
      </c>
      <c r="H317" s="99">
        <v>5.2</v>
      </c>
      <c r="L317" s="94"/>
      <c r="M317" s="100"/>
      <c r="N317" s="101"/>
      <c r="O317" s="101"/>
      <c r="P317" s="101"/>
      <c r="Q317" s="101"/>
      <c r="R317" s="101"/>
      <c r="S317" s="101"/>
      <c r="T317" s="102"/>
      <c r="AT317" s="97" t="s">
        <v>132</v>
      </c>
      <c r="AU317" s="97" t="s">
        <v>74</v>
      </c>
      <c r="AV317" s="95" t="s">
        <v>74</v>
      </c>
      <c r="AW317" s="95" t="s">
        <v>5</v>
      </c>
      <c r="AX317" s="95" t="s">
        <v>66</v>
      </c>
      <c r="AY317" s="97" t="s">
        <v>123</v>
      </c>
    </row>
    <row r="318" spans="2:51" s="174" customFormat="1" ht="12">
      <c r="B318" s="173"/>
      <c r="D318" s="96" t="s">
        <v>132</v>
      </c>
      <c r="E318" s="175" t="s">
        <v>1</v>
      </c>
      <c r="F318" s="176" t="s">
        <v>412</v>
      </c>
      <c r="H318" s="177">
        <v>236.7</v>
      </c>
      <c r="L318" s="173"/>
      <c r="M318" s="178"/>
      <c r="N318" s="179"/>
      <c r="O318" s="179"/>
      <c r="P318" s="179"/>
      <c r="Q318" s="179"/>
      <c r="R318" s="179"/>
      <c r="S318" s="179"/>
      <c r="T318" s="180"/>
      <c r="AT318" s="175" t="s">
        <v>132</v>
      </c>
      <c r="AU318" s="175" t="s">
        <v>74</v>
      </c>
      <c r="AV318" s="174" t="s">
        <v>137</v>
      </c>
      <c r="AW318" s="174" t="s">
        <v>5</v>
      </c>
      <c r="AX318" s="174" t="s">
        <v>66</v>
      </c>
      <c r="AY318" s="175" t="s">
        <v>123</v>
      </c>
    </row>
    <row r="319" spans="2:51" s="167" customFormat="1" ht="12">
      <c r="B319" s="166"/>
      <c r="D319" s="96" t="s">
        <v>132</v>
      </c>
      <c r="E319" s="168" t="s">
        <v>1</v>
      </c>
      <c r="F319" s="169" t="s">
        <v>1160</v>
      </c>
      <c r="H319" s="168" t="s">
        <v>1</v>
      </c>
      <c r="L319" s="166"/>
      <c r="M319" s="170"/>
      <c r="N319" s="171"/>
      <c r="O319" s="171"/>
      <c r="P319" s="171"/>
      <c r="Q319" s="171"/>
      <c r="R319" s="171"/>
      <c r="S319" s="171"/>
      <c r="T319" s="172"/>
      <c r="AT319" s="168" t="s">
        <v>132</v>
      </c>
      <c r="AU319" s="168" t="s">
        <v>74</v>
      </c>
      <c r="AV319" s="167" t="s">
        <v>72</v>
      </c>
      <c r="AW319" s="167" t="s">
        <v>5</v>
      </c>
      <c r="AX319" s="167" t="s">
        <v>66</v>
      </c>
      <c r="AY319" s="168" t="s">
        <v>123</v>
      </c>
    </row>
    <row r="320" spans="2:51" s="167" customFormat="1" ht="12">
      <c r="B320" s="166"/>
      <c r="D320" s="96" t="s">
        <v>132</v>
      </c>
      <c r="E320" s="168" t="s">
        <v>1</v>
      </c>
      <c r="F320" s="169" t="s">
        <v>1145</v>
      </c>
      <c r="H320" s="168" t="s">
        <v>1</v>
      </c>
      <c r="L320" s="166"/>
      <c r="M320" s="170"/>
      <c r="N320" s="171"/>
      <c r="O320" s="171"/>
      <c r="P320" s="171"/>
      <c r="Q320" s="171"/>
      <c r="R320" s="171"/>
      <c r="S320" s="171"/>
      <c r="T320" s="172"/>
      <c r="AT320" s="168" t="s">
        <v>132</v>
      </c>
      <c r="AU320" s="168" t="s">
        <v>74</v>
      </c>
      <c r="AV320" s="167" t="s">
        <v>72</v>
      </c>
      <c r="AW320" s="167" t="s">
        <v>5</v>
      </c>
      <c r="AX320" s="167" t="s">
        <v>66</v>
      </c>
      <c r="AY320" s="168" t="s">
        <v>123</v>
      </c>
    </row>
    <row r="321" spans="2:51" s="167" customFormat="1" ht="12">
      <c r="B321" s="166"/>
      <c r="D321" s="96" t="s">
        <v>132</v>
      </c>
      <c r="E321" s="168" t="s">
        <v>1</v>
      </c>
      <c r="F321" s="169" t="s">
        <v>1161</v>
      </c>
      <c r="H321" s="168" t="s">
        <v>1</v>
      </c>
      <c r="L321" s="166"/>
      <c r="M321" s="170"/>
      <c r="N321" s="171"/>
      <c r="O321" s="171"/>
      <c r="P321" s="171"/>
      <c r="Q321" s="171"/>
      <c r="R321" s="171"/>
      <c r="S321" s="171"/>
      <c r="T321" s="172"/>
      <c r="AT321" s="168" t="s">
        <v>132</v>
      </c>
      <c r="AU321" s="168" t="s">
        <v>74</v>
      </c>
      <c r="AV321" s="167" t="s">
        <v>72</v>
      </c>
      <c r="AW321" s="167" t="s">
        <v>5</v>
      </c>
      <c r="AX321" s="167" t="s">
        <v>66</v>
      </c>
      <c r="AY321" s="168" t="s">
        <v>123</v>
      </c>
    </row>
    <row r="322" spans="2:51" s="95" customFormat="1" ht="12">
      <c r="B322" s="94"/>
      <c r="D322" s="96" t="s">
        <v>132</v>
      </c>
      <c r="E322" s="97" t="s">
        <v>1</v>
      </c>
      <c r="F322" s="98" t="s">
        <v>1188</v>
      </c>
      <c r="H322" s="99">
        <v>55.86</v>
      </c>
      <c r="L322" s="94"/>
      <c r="M322" s="100"/>
      <c r="N322" s="101"/>
      <c r="O322" s="101"/>
      <c r="P322" s="101"/>
      <c r="Q322" s="101"/>
      <c r="R322" s="101"/>
      <c r="S322" s="101"/>
      <c r="T322" s="102"/>
      <c r="AT322" s="97" t="s">
        <v>132</v>
      </c>
      <c r="AU322" s="97" t="s">
        <v>74</v>
      </c>
      <c r="AV322" s="95" t="s">
        <v>74</v>
      </c>
      <c r="AW322" s="95" t="s">
        <v>5</v>
      </c>
      <c r="AX322" s="95" t="s">
        <v>66</v>
      </c>
      <c r="AY322" s="97" t="s">
        <v>123</v>
      </c>
    </row>
    <row r="323" spans="2:51" s="167" customFormat="1" ht="12">
      <c r="B323" s="166"/>
      <c r="D323" s="96" t="s">
        <v>132</v>
      </c>
      <c r="E323" s="168" t="s">
        <v>1</v>
      </c>
      <c r="F323" s="169" t="s">
        <v>409</v>
      </c>
      <c r="H323" s="168" t="s">
        <v>1</v>
      </c>
      <c r="L323" s="166"/>
      <c r="M323" s="170"/>
      <c r="N323" s="171"/>
      <c r="O323" s="171"/>
      <c r="P323" s="171"/>
      <c r="Q323" s="171"/>
      <c r="R323" s="171"/>
      <c r="S323" s="171"/>
      <c r="T323" s="172"/>
      <c r="AT323" s="168" t="s">
        <v>132</v>
      </c>
      <c r="AU323" s="168" t="s">
        <v>74</v>
      </c>
      <c r="AV323" s="167" t="s">
        <v>72</v>
      </c>
      <c r="AW323" s="167" t="s">
        <v>5</v>
      </c>
      <c r="AX323" s="167" t="s">
        <v>66</v>
      </c>
      <c r="AY323" s="168" t="s">
        <v>123</v>
      </c>
    </row>
    <row r="324" spans="2:51" s="167" customFormat="1" ht="12">
      <c r="B324" s="166"/>
      <c r="D324" s="96" t="s">
        <v>132</v>
      </c>
      <c r="E324" s="168" t="s">
        <v>1</v>
      </c>
      <c r="F324" s="169" t="s">
        <v>436</v>
      </c>
      <c r="H324" s="168" t="s">
        <v>1</v>
      </c>
      <c r="L324" s="166"/>
      <c r="M324" s="170"/>
      <c r="N324" s="171"/>
      <c r="O324" s="171"/>
      <c r="P324" s="171"/>
      <c r="Q324" s="171"/>
      <c r="R324" s="171"/>
      <c r="S324" s="171"/>
      <c r="T324" s="172"/>
      <c r="AT324" s="168" t="s">
        <v>132</v>
      </c>
      <c r="AU324" s="168" t="s">
        <v>74</v>
      </c>
      <c r="AV324" s="167" t="s">
        <v>72</v>
      </c>
      <c r="AW324" s="167" t="s">
        <v>5</v>
      </c>
      <c r="AX324" s="167" t="s">
        <v>66</v>
      </c>
      <c r="AY324" s="168" t="s">
        <v>123</v>
      </c>
    </row>
    <row r="325" spans="2:51" s="95" customFormat="1" ht="12">
      <c r="B325" s="94"/>
      <c r="D325" s="96" t="s">
        <v>132</v>
      </c>
      <c r="E325" s="97" t="s">
        <v>1</v>
      </c>
      <c r="F325" s="98" t="s">
        <v>1189</v>
      </c>
      <c r="H325" s="99">
        <v>5.12</v>
      </c>
      <c r="L325" s="94"/>
      <c r="M325" s="100"/>
      <c r="N325" s="101"/>
      <c r="O325" s="101"/>
      <c r="P325" s="101"/>
      <c r="Q325" s="101"/>
      <c r="R325" s="101"/>
      <c r="S325" s="101"/>
      <c r="T325" s="102"/>
      <c r="AT325" s="97" t="s">
        <v>132</v>
      </c>
      <c r="AU325" s="97" t="s">
        <v>74</v>
      </c>
      <c r="AV325" s="95" t="s">
        <v>74</v>
      </c>
      <c r="AW325" s="95" t="s">
        <v>5</v>
      </c>
      <c r="AX325" s="95" t="s">
        <v>66</v>
      </c>
      <c r="AY325" s="97" t="s">
        <v>123</v>
      </c>
    </row>
    <row r="326" spans="2:51" s="174" customFormat="1" ht="12">
      <c r="B326" s="173"/>
      <c r="D326" s="96" t="s">
        <v>132</v>
      </c>
      <c r="E326" s="175" t="s">
        <v>1</v>
      </c>
      <c r="F326" s="176" t="s">
        <v>412</v>
      </c>
      <c r="H326" s="177">
        <v>60.98</v>
      </c>
      <c r="L326" s="173"/>
      <c r="M326" s="178"/>
      <c r="N326" s="179"/>
      <c r="O326" s="179"/>
      <c r="P326" s="179"/>
      <c r="Q326" s="179"/>
      <c r="R326" s="179"/>
      <c r="S326" s="179"/>
      <c r="T326" s="180"/>
      <c r="AT326" s="175" t="s">
        <v>132</v>
      </c>
      <c r="AU326" s="175" t="s">
        <v>74</v>
      </c>
      <c r="AV326" s="174" t="s">
        <v>137</v>
      </c>
      <c r="AW326" s="174" t="s">
        <v>5</v>
      </c>
      <c r="AX326" s="174" t="s">
        <v>66</v>
      </c>
      <c r="AY326" s="175" t="s">
        <v>123</v>
      </c>
    </row>
    <row r="327" spans="2:51" s="182" customFormat="1" ht="12">
      <c r="B327" s="181"/>
      <c r="D327" s="96" t="s">
        <v>132</v>
      </c>
      <c r="E327" s="183" t="s">
        <v>1</v>
      </c>
      <c r="F327" s="184" t="s">
        <v>470</v>
      </c>
      <c r="H327" s="185">
        <v>578.3600000000001</v>
      </c>
      <c r="L327" s="181"/>
      <c r="M327" s="186"/>
      <c r="N327" s="187"/>
      <c r="O327" s="187"/>
      <c r="P327" s="187"/>
      <c r="Q327" s="187"/>
      <c r="R327" s="187"/>
      <c r="S327" s="187"/>
      <c r="T327" s="188"/>
      <c r="AT327" s="183" t="s">
        <v>132</v>
      </c>
      <c r="AU327" s="183" t="s">
        <v>74</v>
      </c>
      <c r="AV327" s="182" t="s">
        <v>130</v>
      </c>
      <c r="AW327" s="182" t="s">
        <v>5</v>
      </c>
      <c r="AX327" s="182" t="s">
        <v>72</v>
      </c>
      <c r="AY327" s="183" t="s">
        <v>123</v>
      </c>
    </row>
    <row r="328" spans="2:65" s="117" customFormat="1" ht="16.5" customHeight="1">
      <c r="B328" s="8"/>
      <c r="C328" s="84" t="s">
        <v>155</v>
      </c>
      <c r="D328" s="84" t="s">
        <v>125</v>
      </c>
      <c r="E328" s="85" t="s">
        <v>517</v>
      </c>
      <c r="F328" s="86" t="s">
        <v>518</v>
      </c>
      <c r="G328" s="87" t="s">
        <v>396</v>
      </c>
      <c r="H328" s="88">
        <v>523.54</v>
      </c>
      <c r="I328" s="142"/>
      <c r="J328" s="89">
        <f>ROUND(I328*H328,2)</f>
        <v>0</v>
      </c>
      <c r="K328" s="86" t="s">
        <v>397</v>
      </c>
      <c r="L328" s="8"/>
      <c r="M328" s="115" t="s">
        <v>1</v>
      </c>
      <c r="N328" s="90" t="s">
        <v>35</v>
      </c>
      <c r="O328" s="92">
        <v>0.345</v>
      </c>
      <c r="P328" s="92">
        <f>O328*H328</f>
        <v>180.62129999999996</v>
      </c>
      <c r="Q328" s="92">
        <v>0</v>
      </c>
      <c r="R328" s="92">
        <f>Q328*H328</f>
        <v>0</v>
      </c>
      <c r="S328" s="92">
        <v>0</v>
      </c>
      <c r="T328" s="164">
        <f>S328*H328</f>
        <v>0</v>
      </c>
      <c r="AR328" s="120" t="s">
        <v>130</v>
      </c>
      <c r="AT328" s="120" t="s">
        <v>125</v>
      </c>
      <c r="AU328" s="120" t="s">
        <v>74</v>
      </c>
      <c r="AY328" s="120" t="s">
        <v>123</v>
      </c>
      <c r="BE328" s="156">
        <f>IF(N328="základní",J328,0)</f>
        <v>0</v>
      </c>
      <c r="BF328" s="156">
        <f>IF(N328="snížená",J328,0)</f>
        <v>0</v>
      </c>
      <c r="BG328" s="156">
        <f>IF(N328="zákl. přenesená",J328,0)</f>
        <v>0</v>
      </c>
      <c r="BH328" s="156">
        <f>IF(N328="sníž. přenesená",J328,0)</f>
        <v>0</v>
      </c>
      <c r="BI328" s="156">
        <f>IF(N328="nulová",J328,0)</f>
        <v>0</v>
      </c>
      <c r="BJ328" s="120" t="s">
        <v>72</v>
      </c>
      <c r="BK328" s="156">
        <f>ROUND(I328*H328,2)</f>
        <v>0</v>
      </c>
      <c r="BL328" s="120" t="s">
        <v>130</v>
      </c>
      <c r="BM328" s="120" t="s">
        <v>1192</v>
      </c>
    </row>
    <row r="329" spans="2:47" s="117" customFormat="1" ht="19.5">
      <c r="B329" s="8"/>
      <c r="D329" s="96" t="s">
        <v>399</v>
      </c>
      <c r="F329" s="165" t="s">
        <v>520</v>
      </c>
      <c r="L329" s="8"/>
      <c r="M329" s="114"/>
      <c r="N329" s="21"/>
      <c r="O329" s="21"/>
      <c r="P329" s="21"/>
      <c r="Q329" s="21"/>
      <c r="R329" s="21"/>
      <c r="S329" s="21"/>
      <c r="T329" s="22"/>
      <c r="AT329" s="120" t="s">
        <v>399</v>
      </c>
      <c r="AU329" s="120" t="s">
        <v>74</v>
      </c>
    </row>
    <row r="330" spans="2:51" s="167" customFormat="1" ht="12">
      <c r="B330" s="166"/>
      <c r="D330" s="96" t="s">
        <v>132</v>
      </c>
      <c r="E330" s="168" t="s">
        <v>1</v>
      </c>
      <c r="F330" s="169" t="s">
        <v>401</v>
      </c>
      <c r="H330" s="168" t="s">
        <v>1</v>
      </c>
      <c r="L330" s="166"/>
      <c r="M330" s="170"/>
      <c r="N330" s="171"/>
      <c r="O330" s="171"/>
      <c r="P330" s="171"/>
      <c r="Q330" s="171"/>
      <c r="R330" s="171"/>
      <c r="S330" s="171"/>
      <c r="T330" s="172"/>
      <c r="AT330" s="168" t="s">
        <v>132</v>
      </c>
      <c r="AU330" s="168" t="s">
        <v>74</v>
      </c>
      <c r="AV330" s="167" t="s">
        <v>72</v>
      </c>
      <c r="AW330" s="167" t="s">
        <v>5</v>
      </c>
      <c r="AX330" s="167" t="s">
        <v>66</v>
      </c>
      <c r="AY330" s="168" t="s">
        <v>123</v>
      </c>
    </row>
    <row r="331" spans="2:51" s="167" customFormat="1" ht="12">
      <c r="B331" s="166"/>
      <c r="D331" s="96" t="s">
        <v>132</v>
      </c>
      <c r="E331" s="168" t="s">
        <v>1</v>
      </c>
      <c r="F331" s="169" t="s">
        <v>1142</v>
      </c>
      <c r="H331" s="168" t="s">
        <v>1</v>
      </c>
      <c r="L331" s="166"/>
      <c r="M331" s="170"/>
      <c r="N331" s="171"/>
      <c r="O331" s="171"/>
      <c r="P331" s="171"/>
      <c r="Q331" s="171"/>
      <c r="R331" s="171"/>
      <c r="S331" s="171"/>
      <c r="T331" s="172"/>
      <c r="AT331" s="168" t="s">
        <v>132</v>
      </c>
      <c r="AU331" s="168" t="s">
        <v>74</v>
      </c>
      <c r="AV331" s="167" t="s">
        <v>72</v>
      </c>
      <c r="AW331" s="167" t="s">
        <v>5</v>
      </c>
      <c r="AX331" s="167" t="s">
        <v>66</v>
      </c>
      <c r="AY331" s="168" t="s">
        <v>123</v>
      </c>
    </row>
    <row r="332" spans="2:51" s="167" customFormat="1" ht="12">
      <c r="B332" s="166"/>
      <c r="D332" s="96" t="s">
        <v>132</v>
      </c>
      <c r="E332" s="168" t="s">
        <v>1</v>
      </c>
      <c r="F332" s="169" t="s">
        <v>1143</v>
      </c>
      <c r="H332" s="168" t="s">
        <v>1</v>
      </c>
      <c r="L332" s="166"/>
      <c r="M332" s="170"/>
      <c r="N332" s="171"/>
      <c r="O332" s="171"/>
      <c r="P332" s="171"/>
      <c r="Q332" s="171"/>
      <c r="R332" s="171"/>
      <c r="S332" s="171"/>
      <c r="T332" s="172"/>
      <c r="AT332" s="168" t="s">
        <v>132</v>
      </c>
      <c r="AU332" s="168" t="s">
        <v>74</v>
      </c>
      <c r="AV332" s="167" t="s">
        <v>72</v>
      </c>
      <c r="AW332" s="167" t="s">
        <v>5</v>
      </c>
      <c r="AX332" s="167" t="s">
        <v>66</v>
      </c>
      <c r="AY332" s="168" t="s">
        <v>123</v>
      </c>
    </row>
    <row r="333" spans="2:51" s="167" customFormat="1" ht="12">
      <c r="B333" s="166"/>
      <c r="D333" s="96" t="s">
        <v>132</v>
      </c>
      <c r="E333" s="168" t="s">
        <v>1</v>
      </c>
      <c r="F333" s="169" t="s">
        <v>404</v>
      </c>
      <c r="H333" s="168" t="s">
        <v>1</v>
      </c>
      <c r="L333" s="166"/>
      <c r="M333" s="170"/>
      <c r="N333" s="171"/>
      <c r="O333" s="171"/>
      <c r="P333" s="171"/>
      <c r="Q333" s="171"/>
      <c r="R333" s="171"/>
      <c r="S333" s="171"/>
      <c r="T333" s="172"/>
      <c r="AT333" s="168" t="s">
        <v>132</v>
      </c>
      <c r="AU333" s="168" t="s">
        <v>74</v>
      </c>
      <c r="AV333" s="167" t="s">
        <v>72</v>
      </c>
      <c r="AW333" s="167" t="s">
        <v>5</v>
      </c>
      <c r="AX333" s="167" t="s">
        <v>66</v>
      </c>
      <c r="AY333" s="168" t="s">
        <v>123</v>
      </c>
    </row>
    <row r="334" spans="2:51" s="167" customFormat="1" ht="12">
      <c r="B334" s="166"/>
      <c r="D334" s="96" t="s">
        <v>132</v>
      </c>
      <c r="E334" s="168" t="s">
        <v>1</v>
      </c>
      <c r="F334" s="169" t="s">
        <v>1144</v>
      </c>
      <c r="H334" s="168" t="s">
        <v>1</v>
      </c>
      <c r="L334" s="166"/>
      <c r="M334" s="170"/>
      <c r="N334" s="171"/>
      <c r="O334" s="171"/>
      <c r="P334" s="171"/>
      <c r="Q334" s="171"/>
      <c r="R334" s="171"/>
      <c r="S334" s="171"/>
      <c r="T334" s="172"/>
      <c r="AT334" s="168" t="s">
        <v>132</v>
      </c>
      <c r="AU334" s="168" t="s">
        <v>74</v>
      </c>
      <c r="AV334" s="167" t="s">
        <v>72</v>
      </c>
      <c r="AW334" s="167" t="s">
        <v>5</v>
      </c>
      <c r="AX334" s="167" t="s">
        <v>66</v>
      </c>
      <c r="AY334" s="168" t="s">
        <v>123</v>
      </c>
    </row>
    <row r="335" spans="2:51" s="167" customFormat="1" ht="12">
      <c r="B335" s="166"/>
      <c r="D335" s="96" t="s">
        <v>132</v>
      </c>
      <c r="E335" s="168" t="s">
        <v>1</v>
      </c>
      <c r="F335" s="169" t="s">
        <v>1145</v>
      </c>
      <c r="H335" s="168" t="s">
        <v>1</v>
      </c>
      <c r="L335" s="166"/>
      <c r="M335" s="170"/>
      <c r="N335" s="171"/>
      <c r="O335" s="171"/>
      <c r="P335" s="171"/>
      <c r="Q335" s="171"/>
      <c r="R335" s="171"/>
      <c r="S335" s="171"/>
      <c r="T335" s="172"/>
      <c r="AT335" s="168" t="s">
        <v>132</v>
      </c>
      <c r="AU335" s="168" t="s">
        <v>74</v>
      </c>
      <c r="AV335" s="167" t="s">
        <v>72</v>
      </c>
      <c r="AW335" s="167" t="s">
        <v>5</v>
      </c>
      <c r="AX335" s="167" t="s">
        <v>66</v>
      </c>
      <c r="AY335" s="168" t="s">
        <v>123</v>
      </c>
    </row>
    <row r="336" spans="2:51" s="167" customFormat="1" ht="12">
      <c r="B336" s="166"/>
      <c r="D336" s="96" t="s">
        <v>132</v>
      </c>
      <c r="E336" s="168" t="s">
        <v>1</v>
      </c>
      <c r="F336" s="169" t="s">
        <v>1146</v>
      </c>
      <c r="H336" s="168" t="s">
        <v>1</v>
      </c>
      <c r="L336" s="166"/>
      <c r="M336" s="170"/>
      <c r="N336" s="171"/>
      <c r="O336" s="171"/>
      <c r="P336" s="171"/>
      <c r="Q336" s="171"/>
      <c r="R336" s="171"/>
      <c r="S336" s="171"/>
      <c r="T336" s="172"/>
      <c r="AT336" s="168" t="s">
        <v>132</v>
      </c>
      <c r="AU336" s="168" t="s">
        <v>74</v>
      </c>
      <c r="AV336" s="167" t="s">
        <v>72</v>
      </c>
      <c r="AW336" s="167" t="s">
        <v>5</v>
      </c>
      <c r="AX336" s="167" t="s">
        <v>66</v>
      </c>
      <c r="AY336" s="168" t="s">
        <v>123</v>
      </c>
    </row>
    <row r="337" spans="2:51" s="95" customFormat="1" ht="12">
      <c r="B337" s="94"/>
      <c r="D337" s="96" t="s">
        <v>132</v>
      </c>
      <c r="E337" s="97" t="s">
        <v>1</v>
      </c>
      <c r="F337" s="98" t="s">
        <v>1147</v>
      </c>
      <c r="H337" s="99">
        <v>66.3</v>
      </c>
      <c r="L337" s="94"/>
      <c r="M337" s="100"/>
      <c r="N337" s="101"/>
      <c r="O337" s="101"/>
      <c r="P337" s="101"/>
      <c r="Q337" s="101"/>
      <c r="R337" s="101"/>
      <c r="S337" s="101"/>
      <c r="T337" s="102"/>
      <c r="AT337" s="97" t="s">
        <v>132</v>
      </c>
      <c r="AU337" s="97" t="s">
        <v>74</v>
      </c>
      <c r="AV337" s="95" t="s">
        <v>74</v>
      </c>
      <c r="AW337" s="95" t="s">
        <v>5</v>
      </c>
      <c r="AX337" s="95" t="s">
        <v>66</v>
      </c>
      <c r="AY337" s="97" t="s">
        <v>123</v>
      </c>
    </row>
    <row r="338" spans="2:51" s="167" customFormat="1" ht="12">
      <c r="B338" s="166"/>
      <c r="D338" s="96" t="s">
        <v>132</v>
      </c>
      <c r="E338" s="168" t="s">
        <v>1</v>
      </c>
      <c r="F338" s="169" t="s">
        <v>409</v>
      </c>
      <c r="H338" s="168" t="s">
        <v>1</v>
      </c>
      <c r="L338" s="166"/>
      <c r="M338" s="170"/>
      <c r="N338" s="171"/>
      <c r="O338" s="171"/>
      <c r="P338" s="171"/>
      <c r="Q338" s="171"/>
      <c r="R338" s="171"/>
      <c r="S338" s="171"/>
      <c r="T338" s="172"/>
      <c r="AT338" s="168" t="s">
        <v>132</v>
      </c>
      <c r="AU338" s="168" t="s">
        <v>74</v>
      </c>
      <c r="AV338" s="167" t="s">
        <v>72</v>
      </c>
      <c r="AW338" s="167" t="s">
        <v>5</v>
      </c>
      <c r="AX338" s="167" t="s">
        <v>66</v>
      </c>
      <c r="AY338" s="168" t="s">
        <v>123</v>
      </c>
    </row>
    <row r="339" spans="2:51" s="167" customFormat="1" ht="12">
      <c r="B339" s="166"/>
      <c r="D339" s="96" t="s">
        <v>132</v>
      </c>
      <c r="E339" s="168" t="s">
        <v>1</v>
      </c>
      <c r="F339" s="169" t="s">
        <v>1148</v>
      </c>
      <c r="H339" s="168" t="s">
        <v>1</v>
      </c>
      <c r="L339" s="166"/>
      <c r="M339" s="170"/>
      <c r="N339" s="171"/>
      <c r="O339" s="171"/>
      <c r="P339" s="171"/>
      <c r="Q339" s="171"/>
      <c r="R339" s="171"/>
      <c r="S339" s="171"/>
      <c r="T339" s="172"/>
      <c r="AT339" s="168" t="s">
        <v>132</v>
      </c>
      <c r="AU339" s="168" t="s">
        <v>74</v>
      </c>
      <c r="AV339" s="167" t="s">
        <v>72</v>
      </c>
      <c r="AW339" s="167" t="s">
        <v>5</v>
      </c>
      <c r="AX339" s="167" t="s">
        <v>66</v>
      </c>
      <c r="AY339" s="168" t="s">
        <v>123</v>
      </c>
    </row>
    <row r="340" spans="2:51" s="95" customFormat="1" ht="12">
      <c r="B340" s="94"/>
      <c r="D340" s="96" t="s">
        <v>132</v>
      </c>
      <c r="E340" s="97" t="s">
        <v>1</v>
      </c>
      <c r="F340" s="98" t="s">
        <v>1149</v>
      </c>
      <c r="H340" s="99">
        <v>8.25</v>
      </c>
      <c r="L340" s="94"/>
      <c r="M340" s="100"/>
      <c r="N340" s="101"/>
      <c r="O340" s="101"/>
      <c r="P340" s="101"/>
      <c r="Q340" s="101"/>
      <c r="R340" s="101"/>
      <c r="S340" s="101"/>
      <c r="T340" s="102"/>
      <c r="AT340" s="97" t="s">
        <v>132</v>
      </c>
      <c r="AU340" s="97" t="s">
        <v>74</v>
      </c>
      <c r="AV340" s="95" t="s">
        <v>74</v>
      </c>
      <c r="AW340" s="95" t="s">
        <v>5</v>
      </c>
      <c r="AX340" s="95" t="s">
        <v>66</v>
      </c>
      <c r="AY340" s="97" t="s">
        <v>123</v>
      </c>
    </row>
    <row r="341" spans="2:51" s="174" customFormat="1" ht="12">
      <c r="B341" s="173"/>
      <c r="D341" s="96" t="s">
        <v>132</v>
      </c>
      <c r="E341" s="175" t="s">
        <v>1</v>
      </c>
      <c r="F341" s="176" t="s">
        <v>412</v>
      </c>
      <c r="H341" s="177">
        <v>74.55</v>
      </c>
      <c r="L341" s="173"/>
      <c r="M341" s="178"/>
      <c r="N341" s="179"/>
      <c r="O341" s="179"/>
      <c r="P341" s="179"/>
      <c r="Q341" s="179"/>
      <c r="R341" s="179"/>
      <c r="S341" s="179"/>
      <c r="T341" s="180"/>
      <c r="AT341" s="175" t="s">
        <v>132</v>
      </c>
      <c r="AU341" s="175" t="s">
        <v>74</v>
      </c>
      <c r="AV341" s="174" t="s">
        <v>137</v>
      </c>
      <c r="AW341" s="174" t="s">
        <v>5</v>
      </c>
      <c r="AX341" s="174" t="s">
        <v>66</v>
      </c>
      <c r="AY341" s="175" t="s">
        <v>123</v>
      </c>
    </row>
    <row r="342" spans="2:51" s="167" customFormat="1" ht="12">
      <c r="B342" s="166"/>
      <c r="D342" s="96" t="s">
        <v>132</v>
      </c>
      <c r="E342" s="168" t="s">
        <v>1</v>
      </c>
      <c r="F342" s="169" t="s">
        <v>1150</v>
      </c>
      <c r="H342" s="168" t="s">
        <v>1</v>
      </c>
      <c r="L342" s="166"/>
      <c r="M342" s="170"/>
      <c r="N342" s="171"/>
      <c r="O342" s="171"/>
      <c r="P342" s="171"/>
      <c r="Q342" s="171"/>
      <c r="R342" s="171"/>
      <c r="S342" s="171"/>
      <c r="T342" s="172"/>
      <c r="AT342" s="168" t="s">
        <v>132</v>
      </c>
      <c r="AU342" s="168" t="s">
        <v>74</v>
      </c>
      <c r="AV342" s="167" t="s">
        <v>72</v>
      </c>
      <c r="AW342" s="167" t="s">
        <v>5</v>
      </c>
      <c r="AX342" s="167" t="s">
        <v>66</v>
      </c>
      <c r="AY342" s="168" t="s">
        <v>123</v>
      </c>
    </row>
    <row r="343" spans="2:51" s="167" customFormat="1" ht="12">
      <c r="B343" s="166"/>
      <c r="D343" s="96" t="s">
        <v>132</v>
      </c>
      <c r="E343" s="168" t="s">
        <v>1</v>
      </c>
      <c r="F343" s="169" t="s">
        <v>1145</v>
      </c>
      <c r="H343" s="168" t="s">
        <v>1</v>
      </c>
      <c r="L343" s="166"/>
      <c r="M343" s="170"/>
      <c r="N343" s="171"/>
      <c r="O343" s="171"/>
      <c r="P343" s="171"/>
      <c r="Q343" s="171"/>
      <c r="R343" s="171"/>
      <c r="S343" s="171"/>
      <c r="T343" s="172"/>
      <c r="AT343" s="168" t="s">
        <v>132</v>
      </c>
      <c r="AU343" s="168" t="s">
        <v>74</v>
      </c>
      <c r="AV343" s="167" t="s">
        <v>72</v>
      </c>
      <c r="AW343" s="167" t="s">
        <v>5</v>
      </c>
      <c r="AX343" s="167" t="s">
        <v>66</v>
      </c>
      <c r="AY343" s="168" t="s">
        <v>123</v>
      </c>
    </row>
    <row r="344" spans="2:51" s="167" customFormat="1" ht="12">
      <c r="B344" s="166"/>
      <c r="D344" s="96" t="s">
        <v>132</v>
      </c>
      <c r="E344" s="168" t="s">
        <v>1</v>
      </c>
      <c r="F344" s="169" t="s">
        <v>1151</v>
      </c>
      <c r="H344" s="168" t="s">
        <v>1</v>
      </c>
      <c r="L344" s="166"/>
      <c r="M344" s="170"/>
      <c r="N344" s="171"/>
      <c r="O344" s="171"/>
      <c r="P344" s="171"/>
      <c r="Q344" s="171"/>
      <c r="R344" s="171"/>
      <c r="S344" s="171"/>
      <c r="T344" s="172"/>
      <c r="AT344" s="168" t="s">
        <v>132</v>
      </c>
      <c r="AU344" s="168" t="s">
        <v>74</v>
      </c>
      <c r="AV344" s="167" t="s">
        <v>72</v>
      </c>
      <c r="AW344" s="167" t="s">
        <v>5</v>
      </c>
      <c r="AX344" s="167" t="s">
        <v>66</v>
      </c>
      <c r="AY344" s="168" t="s">
        <v>123</v>
      </c>
    </row>
    <row r="345" spans="2:51" s="95" customFormat="1" ht="12">
      <c r="B345" s="94"/>
      <c r="D345" s="96" t="s">
        <v>132</v>
      </c>
      <c r="E345" s="97" t="s">
        <v>1</v>
      </c>
      <c r="F345" s="98" t="s">
        <v>1152</v>
      </c>
      <c r="H345" s="99">
        <v>160.65</v>
      </c>
      <c r="L345" s="94"/>
      <c r="M345" s="100"/>
      <c r="N345" s="101"/>
      <c r="O345" s="101"/>
      <c r="P345" s="101"/>
      <c r="Q345" s="101"/>
      <c r="R345" s="101"/>
      <c r="S345" s="101"/>
      <c r="T345" s="102"/>
      <c r="AT345" s="97" t="s">
        <v>132</v>
      </c>
      <c r="AU345" s="97" t="s">
        <v>74</v>
      </c>
      <c r="AV345" s="95" t="s">
        <v>74</v>
      </c>
      <c r="AW345" s="95" t="s">
        <v>5</v>
      </c>
      <c r="AX345" s="95" t="s">
        <v>66</v>
      </c>
      <c r="AY345" s="97" t="s">
        <v>123</v>
      </c>
    </row>
    <row r="346" spans="2:51" s="167" customFormat="1" ht="12">
      <c r="B346" s="166"/>
      <c r="D346" s="96" t="s">
        <v>132</v>
      </c>
      <c r="E346" s="168" t="s">
        <v>1</v>
      </c>
      <c r="F346" s="169" t="s">
        <v>409</v>
      </c>
      <c r="H346" s="168" t="s">
        <v>1</v>
      </c>
      <c r="L346" s="166"/>
      <c r="M346" s="170"/>
      <c r="N346" s="171"/>
      <c r="O346" s="171"/>
      <c r="P346" s="171"/>
      <c r="Q346" s="171"/>
      <c r="R346" s="171"/>
      <c r="S346" s="171"/>
      <c r="T346" s="172"/>
      <c r="AT346" s="168" t="s">
        <v>132</v>
      </c>
      <c r="AU346" s="168" t="s">
        <v>74</v>
      </c>
      <c r="AV346" s="167" t="s">
        <v>72</v>
      </c>
      <c r="AW346" s="167" t="s">
        <v>5</v>
      </c>
      <c r="AX346" s="167" t="s">
        <v>66</v>
      </c>
      <c r="AY346" s="168" t="s">
        <v>123</v>
      </c>
    </row>
    <row r="347" spans="2:51" s="167" customFormat="1" ht="12">
      <c r="B347" s="166"/>
      <c r="D347" s="96" t="s">
        <v>132</v>
      </c>
      <c r="E347" s="168" t="s">
        <v>1</v>
      </c>
      <c r="F347" s="169" t="s">
        <v>1153</v>
      </c>
      <c r="H347" s="168" t="s">
        <v>1</v>
      </c>
      <c r="L347" s="166"/>
      <c r="M347" s="170"/>
      <c r="N347" s="171"/>
      <c r="O347" s="171"/>
      <c r="P347" s="171"/>
      <c r="Q347" s="171"/>
      <c r="R347" s="171"/>
      <c r="S347" s="171"/>
      <c r="T347" s="172"/>
      <c r="AT347" s="168" t="s">
        <v>132</v>
      </c>
      <c r="AU347" s="168" t="s">
        <v>74</v>
      </c>
      <c r="AV347" s="167" t="s">
        <v>72</v>
      </c>
      <c r="AW347" s="167" t="s">
        <v>5</v>
      </c>
      <c r="AX347" s="167" t="s">
        <v>66</v>
      </c>
      <c r="AY347" s="168" t="s">
        <v>123</v>
      </c>
    </row>
    <row r="348" spans="2:51" s="95" customFormat="1" ht="12">
      <c r="B348" s="94"/>
      <c r="D348" s="96" t="s">
        <v>132</v>
      </c>
      <c r="E348" s="97" t="s">
        <v>1</v>
      </c>
      <c r="F348" s="98" t="s">
        <v>1154</v>
      </c>
      <c r="H348" s="99">
        <v>6.75</v>
      </c>
      <c r="L348" s="94"/>
      <c r="M348" s="100"/>
      <c r="N348" s="101"/>
      <c r="O348" s="101"/>
      <c r="P348" s="101"/>
      <c r="Q348" s="101"/>
      <c r="R348" s="101"/>
      <c r="S348" s="101"/>
      <c r="T348" s="102"/>
      <c r="AT348" s="97" t="s">
        <v>132</v>
      </c>
      <c r="AU348" s="97" t="s">
        <v>74</v>
      </c>
      <c r="AV348" s="95" t="s">
        <v>74</v>
      </c>
      <c r="AW348" s="95" t="s">
        <v>5</v>
      </c>
      <c r="AX348" s="95" t="s">
        <v>66</v>
      </c>
      <c r="AY348" s="97" t="s">
        <v>123</v>
      </c>
    </row>
    <row r="349" spans="2:51" s="174" customFormat="1" ht="12">
      <c r="B349" s="173"/>
      <c r="D349" s="96" t="s">
        <v>132</v>
      </c>
      <c r="E349" s="175" t="s">
        <v>1</v>
      </c>
      <c r="F349" s="176" t="s">
        <v>412</v>
      </c>
      <c r="H349" s="177">
        <v>167.4</v>
      </c>
      <c r="L349" s="173"/>
      <c r="M349" s="178"/>
      <c r="N349" s="179"/>
      <c r="O349" s="179"/>
      <c r="P349" s="179"/>
      <c r="Q349" s="179"/>
      <c r="R349" s="179"/>
      <c r="S349" s="179"/>
      <c r="T349" s="180"/>
      <c r="AT349" s="175" t="s">
        <v>132</v>
      </c>
      <c r="AU349" s="175" t="s">
        <v>74</v>
      </c>
      <c r="AV349" s="174" t="s">
        <v>137</v>
      </c>
      <c r="AW349" s="174" t="s">
        <v>5</v>
      </c>
      <c r="AX349" s="174" t="s">
        <v>66</v>
      </c>
      <c r="AY349" s="175" t="s">
        <v>123</v>
      </c>
    </row>
    <row r="350" spans="2:51" s="167" customFormat="1" ht="12">
      <c r="B350" s="166"/>
      <c r="D350" s="96" t="s">
        <v>132</v>
      </c>
      <c r="E350" s="168" t="s">
        <v>1</v>
      </c>
      <c r="F350" s="169" t="s">
        <v>1155</v>
      </c>
      <c r="H350" s="168" t="s">
        <v>1</v>
      </c>
      <c r="L350" s="166"/>
      <c r="M350" s="170"/>
      <c r="N350" s="171"/>
      <c r="O350" s="171"/>
      <c r="P350" s="171"/>
      <c r="Q350" s="171"/>
      <c r="R350" s="171"/>
      <c r="S350" s="171"/>
      <c r="T350" s="172"/>
      <c r="AT350" s="168" t="s">
        <v>132</v>
      </c>
      <c r="AU350" s="168" t="s">
        <v>74</v>
      </c>
      <c r="AV350" s="167" t="s">
        <v>72</v>
      </c>
      <c r="AW350" s="167" t="s">
        <v>5</v>
      </c>
      <c r="AX350" s="167" t="s">
        <v>66</v>
      </c>
      <c r="AY350" s="168" t="s">
        <v>123</v>
      </c>
    </row>
    <row r="351" spans="2:51" s="167" customFormat="1" ht="12">
      <c r="B351" s="166"/>
      <c r="D351" s="96" t="s">
        <v>132</v>
      </c>
      <c r="E351" s="168" t="s">
        <v>1</v>
      </c>
      <c r="F351" s="169" t="s">
        <v>1145</v>
      </c>
      <c r="H351" s="168" t="s">
        <v>1</v>
      </c>
      <c r="L351" s="166"/>
      <c r="M351" s="170"/>
      <c r="N351" s="171"/>
      <c r="O351" s="171"/>
      <c r="P351" s="171"/>
      <c r="Q351" s="171"/>
      <c r="R351" s="171"/>
      <c r="S351" s="171"/>
      <c r="T351" s="172"/>
      <c r="AT351" s="168" t="s">
        <v>132</v>
      </c>
      <c r="AU351" s="168" t="s">
        <v>74</v>
      </c>
      <c r="AV351" s="167" t="s">
        <v>72</v>
      </c>
      <c r="AW351" s="167" t="s">
        <v>5</v>
      </c>
      <c r="AX351" s="167" t="s">
        <v>66</v>
      </c>
      <c r="AY351" s="168" t="s">
        <v>123</v>
      </c>
    </row>
    <row r="352" spans="2:51" s="167" customFormat="1" ht="12">
      <c r="B352" s="166"/>
      <c r="D352" s="96" t="s">
        <v>132</v>
      </c>
      <c r="E352" s="168" t="s">
        <v>1</v>
      </c>
      <c r="F352" s="169" t="s">
        <v>1156</v>
      </c>
      <c r="H352" s="168" t="s">
        <v>1</v>
      </c>
      <c r="L352" s="166"/>
      <c r="M352" s="170"/>
      <c r="N352" s="171"/>
      <c r="O352" s="171"/>
      <c r="P352" s="171"/>
      <c r="Q352" s="171"/>
      <c r="R352" s="171"/>
      <c r="S352" s="171"/>
      <c r="T352" s="172"/>
      <c r="AT352" s="168" t="s">
        <v>132</v>
      </c>
      <c r="AU352" s="168" t="s">
        <v>74</v>
      </c>
      <c r="AV352" s="167" t="s">
        <v>72</v>
      </c>
      <c r="AW352" s="167" t="s">
        <v>5</v>
      </c>
      <c r="AX352" s="167" t="s">
        <v>66</v>
      </c>
      <c r="AY352" s="168" t="s">
        <v>123</v>
      </c>
    </row>
    <row r="353" spans="2:51" s="95" customFormat="1" ht="12">
      <c r="B353" s="94"/>
      <c r="D353" s="96" t="s">
        <v>132</v>
      </c>
      <c r="E353" s="97" t="s">
        <v>1</v>
      </c>
      <c r="F353" s="98" t="s">
        <v>1157</v>
      </c>
      <c r="H353" s="99">
        <v>196.775</v>
      </c>
      <c r="L353" s="94"/>
      <c r="M353" s="100"/>
      <c r="N353" s="101"/>
      <c r="O353" s="101"/>
      <c r="P353" s="101"/>
      <c r="Q353" s="101"/>
      <c r="R353" s="101"/>
      <c r="S353" s="101"/>
      <c r="T353" s="102"/>
      <c r="AT353" s="97" t="s">
        <v>132</v>
      </c>
      <c r="AU353" s="97" t="s">
        <v>74</v>
      </c>
      <c r="AV353" s="95" t="s">
        <v>74</v>
      </c>
      <c r="AW353" s="95" t="s">
        <v>5</v>
      </c>
      <c r="AX353" s="95" t="s">
        <v>66</v>
      </c>
      <c r="AY353" s="97" t="s">
        <v>123</v>
      </c>
    </row>
    <row r="354" spans="2:51" s="167" customFormat="1" ht="12">
      <c r="B354" s="166"/>
      <c r="D354" s="96" t="s">
        <v>132</v>
      </c>
      <c r="E354" s="168" t="s">
        <v>1</v>
      </c>
      <c r="F354" s="169" t="s">
        <v>409</v>
      </c>
      <c r="H354" s="168" t="s">
        <v>1</v>
      </c>
      <c r="L354" s="166"/>
      <c r="M354" s="170"/>
      <c r="N354" s="171"/>
      <c r="O354" s="171"/>
      <c r="P354" s="171"/>
      <c r="Q354" s="171"/>
      <c r="R354" s="171"/>
      <c r="S354" s="171"/>
      <c r="T354" s="172"/>
      <c r="AT354" s="168" t="s">
        <v>132</v>
      </c>
      <c r="AU354" s="168" t="s">
        <v>74</v>
      </c>
      <c r="AV354" s="167" t="s">
        <v>72</v>
      </c>
      <c r="AW354" s="167" t="s">
        <v>5</v>
      </c>
      <c r="AX354" s="167" t="s">
        <v>66</v>
      </c>
      <c r="AY354" s="168" t="s">
        <v>123</v>
      </c>
    </row>
    <row r="355" spans="2:51" s="167" customFormat="1" ht="12">
      <c r="B355" s="166"/>
      <c r="D355" s="96" t="s">
        <v>132</v>
      </c>
      <c r="E355" s="168" t="s">
        <v>1</v>
      </c>
      <c r="F355" s="169" t="s">
        <v>1158</v>
      </c>
      <c r="H355" s="168" t="s">
        <v>1</v>
      </c>
      <c r="L355" s="166"/>
      <c r="M355" s="170"/>
      <c r="N355" s="171"/>
      <c r="O355" s="171"/>
      <c r="P355" s="171"/>
      <c r="Q355" s="171"/>
      <c r="R355" s="171"/>
      <c r="S355" s="171"/>
      <c r="T355" s="172"/>
      <c r="AT355" s="168" t="s">
        <v>132</v>
      </c>
      <c r="AU355" s="168" t="s">
        <v>74</v>
      </c>
      <c r="AV355" s="167" t="s">
        <v>72</v>
      </c>
      <c r="AW355" s="167" t="s">
        <v>5</v>
      </c>
      <c r="AX355" s="167" t="s">
        <v>66</v>
      </c>
      <c r="AY355" s="168" t="s">
        <v>123</v>
      </c>
    </row>
    <row r="356" spans="2:51" s="95" customFormat="1" ht="12">
      <c r="B356" s="94"/>
      <c r="D356" s="96" t="s">
        <v>132</v>
      </c>
      <c r="E356" s="97" t="s">
        <v>1</v>
      </c>
      <c r="F356" s="98" t="s">
        <v>1159</v>
      </c>
      <c r="H356" s="99">
        <v>5.45</v>
      </c>
      <c r="L356" s="94"/>
      <c r="M356" s="100"/>
      <c r="N356" s="101"/>
      <c r="O356" s="101"/>
      <c r="P356" s="101"/>
      <c r="Q356" s="101"/>
      <c r="R356" s="101"/>
      <c r="S356" s="101"/>
      <c r="T356" s="102"/>
      <c r="AT356" s="97" t="s">
        <v>132</v>
      </c>
      <c r="AU356" s="97" t="s">
        <v>74</v>
      </c>
      <c r="AV356" s="95" t="s">
        <v>74</v>
      </c>
      <c r="AW356" s="95" t="s">
        <v>5</v>
      </c>
      <c r="AX356" s="95" t="s">
        <v>66</v>
      </c>
      <c r="AY356" s="97" t="s">
        <v>123</v>
      </c>
    </row>
    <row r="357" spans="2:51" s="174" customFormat="1" ht="12">
      <c r="B357" s="173"/>
      <c r="D357" s="96" t="s">
        <v>132</v>
      </c>
      <c r="E357" s="175" t="s">
        <v>1</v>
      </c>
      <c r="F357" s="176" t="s">
        <v>412</v>
      </c>
      <c r="H357" s="177">
        <v>202.225</v>
      </c>
      <c r="L357" s="173"/>
      <c r="M357" s="178"/>
      <c r="N357" s="179"/>
      <c r="O357" s="179"/>
      <c r="P357" s="179"/>
      <c r="Q357" s="179"/>
      <c r="R357" s="179"/>
      <c r="S357" s="179"/>
      <c r="T357" s="180"/>
      <c r="AT357" s="175" t="s">
        <v>132</v>
      </c>
      <c r="AU357" s="175" t="s">
        <v>74</v>
      </c>
      <c r="AV357" s="174" t="s">
        <v>137</v>
      </c>
      <c r="AW357" s="174" t="s">
        <v>5</v>
      </c>
      <c r="AX357" s="174" t="s">
        <v>66</v>
      </c>
      <c r="AY357" s="175" t="s">
        <v>123</v>
      </c>
    </row>
    <row r="358" spans="2:51" s="167" customFormat="1" ht="12">
      <c r="B358" s="166"/>
      <c r="D358" s="96" t="s">
        <v>132</v>
      </c>
      <c r="E358" s="168" t="s">
        <v>1</v>
      </c>
      <c r="F358" s="169" t="s">
        <v>1160</v>
      </c>
      <c r="H358" s="168" t="s">
        <v>1</v>
      </c>
      <c r="L358" s="166"/>
      <c r="M358" s="170"/>
      <c r="N358" s="171"/>
      <c r="O358" s="171"/>
      <c r="P358" s="171"/>
      <c r="Q358" s="171"/>
      <c r="R358" s="171"/>
      <c r="S358" s="171"/>
      <c r="T358" s="172"/>
      <c r="AT358" s="168" t="s">
        <v>132</v>
      </c>
      <c r="AU358" s="168" t="s">
        <v>74</v>
      </c>
      <c r="AV358" s="167" t="s">
        <v>72</v>
      </c>
      <c r="AW358" s="167" t="s">
        <v>5</v>
      </c>
      <c r="AX358" s="167" t="s">
        <v>66</v>
      </c>
      <c r="AY358" s="168" t="s">
        <v>123</v>
      </c>
    </row>
    <row r="359" spans="2:51" s="167" customFormat="1" ht="12">
      <c r="B359" s="166"/>
      <c r="D359" s="96" t="s">
        <v>132</v>
      </c>
      <c r="E359" s="168" t="s">
        <v>1</v>
      </c>
      <c r="F359" s="169" t="s">
        <v>1145</v>
      </c>
      <c r="H359" s="168" t="s">
        <v>1</v>
      </c>
      <c r="L359" s="166"/>
      <c r="M359" s="170"/>
      <c r="N359" s="171"/>
      <c r="O359" s="171"/>
      <c r="P359" s="171"/>
      <c r="Q359" s="171"/>
      <c r="R359" s="171"/>
      <c r="S359" s="171"/>
      <c r="T359" s="172"/>
      <c r="AT359" s="168" t="s">
        <v>132</v>
      </c>
      <c r="AU359" s="168" t="s">
        <v>74</v>
      </c>
      <c r="AV359" s="167" t="s">
        <v>72</v>
      </c>
      <c r="AW359" s="167" t="s">
        <v>5</v>
      </c>
      <c r="AX359" s="167" t="s">
        <v>66</v>
      </c>
      <c r="AY359" s="168" t="s">
        <v>123</v>
      </c>
    </row>
    <row r="360" spans="2:51" s="167" customFormat="1" ht="12">
      <c r="B360" s="166"/>
      <c r="D360" s="96" t="s">
        <v>132</v>
      </c>
      <c r="E360" s="168" t="s">
        <v>1</v>
      </c>
      <c r="F360" s="169" t="s">
        <v>1161</v>
      </c>
      <c r="H360" s="168" t="s">
        <v>1</v>
      </c>
      <c r="L360" s="166"/>
      <c r="M360" s="170"/>
      <c r="N360" s="171"/>
      <c r="O360" s="171"/>
      <c r="P360" s="171"/>
      <c r="Q360" s="171"/>
      <c r="R360" s="171"/>
      <c r="S360" s="171"/>
      <c r="T360" s="172"/>
      <c r="AT360" s="168" t="s">
        <v>132</v>
      </c>
      <c r="AU360" s="168" t="s">
        <v>74</v>
      </c>
      <c r="AV360" s="167" t="s">
        <v>72</v>
      </c>
      <c r="AW360" s="167" t="s">
        <v>5</v>
      </c>
      <c r="AX360" s="167" t="s">
        <v>66</v>
      </c>
      <c r="AY360" s="168" t="s">
        <v>123</v>
      </c>
    </row>
    <row r="361" spans="2:51" s="95" customFormat="1" ht="12">
      <c r="B361" s="94"/>
      <c r="D361" s="96" t="s">
        <v>132</v>
      </c>
      <c r="E361" s="97" t="s">
        <v>1</v>
      </c>
      <c r="F361" s="98" t="s">
        <v>1162</v>
      </c>
      <c r="H361" s="99">
        <v>47.481</v>
      </c>
      <c r="L361" s="94"/>
      <c r="M361" s="100"/>
      <c r="N361" s="101"/>
      <c r="O361" s="101"/>
      <c r="P361" s="101"/>
      <c r="Q361" s="101"/>
      <c r="R361" s="101"/>
      <c r="S361" s="101"/>
      <c r="T361" s="102"/>
      <c r="AT361" s="97" t="s">
        <v>132</v>
      </c>
      <c r="AU361" s="97" t="s">
        <v>74</v>
      </c>
      <c r="AV361" s="95" t="s">
        <v>74</v>
      </c>
      <c r="AW361" s="95" t="s">
        <v>5</v>
      </c>
      <c r="AX361" s="95" t="s">
        <v>66</v>
      </c>
      <c r="AY361" s="97" t="s">
        <v>123</v>
      </c>
    </row>
    <row r="362" spans="2:51" s="167" customFormat="1" ht="12">
      <c r="B362" s="166"/>
      <c r="D362" s="96" t="s">
        <v>132</v>
      </c>
      <c r="E362" s="168" t="s">
        <v>1</v>
      </c>
      <c r="F362" s="169" t="s">
        <v>409</v>
      </c>
      <c r="H362" s="168" t="s">
        <v>1</v>
      </c>
      <c r="L362" s="166"/>
      <c r="M362" s="170"/>
      <c r="N362" s="171"/>
      <c r="O362" s="171"/>
      <c r="P362" s="171"/>
      <c r="Q362" s="171"/>
      <c r="R362" s="171"/>
      <c r="S362" s="171"/>
      <c r="T362" s="172"/>
      <c r="AT362" s="168" t="s">
        <v>132</v>
      </c>
      <c r="AU362" s="168" t="s">
        <v>74</v>
      </c>
      <c r="AV362" s="167" t="s">
        <v>72</v>
      </c>
      <c r="AW362" s="167" t="s">
        <v>5</v>
      </c>
      <c r="AX362" s="167" t="s">
        <v>66</v>
      </c>
      <c r="AY362" s="168" t="s">
        <v>123</v>
      </c>
    </row>
    <row r="363" spans="2:51" s="167" customFormat="1" ht="12">
      <c r="B363" s="166"/>
      <c r="D363" s="96" t="s">
        <v>132</v>
      </c>
      <c r="E363" s="168" t="s">
        <v>1</v>
      </c>
      <c r="F363" s="169" t="s">
        <v>436</v>
      </c>
      <c r="H363" s="168" t="s">
        <v>1</v>
      </c>
      <c r="L363" s="166"/>
      <c r="M363" s="170"/>
      <c r="N363" s="171"/>
      <c r="O363" s="171"/>
      <c r="P363" s="171"/>
      <c r="Q363" s="171"/>
      <c r="R363" s="171"/>
      <c r="S363" s="171"/>
      <c r="T363" s="172"/>
      <c r="AT363" s="168" t="s">
        <v>132</v>
      </c>
      <c r="AU363" s="168" t="s">
        <v>74</v>
      </c>
      <c r="AV363" s="167" t="s">
        <v>72</v>
      </c>
      <c r="AW363" s="167" t="s">
        <v>5</v>
      </c>
      <c r="AX363" s="167" t="s">
        <v>66</v>
      </c>
      <c r="AY363" s="168" t="s">
        <v>123</v>
      </c>
    </row>
    <row r="364" spans="2:51" s="95" customFormat="1" ht="12">
      <c r="B364" s="94"/>
      <c r="D364" s="96" t="s">
        <v>132</v>
      </c>
      <c r="E364" s="97" t="s">
        <v>1</v>
      </c>
      <c r="F364" s="98" t="s">
        <v>1163</v>
      </c>
      <c r="H364" s="99">
        <v>5.35</v>
      </c>
      <c r="L364" s="94"/>
      <c r="M364" s="100"/>
      <c r="N364" s="101"/>
      <c r="O364" s="101"/>
      <c r="P364" s="101"/>
      <c r="Q364" s="101"/>
      <c r="R364" s="101"/>
      <c r="S364" s="101"/>
      <c r="T364" s="102"/>
      <c r="AT364" s="97" t="s">
        <v>132</v>
      </c>
      <c r="AU364" s="97" t="s">
        <v>74</v>
      </c>
      <c r="AV364" s="95" t="s">
        <v>74</v>
      </c>
      <c r="AW364" s="95" t="s">
        <v>5</v>
      </c>
      <c r="AX364" s="95" t="s">
        <v>66</v>
      </c>
      <c r="AY364" s="97" t="s">
        <v>123</v>
      </c>
    </row>
    <row r="365" spans="2:51" s="174" customFormat="1" ht="12">
      <c r="B365" s="173"/>
      <c r="D365" s="96" t="s">
        <v>132</v>
      </c>
      <c r="E365" s="175" t="s">
        <v>1</v>
      </c>
      <c r="F365" s="176" t="s">
        <v>412</v>
      </c>
      <c r="H365" s="177">
        <v>52.831</v>
      </c>
      <c r="L365" s="173"/>
      <c r="M365" s="178"/>
      <c r="N365" s="179"/>
      <c r="O365" s="179"/>
      <c r="P365" s="179"/>
      <c r="Q365" s="179"/>
      <c r="R365" s="179"/>
      <c r="S365" s="179"/>
      <c r="T365" s="180"/>
      <c r="AT365" s="175" t="s">
        <v>132</v>
      </c>
      <c r="AU365" s="175" t="s">
        <v>74</v>
      </c>
      <c r="AV365" s="174" t="s">
        <v>137</v>
      </c>
      <c r="AW365" s="174" t="s">
        <v>5</v>
      </c>
      <c r="AX365" s="174" t="s">
        <v>66</v>
      </c>
      <c r="AY365" s="175" t="s">
        <v>123</v>
      </c>
    </row>
    <row r="366" spans="2:51" s="167" customFormat="1" ht="12">
      <c r="B366" s="166"/>
      <c r="D366" s="96" t="s">
        <v>132</v>
      </c>
      <c r="E366" s="168" t="s">
        <v>1</v>
      </c>
      <c r="F366" s="169" t="s">
        <v>1164</v>
      </c>
      <c r="H366" s="168" t="s">
        <v>1</v>
      </c>
      <c r="L366" s="166"/>
      <c r="M366" s="170"/>
      <c r="N366" s="171"/>
      <c r="O366" s="171"/>
      <c r="P366" s="171"/>
      <c r="Q366" s="171"/>
      <c r="R366" s="171"/>
      <c r="S366" s="171"/>
      <c r="T366" s="172"/>
      <c r="AT366" s="168" t="s">
        <v>132</v>
      </c>
      <c r="AU366" s="168" t="s">
        <v>74</v>
      </c>
      <c r="AV366" s="167" t="s">
        <v>72</v>
      </c>
      <c r="AW366" s="167" t="s">
        <v>5</v>
      </c>
      <c r="AX366" s="167" t="s">
        <v>66</v>
      </c>
      <c r="AY366" s="168" t="s">
        <v>123</v>
      </c>
    </row>
    <row r="367" spans="2:51" s="167" customFormat="1" ht="12">
      <c r="B367" s="166"/>
      <c r="D367" s="96" t="s">
        <v>132</v>
      </c>
      <c r="E367" s="168" t="s">
        <v>1</v>
      </c>
      <c r="F367" s="169" t="s">
        <v>439</v>
      </c>
      <c r="H367" s="168" t="s">
        <v>1</v>
      </c>
      <c r="L367" s="166"/>
      <c r="M367" s="170"/>
      <c r="N367" s="171"/>
      <c r="O367" s="171"/>
      <c r="P367" s="171"/>
      <c r="Q367" s="171"/>
      <c r="R367" s="171"/>
      <c r="S367" s="171"/>
      <c r="T367" s="172"/>
      <c r="AT367" s="168" t="s">
        <v>132</v>
      </c>
      <c r="AU367" s="168" t="s">
        <v>74</v>
      </c>
      <c r="AV367" s="167" t="s">
        <v>72</v>
      </c>
      <c r="AW367" s="167" t="s">
        <v>5</v>
      </c>
      <c r="AX367" s="167" t="s">
        <v>66</v>
      </c>
      <c r="AY367" s="168" t="s">
        <v>123</v>
      </c>
    </row>
    <row r="368" spans="2:51" s="167" customFormat="1" ht="12">
      <c r="B368" s="166"/>
      <c r="D368" s="96" t="s">
        <v>132</v>
      </c>
      <c r="E368" s="168" t="s">
        <v>1</v>
      </c>
      <c r="F368" s="169" t="s">
        <v>1165</v>
      </c>
      <c r="H368" s="168" t="s">
        <v>1</v>
      </c>
      <c r="L368" s="166"/>
      <c r="M368" s="170"/>
      <c r="N368" s="171"/>
      <c r="O368" s="171"/>
      <c r="P368" s="171"/>
      <c r="Q368" s="171"/>
      <c r="R368" s="171"/>
      <c r="S368" s="171"/>
      <c r="T368" s="172"/>
      <c r="AT368" s="168" t="s">
        <v>132</v>
      </c>
      <c r="AU368" s="168" t="s">
        <v>74</v>
      </c>
      <c r="AV368" s="167" t="s">
        <v>72</v>
      </c>
      <c r="AW368" s="167" t="s">
        <v>5</v>
      </c>
      <c r="AX368" s="167" t="s">
        <v>66</v>
      </c>
      <c r="AY368" s="168" t="s">
        <v>123</v>
      </c>
    </row>
    <row r="369" spans="2:51" s="95" customFormat="1" ht="12">
      <c r="B369" s="94"/>
      <c r="D369" s="96" t="s">
        <v>132</v>
      </c>
      <c r="E369" s="97" t="s">
        <v>1</v>
      </c>
      <c r="F369" s="98" t="s">
        <v>1166</v>
      </c>
      <c r="H369" s="99">
        <v>9.224</v>
      </c>
      <c r="L369" s="94"/>
      <c r="M369" s="100"/>
      <c r="N369" s="101"/>
      <c r="O369" s="101"/>
      <c r="P369" s="101"/>
      <c r="Q369" s="101"/>
      <c r="R369" s="101"/>
      <c r="S369" s="101"/>
      <c r="T369" s="102"/>
      <c r="AT369" s="97" t="s">
        <v>132</v>
      </c>
      <c r="AU369" s="97" t="s">
        <v>74</v>
      </c>
      <c r="AV369" s="95" t="s">
        <v>74</v>
      </c>
      <c r="AW369" s="95" t="s">
        <v>5</v>
      </c>
      <c r="AX369" s="95" t="s">
        <v>66</v>
      </c>
      <c r="AY369" s="97" t="s">
        <v>123</v>
      </c>
    </row>
    <row r="370" spans="2:51" s="167" customFormat="1" ht="12">
      <c r="B370" s="166"/>
      <c r="D370" s="96" t="s">
        <v>132</v>
      </c>
      <c r="E370" s="168" t="s">
        <v>1</v>
      </c>
      <c r="F370" s="169" t="s">
        <v>442</v>
      </c>
      <c r="H370" s="168" t="s">
        <v>1</v>
      </c>
      <c r="L370" s="166"/>
      <c r="M370" s="170"/>
      <c r="N370" s="171"/>
      <c r="O370" s="171"/>
      <c r="P370" s="171"/>
      <c r="Q370" s="171"/>
      <c r="R370" s="171"/>
      <c r="S370" s="171"/>
      <c r="T370" s="172"/>
      <c r="AT370" s="168" t="s">
        <v>132</v>
      </c>
      <c r="AU370" s="168" t="s">
        <v>74</v>
      </c>
      <c r="AV370" s="167" t="s">
        <v>72</v>
      </c>
      <c r="AW370" s="167" t="s">
        <v>5</v>
      </c>
      <c r="AX370" s="167" t="s">
        <v>66</v>
      </c>
      <c r="AY370" s="168" t="s">
        <v>123</v>
      </c>
    </row>
    <row r="371" spans="2:51" s="167" customFormat="1" ht="12">
      <c r="B371" s="166"/>
      <c r="D371" s="96" t="s">
        <v>132</v>
      </c>
      <c r="E371" s="168" t="s">
        <v>1</v>
      </c>
      <c r="F371" s="169" t="s">
        <v>1167</v>
      </c>
      <c r="H371" s="168" t="s">
        <v>1</v>
      </c>
      <c r="L371" s="166"/>
      <c r="M371" s="170"/>
      <c r="N371" s="171"/>
      <c r="O371" s="171"/>
      <c r="P371" s="171"/>
      <c r="Q371" s="171"/>
      <c r="R371" s="171"/>
      <c r="S371" s="171"/>
      <c r="T371" s="172"/>
      <c r="AT371" s="168" t="s">
        <v>132</v>
      </c>
      <c r="AU371" s="168" t="s">
        <v>74</v>
      </c>
      <c r="AV371" s="167" t="s">
        <v>72</v>
      </c>
      <c r="AW371" s="167" t="s">
        <v>5</v>
      </c>
      <c r="AX371" s="167" t="s">
        <v>66</v>
      </c>
      <c r="AY371" s="168" t="s">
        <v>123</v>
      </c>
    </row>
    <row r="372" spans="2:51" s="95" customFormat="1" ht="12">
      <c r="B372" s="94"/>
      <c r="D372" s="96" t="s">
        <v>132</v>
      </c>
      <c r="E372" s="97" t="s">
        <v>1</v>
      </c>
      <c r="F372" s="98" t="s">
        <v>1168</v>
      </c>
      <c r="H372" s="99">
        <v>1.29</v>
      </c>
      <c r="L372" s="94"/>
      <c r="M372" s="100"/>
      <c r="N372" s="101"/>
      <c r="O372" s="101"/>
      <c r="P372" s="101"/>
      <c r="Q372" s="101"/>
      <c r="R372" s="101"/>
      <c r="S372" s="101"/>
      <c r="T372" s="102"/>
      <c r="AT372" s="97" t="s">
        <v>132</v>
      </c>
      <c r="AU372" s="97" t="s">
        <v>74</v>
      </c>
      <c r="AV372" s="95" t="s">
        <v>74</v>
      </c>
      <c r="AW372" s="95" t="s">
        <v>5</v>
      </c>
      <c r="AX372" s="95" t="s">
        <v>66</v>
      </c>
      <c r="AY372" s="97" t="s">
        <v>123</v>
      </c>
    </row>
    <row r="373" spans="2:51" s="174" customFormat="1" ht="12">
      <c r="B373" s="173"/>
      <c r="D373" s="96" t="s">
        <v>132</v>
      </c>
      <c r="E373" s="175" t="s">
        <v>1</v>
      </c>
      <c r="F373" s="176" t="s">
        <v>412</v>
      </c>
      <c r="H373" s="177">
        <v>10.514</v>
      </c>
      <c r="L373" s="173"/>
      <c r="M373" s="178"/>
      <c r="N373" s="179"/>
      <c r="O373" s="179"/>
      <c r="P373" s="179"/>
      <c r="Q373" s="179"/>
      <c r="R373" s="179"/>
      <c r="S373" s="179"/>
      <c r="T373" s="180"/>
      <c r="AT373" s="175" t="s">
        <v>132</v>
      </c>
      <c r="AU373" s="175" t="s">
        <v>74</v>
      </c>
      <c r="AV373" s="174" t="s">
        <v>137</v>
      </c>
      <c r="AW373" s="174" t="s">
        <v>5</v>
      </c>
      <c r="AX373" s="174" t="s">
        <v>66</v>
      </c>
      <c r="AY373" s="175" t="s">
        <v>123</v>
      </c>
    </row>
    <row r="374" spans="2:51" s="167" customFormat="1" ht="12">
      <c r="B374" s="166"/>
      <c r="D374" s="96" t="s">
        <v>132</v>
      </c>
      <c r="E374" s="168" t="s">
        <v>1</v>
      </c>
      <c r="F374" s="169" t="s">
        <v>1169</v>
      </c>
      <c r="H374" s="168" t="s">
        <v>1</v>
      </c>
      <c r="L374" s="166"/>
      <c r="M374" s="170"/>
      <c r="N374" s="171"/>
      <c r="O374" s="171"/>
      <c r="P374" s="171"/>
      <c r="Q374" s="171"/>
      <c r="R374" s="171"/>
      <c r="S374" s="171"/>
      <c r="T374" s="172"/>
      <c r="AT374" s="168" t="s">
        <v>132</v>
      </c>
      <c r="AU374" s="168" t="s">
        <v>74</v>
      </c>
      <c r="AV374" s="167" t="s">
        <v>72</v>
      </c>
      <c r="AW374" s="167" t="s">
        <v>5</v>
      </c>
      <c r="AX374" s="167" t="s">
        <v>66</v>
      </c>
      <c r="AY374" s="168" t="s">
        <v>123</v>
      </c>
    </row>
    <row r="375" spans="2:51" s="167" customFormat="1" ht="12">
      <c r="B375" s="166"/>
      <c r="D375" s="96" t="s">
        <v>132</v>
      </c>
      <c r="E375" s="168" t="s">
        <v>1</v>
      </c>
      <c r="F375" s="169" t="s">
        <v>439</v>
      </c>
      <c r="H375" s="168" t="s">
        <v>1</v>
      </c>
      <c r="L375" s="166"/>
      <c r="M375" s="170"/>
      <c r="N375" s="171"/>
      <c r="O375" s="171"/>
      <c r="P375" s="171"/>
      <c r="Q375" s="171"/>
      <c r="R375" s="171"/>
      <c r="S375" s="171"/>
      <c r="T375" s="172"/>
      <c r="AT375" s="168" t="s">
        <v>132</v>
      </c>
      <c r="AU375" s="168" t="s">
        <v>74</v>
      </c>
      <c r="AV375" s="167" t="s">
        <v>72</v>
      </c>
      <c r="AW375" s="167" t="s">
        <v>5</v>
      </c>
      <c r="AX375" s="167" t="s">
        <v>66</v>
      </c>
      <c r="AY375" s="168" t="s">
        <v>123</v>
      </c>
    </row>
    <row r="376" spans="2:51" s="167" customFormat="1" ht="12">
      <c r="B376" s="166"/>
      <c r="D376" s="96" t="s">
        <v>132</v>
      </c>
      <c r="E376" s="168" t="s">
        <v>1</v>
      </c>
      <c r="F376" s="169" t="s">
        <v>1170</v>
      </c>
      <c r="H376" s="168" t="s">
        <v>1</v>
      </c>
      <c r="L376" s="166"/>
      <c r="M376" s="170"/>
      <c r="N376" s="171"/>
      <c r="O376" s="171"/>
      <c r="P376" s="171"/>
      <c r="Q376" s="171"/>
      <c r="R376" s="171"/>
      <c r="S376" s="171"/>
      <c r="T376" s="172"/>
      <c r="AT376" s="168" t="s">
        <v>132</v>
      </c>
      <c r="AU376" s="168" t="s">
        <v>74</v>
      </c>
      <c r="AV376" s="167" t="s">
        <v>72</v>
      </c>
      <c r="AW376" s="167" t="s">
        <v>5</v>
      </c>
      <c r="AX376" s="167" t="s">
        <v>66</v>
      </c>
      <c r="AY376" s="168" t="s">
        <v>123</v>
      </c>
    </row>
    <row r="377" spans="2:51" s="95" customFormat="1" ht="12">
      <c r="B377" s="94"/>
      <c r="D377" s="96" t="s">
        <v>132</v>
      </c>
      <c r="E377" s="97" t="s">
        <v>1</v>
      </c>
      <c r="F377" s="98" t="s">
        <v>1171</v>
      </c>
      <c r="H377" s="99">
        <v>13.86</v>
      </c>
      <c r="L377" s="94"/>
      <c r="M377" s="100"/>
      <c r="N377" s="101"/>
      <c r="O377" s="101"/>
      <c r="P377" s="101"/>
      <c r="Q377" s="101"/>
      <c r="R377" s="101"/>
      <c r="S377" s="101"/>
      <c r="T377" s="102"/>
      <c r="AT377" s="97" t="s">
        <v>132</v>
      </c>
      <c r="AU377" s="97" t="s">
        <v>74</v>
      </c>
      <c r="AV377" s="95" t="s">
        <v>74</v>
      </c>
      <c r="AW377" s="95" t="s">
        <v>5</v>
      </c>
      <c r="AX377" s="95" t="s">
        <v>66</v>
      </c>
      <c r="AY377" s="97" t="s">
        <v>123</v>
      </c>
    </row>
    <row r="378" spans="2:51" s="167" customFormat="1" ht="12">
      <c r="B378" s="166"/>
      <c r="D378" s="96" t="s">
        <v>132</v>
      </c>
      <c r="E378" s="168" t="s">
        <v>1</v>
      </c>
      <c r="F378" s="169" t="s">
        <v>442</v>
      </c>
      <c r="H378" s="168" t="s">
        <v>1</v>
      </c>
      <c r="L378" s="166"/>
      <c r="M378" s="170"/>
      <c r="N378" s="171"/>
      <c r="O378" s="171"/>
      <c r="P378" s="171"/>
      <c r="Q378" s="171"/>
      <c r="R378" s="171"/>
      <c r="S378" s="171"/>
      <c r="T378" s="172"/>
      <c r="AT378" s="168" t="s">
        <v>132</v>
      </c>
      <c r="AU378" s="168" t="s">
        <v>74</v>
      </c>
      <c r="AV378" s="167" t="s">
        <v>72</v>
      </c>
      <c r="AW378" s="167" t="s">
        <v>5</v>
      </c>
      <c r="AX378" s="167" t="s">
        <v>66</v>
      </c>
      <c r="AY378" s="168" t="s">
        <v>123</v>
      </c>
    </row>
    <row r="379" spans="2:51" s="167" customFormat="1" ht="12">
      <c r="B379" s="166"/>
      <c r="D379" s="96" t="s">
        <v>132</v>
      </c>
      <c r="E379" s="168" t="s">
        <v>1</v>
      </c>
      <c r="F379" s="169" t="s">
        <v>1172</v>
      </c>
      <c r="H379" s="168" t="s">
        <v>1</v>
      </c>
      <c r="L379" s="166"/>
      <c r="M379" s="170"/>
      <c r="N379" s="171"/>
      <c r="O379" s="171"/>
      <c r="P379" s="171"/>
      <c r="Q379" s="171"/>
      <c r="R379" s="171"/>
      <c r="S379" s="171"/>
      <c r="T379" s="172"/>
      <c r="AT379" s="168" t="s">
        <v>132</v>
      </c>
      <c r="AU379" s="168" t="s">
        <v>74</v>
      </c>
      <c r="AV379" s="167" t="s">
        <v>72</v>
      </c>
      <c r="AW379" s="167" t="s">
        <v>5</v>
      </c>
      <c r="AX379" s="167" t="s">
        <v>66</v>
      </c>
      <c r="AY379" s="168" t="s">
        <v>123</v>
      </c>
    </row>
    <row r="380" spans="2:51" s="95" customFormat="1" ht="12">
      <c r="B380" s="94"/>
      <c r="D380" s="96" t="s">
        <v>132</v>
      </c>
      <c r="E380" s="97" t="s">
        <v>1</v>
      </c>
      <c r="F380" s="98" t="s">
        <v>1173</v>
      </c>
      <c r="H380" s="99">
        <v>2.16</v>
      </c>
      <c r="L380" s="94"/>
      <c r="M380" s="100"/>
      <c r="N380" s="101"/>
      <c r="O380" s="101"/>
      <c r="P380" s="101"/>
      <c r="Q380" s="101"/>
      <c r="R380" s="101"/>
      <c r="S380" s="101"/>
      <c r="T380" s="102"/>
      <c r="AT380" s="97" t="s">
        <v>132</v>
      </c>
      <c r="AU380" s="97" t="s">
        <v>74</v>
      </c>
      <c r="AV380" s="95" t="s">
        <v>74</v>
      </c>
      <c r="AW380" s="95" t="s">
        <v>5</v>
      </c>
      <c r="AX380" s="95" t="s">
        <v>66</v>
      </c>
      <c r="AY380" s="97" t="s">
        <v>123</v>
      </c>
    </row>
    <row r="381" spans="2:51" s="174" customFormat="1" ht="12">
      <c r="B381" s="173"/>
      <c r="D381" s="96" t="s">
        <v>132</v>
      </c>
      <c r="E381" s="175" t="s">
        <v>1</v>
      </c>
      <c r="F381" s="176" t="s">
        <v>412</v>
      </c>
      <c r="H381" s="177">
        <v>16.02</v>
      </c>
      <c r="L381" s="173"/>
      <c r="M381" s="178"/>
      <c r="N381" s="179"/>
      <c r="O381" s="179"/>
      <c r="P381" s="179"/>
      <c r="Q381" s="179"/>
      <c r="R381" s="179"/>
      <c r="S381" s="179"/>
      <c r="T381" s="180"/>
      <c r="AT381" s="175" t="s">
        <v>132</v>
      </c>
      <c r="AU381" s="175" t="s">
        <v>74</v>
      </c>
      <c r="AV381" s="174" t="s">
        <v>137</v>
      </c>
      <c r="AW381" s="174" t="s">
        <v>5</v>
      </c>
      <c r="AX381" s="174" t="s">
        <v>66</v>
      </c>
      <c r="AY381" s="175" t="s">
        <v>123</v>
      </c>
    </row>
    <row r="382" spans="2:51" s="182" customFormat="1" ht="12">
      <c r="B382" s="181"/>
      <c r="D382" s="96" t="s">
        <v>132</v>
      </c>
      <c r="E382" s="183" t="s">
        <v>1</v>
      </c>
      <c r="F382" s="184" t="s">
        <v>470</v>
      </c>
      <c r="H382" s="185">
        <v>523.54</v>
      </c>
      <c r="L382" s="181"/>
      <c r="M382" s="186"/>
      <c r="N382" s="187"/>
      <c r="O382" s="187"/>
      <c r="P382" s="187"/>
      <c r="Q382" s="187"/>
      <c r="R382" s="187"/>
      <c r="S382" s="187"/>
      <c r="T382" s="188"/>
      <c r="AT382" s="183" t="s">
        <v>132</v>
      </c>
      <c r="AU382" s="183" t="s">
        <v>74</v>
      </c>
      <c r="AV382" s="182" t="s">
        <v>130</v>
      </c>
      <c r="AW382" s="182" t="s">
        <v>5</v>
      </c>
      <c r="AX382" s="182" t="s">
        <v>72</v>
      </c>
      <c r="AY382" s="183" t="s">
        <v>123</v>
      </c>
    </row>
    <row r="383" spans="2:65" s="117" customFormat="1" ht="16.5" customHeight="1">
      <c r="B383" s="8"/>
      <c r="C383" s="84" t="s">
        <v>159</v>
      </c>
      <c r="D383" s="84" t="s">
        <v>125</v>
      </c>
      <c r="E383" s="85" t="s">
        <v>521</v>
      </c>
      <c r="F383" s="86" t="s">
        <v>522</v>
      </c>
      <c r="G383" s="87" t="s">
        <v>396</v>
      </c>
      <c r="H383" s="88">
        <v>523.54</v>
      </c>
      <c r="I383" s="142"/>
      <c r="J383" s="89">
        <f>ROUND(I383*H383,2)</f>
        <v>0</v>
      </c>
      <c r="K383" s="86" t="s">
        <v>397</v>
      </c>
      <c r="L383" s="8"/>
      <c r="M383" s="115" t="s">
        <v>1</v>
      </c>
      <c r="N383" s="90" t="s">
        <v>35</v>
      </c>
      <c r="O383" s="92">
        <v>0.083</v>
      </c>
      <c r="P383" s="92">
        <f>O383*H383</f>
        <v>43.45382</v>
      </c>
      <c r="Q383" s="92">
        <v>0</v>
      </c>
      <c r="R383" s="92">
        <f>Q383*H383</f>
        <v>0</v>
      </c>
      <c r="S383" s="92">
        <v>0</v>
      </c>
      <c r="T383" s="164">
        <f>S383*H383</f>
        <v>0</v>
      </c>
      <c r="AR383" s="120" t="s">
        <v>130</v>
      </c>
      <c r="AT383" s="120" t="s">
        <v>125</v>
      </c>
      <c r="AU383" s="120" t="s">
        <v>74</v>
      </c>
      <c r="AY383" s="120" t="s">
        <v>123</v>
      </c>
      <c r="BE383" s="156">
        <f>IF(N383="základní",J383,0)</f>
        <v>0</v>
      </c>
      <c r="BF383" s="156">
        <f>IF(N383="snížená",J383,0)</f>
        <v>0</v>
      </c>
      <c r="BG383" s="156">
        <f>IF(N383="zákl. přenesená",J383,0)</f>
        <v>0</v>
      </c>
      <c r="BH383" s="156">
        <f>IF(N383="sníž. přenesená",J383,0)</f>
        <v>0</v>
      </c>
      <c r="BI383" s="156">
        <f>IF(N383="nulová",J383,0)</f>
        <v>0</v>
      </c>
      <c r="BJ383" s="120" t="s">
        <v>72</v>
      </c>
      <c r="BK383" s="156">
        <f>ROUND(I383*H383,2)</f>
        <v>0</v>
      </c>
      <c r="BL383" s="120" t="s">
        <v>130</v>
      </c>
      <c r="BM383" s="120" t="s">
        <v>1193</v>
      </c>
    </row>
    <row r="384" spans="2:47" s="117" customFormat="1" ht="19.5">
      <c r="B384" s="8"/>
      <c r="D384" s="96" t="s">
        <v>399</v>
      </c>
      <c r="F384" s="165" t="s">
        <v>524</v>
      </c>
      <c r="L384" s="8"/>
      <c r="M384" s="114"/>
      <c r="N384" s="21"/>
      <c r="O384" s="21"/>
      <c r="P384" s="21"/>
      <c r="Q384" s="21"/>
      <c r="R384" s="21"/>
      <c r="S384" s="21"/>
      <c r="T384" s="22"/>
      <c r="AT384" s="120" t="s">
        <v>399</v>
      </c>
      <c r="AU384" s="120" t="s">
        <v>74</v>
      </c>
    </row>
    <row r="385" spans="2:51" s="167" customFormat="1" ht="12">
      <c r="B385" s="166"/>
      <c r="D385" s="96" t="s">
        <v>132</v>
      </c>
      <c r="E385" s="168" t="s">
        <v>1</v>
      </c>
      <c r="F385" s="169" t="s">
        <v>401</v>
      </c>
      <c r="H385" s="168" t="s">
        <v>1</v>
      </c>
      <c r="L385" s="166"/>
      <c r="M385" s="170"/>
      <c r="N385" s="171"/>
      <c r="O385" s="171"/>
      <c r="P385" s="171"/>
      <c r="Q385" s="171"/>
      <c r="R385" s="171"/>
      <c r="S385" s="171"/>
      <c r="T385" s="172"/>
      <c r="AT385" s="168" t="s">
        <v>132</v>
      </c>
      <c r="AU385" s="168" t="s">
        <v>74</v>
      </c>
      <c r="AV385" s="167" t="s">
        <v>72</v>
      </c>
      <c r="AW385" s="167" t="s">
        <v>5</v>
      </c>
      <c r="AX385" s="167" t="s">
        <v>66</v>
      </c>
      <c r="AY385" s="168" t="s">
        <v>123</v>
      </c>
    </row>
    <row r="386" spans="2:51" s="167" customFormat="1" ht="12">
      <c r="B386" s="166"/>
      <c r="D386" s="96" t="s">
        <v>132</v>
      </c>
      <c r="E386" s="168" t="s">
        <v>1</v>
      </c>
      <c r="F386" s="169" t="s">
        <v>1142</v>
      </c>
      <c r="H386" s="168" t="s">
        <v>1</v>
      </c>
      <c r="L386" s="166"/>
      <c r="M386" s="170"/>
      <c r="N386" s="171"/>
      <c r="O386" s="171"/>
      <c r="P386" s="171"/>
      <c r="Q386" s="171"/>
      <c r="R386" s="171"/>
      <c r="S386" s="171"/>
      <c r="T386" s="172"/>
      <c r="AT386" s="168" t="s">
        <v>132</v>
      </c>
      <c r="AU386" s="168" t="s">
        <v>74</v>
      </c>
      <c r="AV386" s="167" t="s">
        <v>72</v>
      </c>
      <c r="AW386" s="167" t="s">
        <v>5</v>
      </c>
      <c r="AX386" s="167" t="s">
        <v>66</v>
      </c>
      <c r="AY386" s="168" t="s">
        <v>123</v>
      </c>
    </row>
    <row r="387" spans="2:51" s="167" customFormat="1" ht="12">
      <c r="B387" s="166"/>
      <c r="D387" s="96" t="s">
        <v>132</v>
      </c>
      <c r="E387" s="168" t="s">
        <v>1</v>
      </c>
      <c r="F387" s="169" t="s">
        <v>1143</v>
      </c>
      <c r="H387" s="168" t="s">
        <v>1</v>
      </c>
      <c r="L387" s="166"/>
      <c r="M387" s="170"/>
      <c r="N387" s="171"/>
      <c r="O387" s="171"/>
      <c r="P387" s="171"/>
      <c r="Q387" s="171"/>
      <c r="R387" s="171"/>
      <c r="S387" s="171"/>
      <c r="T387" s="172"/>
      <c r="AT387" s="168" t="s">
        <v>132</v>
      </c>
      <c r="AU387" s="168" t="s">
        <v>74</v>
      </c>
      <c r="AV387" s="167" t="s">
        <v>72</v>
      </c>
      <c r="AW387" s="167" t="s">
        <v>5</v>
      </c>
      <c r="AX387" s="167" t="s">
        <v>66</v>
      </c>
      <c r="AY387" s="168" t="s">
        <v>123</v>
      </c>
    </row>
    <row r="388" spans="2:51" s="167" customFormat="1" ht="12">
      <c r="B388" s="166"/>
      <c r="D388" s="96" t="s">
        <v>132</v>
      </c>
      <c r="E388" s="168" t="s">
        <v>1</v>
      </c>
      <c r="F388" s="169" t="s">
        <v>404</v>
      </c>
      <c r="H388" s="168" t="s">
        <v>1</v>
      </c>
      <c r="L388" s="166"/>
      <c r="M388" s="170"/>
      <c r="N388" s="171"/>
      <c r="O388" s="171"/>
      <c r="P388" s="171"/>
      <c r="Q388" s="171"/>
      <c r="R388" s="171"/>
      <c r="S388" s="171"/>
      <c r="T388" s="172"/>
      <c r="AT388" s="168" t="s">
        <v>132</v>
      </c>
      <c r="AU388" s="168" t="s">
        <v>74</v>
      </c>
      <c r="AV388" s="167" t="s">
        <v>72</v>
      </c>
      <c r="AW388" s="167" t="s">
        <v>5</v>
      </c>
      <c r="AX388" s="167" t="s">
        <v>66</v>
      </c>
      <c r="AY388" s="168" t="s">
        <v>123</v>
      </c>
    </row>
    <row r="389" spans="2:51" s="167" customFormat="1" ht="12">
      <c r="B389" s="166"/>
      <c r="D389" s="96" t="s">
        <v>132</v>
      </c>
      <c r="E389" s="168" t="s">
        <v>1</v>
      </c>
      <c r="F389" s="169" t="s">
        <v>1144</v>
      </c>
      <c r="H389" s="168" t="s">
        <v>1</v>
      </c>
      <c r="L389" s="166"/>
      <c r="M389" s="170"/>
      <c r="N389" s="171"/>
      <c r="O389" s="171"/>
      <c r="P389" s="171"/>
      <c r="Q389" s="171"/>
      <c r="R389" s="171"/>
      <c r="S389" s="171"/>
      <c r="T389" s="172"/>
      <c r="AT389" s="168" t="s">
        <v>132</v>
      </c>
      <c r="AU389" s="168" t="s">
        <v>74</v>
      </c>
      <c r="AV389" s="167" t="s">
        <v>72</v>
      </c>
      <c r="AW389" s="167" t="s">
        <v>5</v>
      </c>
      <c r="AX389" s="167" t="s">
        <v>66</v>
      </c>
      <c r="AY389" s="168" t="s">
        <v>123</v>
      </c>
    </row>
    <row r="390" spans="2:51" s="167" customFormat="1" ht="12">
      <c r="B390" s="166"/>
      <c r="D390" s="96" t="s">
        <v>132</v>
      </c>
      <c r="E390" s="168" t="s">
        <v>1</v>
      </c>
      <c r="F390" s="169" t="s">
        <v>1145</v>
      </c>
      <c r="H390" s="168" t="s">
        <v>1</v>
      </c>
      <c r="L390" s="166"/>
      <c r="M390" s="170"/>
      <c r="N390" s="171"/>
      <c r="O390" s="171"/>
      <c r="P390" s="171"/>
      <c r="Q390" s="171"/>
      <c r="R390" s="171"/>
      <c r="S390" s="171"/>
      <c r="T390" s="172"/>
      <c r="AT390" s="168" t="s">
        <v>132</v>
      </c>
      <c r="AU390" s="168" t="s">
        <v>74</v>
      </c>
      <c r="AV390" s="167" t="s">
        <v>72</v>
      </c>
      <c r="AW390" s="167" t="s">
        <v>5</v>
      </c>
      <c r="AX390" s="167" t="s">
        <v>66</v>
      </c>
      <c r="AY390" s="168" t="s">
        <v>123</v>
      </c>
    </row>
    <row r="391" spans="2:51" s="167" customFormat="1" ht="12">
      <c r="B391" s="166"/>
      <c r="D391" s="96" t="s">
        <v>132</v>
      </c>
      <c r="E391" s="168" t="s">
        <v>1</v>
      </c>
      <c r="F391" s="169" t="s">
        <v>1146</v>
      </c>
      <c r="H391" s="168" t="s">
        <v>1</v>
      </c>
      <c r="L391" s="166"/>
      <c r="M391" s="170"/>
      <c r="N391" s="171"/>
      <c r="O391" s="171"/>
      <c r="P391" s="171"/>
      <c r="Q391" s="171"/>
      <c r="R391" s="171"/>
      <c r="S391" s="171"/>
      <c r="T391" s="172"/>
      <c r="AT391" s="168" t="s">
        <v>132</v>
      </c>
      <c r="AU391" s="168" t="s">
        <v>74</v>
      </c>
      <c r="AV391" s="167" t="s">
        <v>72</v>
      </c>
      <c r="AW391" s="167" t="s">
        <v>5</v>
      </c>
      <c r="AX391" s="167" t="s">
        <v>66</v>
      </c>
      <c r="AY391" s="168" t="s">
        <v>123</v>
      </c>
    </row>
    <row r="392" spans="2:51" s="95" customFormat="1" ht="12">
      <c r="B392" s="94"/>
      <c r="D392" s="96" t="s">
        <v>132</v>
      </c>
      <c r="E392" s="97" t="s">
        <v>1</v>
      </c>
      <c r="F392" s="98" t="s">
        <v>1147</v>
      </c>
      <c r="H392" s="99">
        <v>66.3</v>
      </c>
      <c r="L392" s="94"/>
      <c r="M392" s="100"/>
      <c r="N392" s="101"/>
      <c r="O392" s="101"/>
      <c r="P392" s="101"/>
      <c r="Q392" s="101"/>
      <c r="R392" s="101"/>
      <c r="S392" s="101"/>
      <c r="T392" s="102"/>
      <c r="AT392" s="97" t="s">
        <v>132</v>
      </c>
      <c r="AU392" s="97" t="s">
        <v>74</v>
      </c>
      <c r="AV392" s="95" t="s">
        <v>74</v>
      </c>
      <c r="AW392" s="95" t="s">
        <v>5</v>
      </c>
      <c r="AX392" s="95" t="s">
        <v>66</v>
      </c>
      <c r="AY392" s="97" t="s">
        <v>123</v>
      </c>
    </row>
    <row r="393" spans="2:51" s="167" customFormat="1" ht="12">
      <c r="B393" s="166"/>
      <c r="D393" s="96" t="s">
        <v>132</v>
      </c>
      <c r="E393" s="168" t="s">
        <v>1</v>
      </c>
      <c r="F393" s="169" t="s">
        <v>409</v>
      </c>
      <c r="H393" s="168" t="s">
        <v>1</v>
      </c>
      <c r="L393" s="166"/>
      <c r="M393" s="170"/>
      <c r="N393" s="171"/>
      <c r="O393" s="171"/>
      <c r="P393" s="171"/>
      <c r="Q393" s="171"/>
      <c r="R393" s="171"/>
      <c r="S393" s="171"/>
      <c r="T393" s="172"/>
      <c r="AT393" s="168" t="s">
        <v>132</v>
      </c>
      <c r="AU393" s="168" t="s">
        <v>74</v>
      </c>
      <c r="AV393" s="167" t="s">
        <v>72</v>
      </c>
      <c r="AW393" s="167" t="s">
        <v>5</v>
      </c>
      <c r="AX393" s="167" t="s">
        <v>66</v>
      </c>
      <c r="AY393" s="168" t="s">
        <v>123</v>
      </c>
    </row>
    <row r="394" spans="2:51" s="167" customFormat="1" ht="12">
      <c r="B394" s="166"/>
      <c r="D394" s="96" t="s">
        <v>132</v>
      </c>
      <c r="E394" s="168" t="s">
        <v>1</v>
      </c>
      <c r="F394" s="169" t="s">
        <v>1148</v>
      </c>
      <c r="H394" s="168" t="s">
        <v>1</v>
      </c>
      <c r="L394" s="166"/>
      <c r="M394" s="170"/>
      <c r="N394" s="171"/>
      <c r="O394" s="171"/>
      <c r="P394" s="171"/>
      <c r="Q394" s="171"/>
      <c r="R394" s="171"/>
      <c r="S394" s="171"/>
      <c r="T394" s="172"/>
      <c r="AT394" s="168" t="s">
        <v>132</v>
      </c>
      <c r="AU394" s="168" t="s">
        <v>74</v>
      </c>
      <c r="AV394" s="167" t="s">
        <v>72</v>
      </c>
      <c r="AW394" s="167" t="s">
        <v>5</v>
      </c>
      <c r="AX394" s="167" t="s">
        <v>66</v>
      </c>
      <c r="AY394" s="168" t="s">
        <v>123</v>
      </c>
    </row>
    <row r="395" spans="2:51" s="95" customFormat="1" ht="12">
      <c r="B395" s="94"/>
      <c r="D395" s="96" t="s">
        <v>132</v>
      </c>
      <c r="E395" s="97" t="s">
        <v>1</v>
      </c>
      <c r="F395" s="98" t="s">
        <v>1149</v>
      </c>
      <c r="H395" s="99">
        <v>8.25</v>
      </c>
      <c r="L395" s="94"/>
      <c r="M395" s="100"/>
      <c r="N395" s="101"/>
      <c r="O395" s="101"/>
      <c r="P395" s="101"/>
      <c r="Q395" s="101"/>
      <c r="R395" s="101"/>
      <c r="S395" s="101"/>
      <c r="T395" s="102"/>
      <c r="AT395" s="97" t="s">
        <v>132</v>
      </c>
      <c r="AU395" s="97" t="s">
        <v>74</v>
      </c>
      <c r="AV395" s="95" t="s">
        <v>74</v>
      </c>
      <c r="AW395" s="95" t="s">
        <v>5</v>
      </c>
      <c r="AX395" s="95" t="s">
        <v>66</v>
      </c>
      <c r="AY395" s="97" t="s">
        <v>123</v>
      </c>
    </row>
    <row r="396" spans="2:51" s="174" customFormat="1" ht="12">
      <c r="B396" s="173"/>
      <c r="D396" s="96" t="s">
        <v>132</v>
      </c>
      <c r="E396" s="175" t="s">
        <v>1</v>
      </c>
      <c r="F396" s="176" t="s">
        <v>412</v>
      </c>
      <c r="H396" s="177">
        <v>74.55</v>
      </c>
      <c r="L396" s="173"/>
      <c r="M396" s="178"/>
      <c r="N396" s="179"/>
      <c r="O396" s="179"/>
      <c r="P396" s="179"/>
      <c r="Q396" s="179"/>
      <c r="R396" s="179"/>
      <c r="S396" s="179"/>
      <c r="T396" s="180"/>
      <c r="AT396" s="175" t="s">
        <v>132</v>
      </c>
      <c r="AU396" s="175" t="s">
        <v>74</v>
      </c>
      <c r="AV396" s="174" t="s">
        <v>137</v>
      </c>
      <c r="AW396" s="174" t="s">
        <v>5</v>
      </c>
      <c r="AX396" s="174" t="s">
        <v>66</v>
      </c>
      <c r="AY396" s="175" t="s">
        <v>123</v>
      </c>
    </row>
    <row r="397" spans="2:51" s="167" customFormat="1" ht="12">
      <c r="B397" s="166"/>
      <c r="D397" s="96" t="s">
        <v>132</v>
      </c>
      <c r="E397" s="168" t="s">
        <v>1</v>
      </c>
      <c r="F397" s="169" t="s">
        <v>1150</v>
      </c>
      <c r="H397" s="168" t="s">
        <v>1</v>
      </c>
      <c r="L397" s="166"/>
      <c r="M397" s="170"/>
      <c r="N397" s="171"/>
      <c r="O397" s="171"/>
      <c r="P397" s="171"/>
      <c r="Q397" s="171"/>
      <c r="R397" s="171"/>
      <c r="S397" s="171"/>
      <c r="T397" s="172"/>
      <c r="AT397" s="168" t="s">
        <v>132</v>
      </c>
      <c r="AU397" s="168" t="s">
        <v>74</v>
      </c>
      <c r="AV397" s="167" t="s">
        <v>72</v>
      </c>
      <c r="AW397" s="167" t="s">
        <v>5</v>
      </c>
      <c r="AX397" s="167" t="s">
        <v>66</v>
      </c>
      <c r="AY397" s="168" t="s">
        <v>123</v>
      </c>
    </row>
    <row r="398" spans="2:51" s="167" customFormat="1" ht="12">
      <c r="B398" s="166"/>
      <c r="D398" s="96" t="s">
        <v>132</v>
      </c>
      <c r="E398" s="168" t="s">
        <v>1</v>
      </c>
      <c r="F398" s="169" t="s">
        <v>1145</v>
      </c>
      <c r="H398" s="168" t="s">
        <v>1</v>
      </c>
      <c r="L398" s="166"/>
      <c r="M398" s="170"/>
      <c r="N398" s="171"/>
      <c r="O398" s="171"/>
      <c r="P398" s="171"/>
      <c r="Q398" s="171"/>
      <c r="R398" s="171"/>
      <c r="S398" s="171"/>
      <c r="T398" s="172"/>
      <c r="AT398" s="168" t="s">
        <v>132</v>
      </c>
      <c r="AU398" s="168" t="s">
        <v>74</v>
      </c>
      <c r="AV398" s="167" t="s">
        <v>72</v>
      </c>
      <c r="AW398" s="167" t="s">
        <v>5</v>
      </c>
      <c r="AX398" s="167" t="s">
        <v>66</v>
      </c>
      <c r="AY398" s="168" t="s">
        <v>123</v>
      </c>
    </row>
    <row r="399" spans="2:51" s="167" customFormat="1" ht="12">
      <c r="B399" s="166"/>
      <c r="D399" s="96" t="s">
        <v>132</v>
      </c>
      <c r="E399" s="168" t="s">
        <v>1</v>
      </c>
      <c r="F399" s="169" t="s">
        <v>1151</v>
      </c>
      <c r="H399" s="168" t="s">
        <v>1</v>
      </c>
      <c r="L399" s="166"/>
      <c r="M399" s="170"/>
      <c r="N399" s="171"/>
      <c r="O399" s="171"/>
      <c r="P399" s="171"/>
      <c r="Q399" s="171"/>
      <c r="R399" s="171"/>
      <c r="S399" s="171"/>
      <c r="T399" s="172"/>
      <c r="AT399" s="168" t="s">
        <v>132</v>
      </c>
      <c r="AU399" s="168" t="s">
        <v>74</v>
      </c>
      <c r="AV399" s="167" t="s">
        <v>72</v>
      </c>
      <c r="AW399" s="167" t="s">
        <v>5</v>
      </c>
      <c r="AX399" s="167" t="s">
        <v>66</v>
      </c>
      <c r="AY399" s="168" t="s">
        <v>123</v>
      </c>
    </row>
    <row r="400" spans="2:51" s="95" customFormat="1" ht="12">
      <c r="B400" s="94"/>
      <c r="D400" s="96" t="s">
        <v>132</v>
      </c>
      <c r="E400" s="97" t="s">
        <v>1</v>
      </c>
      <c r="F400" s="98" t="s">
        <v>1152</v>
      </c>
      <c r="H400" s="99">
        <v>160.65</v>
      </c>
      <c r="L400" s="94"/>
      <c r="M400" s="100"/>
      <c r="N400" s="101"/>
      <c r="O400" s="101"/>
      <c r="P400" s="101"/>
      <c r="Q400" s="101"/>
      <c r="R400" s="101"/>
      <c r="S400" s="101"/>
      <c r="T400" s="102"/>
      <c r="AT400" s="97" t="s">
        <v>132</v>
      </c>
      <c r="AU400" s="97" t="s">
        <v>74</v>
      </c>
      <c r="AV400" s="95" t="s">
        <v>74</v>
      </c>
      <c r="AW400" s="95" t="s">
        <v>5</v>
      </c>
      <c r="AX400" s="95" t="s">
        <v>66</v>
      </c>
      <c r="AY400" s="97" t="s">
        <v>123</v>
      </c>
    </row>
    <row r="401" spans="2:51" s="167" customFormat="1" ht="12">
      <c r="B401" s="166"/>
      <c r="D401" s="96" t="s">
        <v>132</v>
      </c>
      <c r="E401" s="168" t="s">
        <v>1</v>
      </c>
      <c r="F401" s="169" t="s">
        <v>409</v>
      </c>
      <c r="H401" s="168" t="s">
        <v>1</v>
      </c>
      <c r="L401" s="166"/>
      <c r="M401" s="170"/>
      <c r="N401" s="171"/>
      <c r="O401" s="171"/>
      <c r="P401" s="171"/>
      <c r="Q401" s="171"/>
      <c r="R401" s="171"/>
      <c r="S401" s="171"/>
      <c r="T401" s="172"/>
      <c r="AT401" s="168" t="s">
        <v>132</v>
      </c>
      <c r="AU401" s="168" t="s">
        <v>74</v>
      </c>
      <c r="AV401" s="167" t="s">
        <v>72</v>
      </c>
      <c r="AW401" s="167" t="s">
        <v>5</v>
      </c>
      <c r="AX401" s="167" t="s">
        <v>66</v>
      </c>
      <c r="AY401" s="168" t="s">
        <v>123</v>
      </c>
    </row>
    <row r="402" spans="2:51" s="167" customFormat="1" ht="12">
      <c r="B402" s="166"/>
      <c r="D402" s="96" t="s">
        <v>132</v>
      </c>
      <c r="E402" s="168" t="s">
        <v>1</v>
      </c>
      <c r="F402" s="169" t="s">
        <v>1153</v>
      </c>
      <c r="H402" s="168" t="s">
        <v>1</v>
      </c>
      <c r="L402" s="166"/>
      <c r="M402" s="170"/>
      <c r="N402" s="171"/>
      <c r="O402" s="171"/>
      <c r="P402" s="171"/>
      <c r="Q402" s="171"/>
      <c r="R402" s="171"/>
      <c r="S402" s="171"/>
      <c r="T402" s="172"/>
      <c r="AT402" s="168" t="s">
        <v>132</v>
      </c>
      <c r="AU402" s="168" t="s">
        <v>74</v>
      </c>
      <c r="AV402" s="167" t="s">
        <v>72</v>
      </c>
      <c r="AW402" s="167" t="s">
        <v>5</v>
      </c>
      <c r="AX402" s="167" t="s">
        <v>66</v>
      </c>
      <c r="AY402" s="168" t="s">
        <v>123</v>
      </c>
    </row>
    <row r="403" spans="2:51" s="95" customFormat="1" ht="12">
      <c r="B403" s="94"/>
      <c r="D403" s="96" t="s">
        <v>132</v>
      </c>
      <c r="E403" s="97" t="s">
        <v>1</v>
      </c>
      <c r="F403" s="98" t="s">
        <v>1154</v>
      </c>
      <c r="H403" s="99">
        <v>6.75</v>
      </c>
      <c r="L403" s="94"/>
      <c r="M403" s="100"/>
      <c r="N403" s="101"/>
      <c r="O403" s="101"/>
      <c r="P403" s="101"/>
      <c r="Q403" s="101"/>
      <c r="R403" s="101"/>
      <c r="S403" s="101"/>
      <c r="T403" s="102"/>
      <c r="AT403" s="97" t="s">
        <v>132</v>
      </c>
      <c r="AU403" s="97" t="s">
        <v>74</v>
      </c>
      <c r="AV403" s="95" t="s">
        <v>74</v>
      </c>
      <c r="AW403" s="95" t="s">
        <v>5</v>
      </c>
      <c r="AX403" s="95" t="s">
        <v>66</v>
      </c>
      <c r="AY403" s="97" t="s">
        <v>123</v>
      </c>
    </row>
    <row r="404" spans="2:51" s="174" customFormat="1" ht="12">
      <c r="B404" s="173"/>
      <c r="D404" s="96" t="s">
        <v>132</v>
      </c>
      <c r="E404" s="175" t="s">
        <v>1</v>
      </c>
      <c r="F404" s="176" t="s">
        <v>412</v>
      </c>
      <c r="H404" s="177">
        <v>167.4</v>
      </c>
      <c r="L404" s="173"/>
      <c r="M404" s="178"/>
      <c r="N404" s="179"/>
      <c r="O404" s="179"/>
      <c r="P404" s="179"/>
      <c r="Q404" s="179"/>
      <c r="R404" s="179"/>
      <c r="S404" s="179"/>
      <c r="T404" s="180"/>
      <c r="AT404" s="175" t="s">
        <v>132</v>
      </c>
      <c r="AU404" s="175" t="s">
        <v>74</v>
      </c>
      <c r="AV404" s="174" t="s">
        <v>137</v>
      </c>
      <c r="AW404" s="174" t="s">
        <v>5</v>
      </c>
      <c r="AX404" s="174" t="s">
        <v>66</v>
      </c>
      <c r="AY404" s="175" t="s">
        <v>123</v>
      </c>
    </row>
    <row r="405" spans="2:51" s="167" customFormat="1" ht="12">
      <c r="B405" s="166"/>
      <c r="D405" s="96" t="s">
        <v>132</v>
      </c>
      <c r="E405" s="168" t="s">
        <v>1</v>
      </c>
      <c r="F405" s="169" t="s">
        <v>1155</v>
      </c>
      <c r="H405" s="168" t="s">
        <v>1</v>
      </c>
      <c r="L405" s="166"/>
      <c r="M405" s="170"/>
      <c r="N405" s="171"/>
      <c r="O405" s="171"/>
      <c r="P405" s="171"/>
      <c r="Q405" s="171"/>
      <c r="R405" s="171"/>
      <c r="S405" s="171"/>
      <c r="T405" s="172"/>
      <c r="AT405" s="168" t="s">
        <v>132</v>
      </c>
      <c r="AU405" s="168" t="s">
        <v>74</v>
      </c>
      <c r="AV405" s="167" t="s">
        <v>72</v>
      </c>
      <c r="AW405" s="167" t="s">
        <v>5</v>
      </c>
      <c r="AX405" s="167" t="s">
        <v>66</v>
      </c>
      <c r="AY405" s="168" t="s">
        <v>123</v>
      </c>
    </row>
    <row r="406" spans="2:51" s="167" customFormat="1" ht="12">
      <c r="B406" s="166"/>
      <c r="D406" s="96" t="s">
        <v>132</v>
      </c>
      <c r="E406" s="168" t="s">
        <v>1</v>
      </c>
      <c r="F406" s="169" t="s">
        <v>1145</v>
      </c>
      <c r="H406" s="168" t="s">
        <v>1</v>
      </c>
      <c r="L406" s="166"/>
      <c r="M406" s="170"/>
      <c r="N406" s="171"/>
      <c r="O406" s="171"/>
      <c r="P406" s="171"/>
      <c r="Q406" s="171"/>
      <c r="R406" s="171"/>
      <c r="S406" s="171"/>
      <c r="T406" s="172"/>
      <c r="AT406" s="168" t="s">
        <v>132</v>
      </c>
      <c r="AU406" s="168" t="s">
        <v>74</v>
      </c>
      <c r="AV406" s="167" t="s">
        <v>72</v>
      </c>
      <c r="AW406" s="167" t="s">
        <v>5</v>
      </c>
      <c r="AX406" s="167" t="s">
        <v>66</v>
      </c>
      <c r="AY406" s="168" t="s">
        <v>123</v>
      </c>
    </row>
    <row r="407" spans="2:51" s="167" customFormat="1" ht="12">
      <c r="B407" s="166"/>
      <c r="D407" s="96" t="s">
        <v>132</v>
      </c>
      <c r="E407" s="168" t="s">
        <v>1</v>
      </c>
      <c r="F407" s="169" t="s">
        <v>1156</v>
      </c>
      <c r="H407" s="168" t="s">
        <v>1</v>
      </c>
      <c r="L407" s="166"/>
      <c r="M407" s="170"/>
      <c r="N407" s="171"/>
      <c r="O407" s="171"/>
      <c r="P407" s="171"/>
      <c r="Q407" s="171"/>
      <c r="R407" s="171"/>
      <c r="S407" s="171"/>
      <c r="T407" s="172"/>
      <c r="AT407" s="168" t="s">
        <v>132</v>
      </c>
      <c r="AU407" s="168" t="s">
        <v>74</v>
      </c>
      <c r="AV407" s="167" t="s">
        <v>72</v>
      </c>
      <c r="AW407" s="167" t="s">
        <v>5</v>
      </c>
      <c r="AX407" s="167" t="s">
        <v>66</v>
      </c>
      <c r="AY407" s="168" t="s">
        <v>123</v>
      </c>
    </row>
    <row r="408" spans="2:51" s="95" customFormat="1" ht="12">
      <c r="B408" s="94"/>
      <c r="D408" s="96" t="s">
        <v>132</v>
      </c>
      <c r="E408" s="97" t="s">
        <v>1</v>
      </c>
      <c r="F408" s="98" t="s">
        <v>1157</v>
      </c>
      <c r="H408" s="99">
        <v>196.775</v>
      </c>
      <c r="L408" s="94"/>
      <c r="M408" s="100"/>
      <c r="N408" s="101"/>
      <c r="O408" s="101"/>
      <c r="P408" s="101"/>
      <c r="Q408" s="101"/>
      <c r="R408" s="101"/>
      <c r="S408" s="101"/>
      <c r="T408" s="102"/>
      <c r="AT408" s="97" t="s">
        <v>132</v>
      </c>
      <c r="AU408" s="97" t="s">
        <v>74</v>
      </c>
      <c r="AV408" s="95" t="s">
        <v>74</v>
      </c>
      <c r="AW408" s="95" t="s">
        <v>5</v>
      </c>
      <c r="AX408" s="95" t="s">
        <v>66</v>
      </c>
      <c r="AY408" s="97" t="s">
        <v>123</v>
      </c>
    </row>
    <row r="409" spans="2:51" s="167" customFormat="1" ht="12">
      <c r="B409" s="166"/>
      <c r="D409" s="96" t="s">
        <v>132</v>
      </c>
      <c r="E409" s="168" t="s">
        <v>1</v>
      </c>
      <c r="F409" s="169" t="s">
        <v>409</v>
      </c>
      <c r="H409" s="168" t="s">
        <v>1</v>
      </c>
      <c r="L409" s="166"/>
      <c r="M409" s="170"/>
      <c r="N409" s="171"/>
      <c r="O409" s="171"/>
      <c r="P409" s="171"/>
      <c r="Q409" s="171"/>
      <c r="R409" s="171"/>
      <c r="S409" s="171"/>
      <c r="T409" s="172"/>
      <c r="AT409" s="168" t="s">
        <v>132</v>
      </c>
      <c r="AU409" s="168" t="s">
        <v>74</v>
      </c>
      <c r="AV409" s="167" t="s">
        <v>72</v>
      </c>
      <c r="AW409" s="167" t="s">
        <v>5</v>
      </c>
      <c r="AX409" s="167" t="s">
        <v>66</v>
      </c>
      <c r="AY409" s="168" t="s">
        <v>123</v>
      </c>
    </row>
    <row r="410" spans="2:51" s="167" customFormat="1" ht="12">
      <c r="B410" s="166"/>
      <c r="D410" s="96" t="s">
        <v>132</v>
      </c>
      <c r="E410" s="168" t="s">
        <v>1</v>
      </c>
      <c r="F410" s="169" t="s">
        <v>1158</v>
      </c>
      <c r="H410" s="168" t="s">
        <v>1</v>
      </c>
      <c r="L410" s="166"/>
      <c r="M410" s="170"/>
      <c r="N410" s="171"/>
      <c r="O410" s="171"/>
      <c r="P410" s="171"/>
      <c r="Q410" s="171"/>
      <c r="R410" s="171"/>
      <c r="S410" s="171"/>
      <c r="T410" s="172"/>
      <c r="AT410" s="168" t="s">
        <v>132</v>
      </c>
      <c r="AU410" s="168" t="s">
        <v>74</v>
      </c>
      <c r="AV410" s="167" t="s">
        <v>72</v>
      </c>
      <c r="AW410" s="167" t="s">
        <v>5</v>
      </c>
      <c r="AX410" s="167" t="s">
        <v>66</v>
      </c>
      <c r="AY410" s="168" t="s">
        <v>123</v>
      </c>
    </row>
    <row r="411" spans="2:51" s="95" customFormat="1" ht="12">
      <c r="B411" s="94"/>
      <c r="D411" s="96" t="s">
        <v>132</v>
      </c>
      <c r="E411" s="97" t="s">
        <v>1</v>
      </c>
      <c r="F411" s="98" t="s">
        <v>1159</v>
      </c>
      <c r="H411" s="99">
        <v>5.45</v>
      </c>
      <c r="L411" s="94"/>
      <c r="M411" s="100"/>
      <c r="N411" s="101"/>
      <c r="O411" s="101"/>
      <c r="P411" s="101"/>
      <c r="Q411" s="101"/>
      <c r="R411" s="101"/>
      <c r="S411" s="101"/>
      <c r="T411" s="102"/>
      <c r="AT411" s="97" t="s">
        <v>132</v>
      </c>
      <c r="AU411" s="97" t="s">
        <v>74</v>
      </c>
      <c r="AV411" s="95" t="s">
        <v>74</v>
      </c>
      <c r="AW411" s="95" t="s">
        <v>5</v>
      </c>
      <c r="AX411" s="95" t="s">
        <v>66</v>
      </c>
      <c r="AY411" s="97" t="s">
        <v>123</v>
      </c>
    </row>
    <row r="412" spans="2:51" s="174" customFormat="1" ht="12">
      <c r="B412" s="173"/>
      <c r="D412" s="96" t="s">
        <v>132</v>
      </c>
      <c r="E412" s="175" t="s">
        <v>1</v>
      </c>
      <c r="F412" s="176" t="s">
        <v>412</v>
      </c>
      <c r="H412" s="177">
        <v>202.225</v>
      </c>
      <c r="L412" s="173"/>
      <c r="M412" s="178"/>
      <c r="N412" s="179"/>
      <c r="O412" s="179"/>
      <c r="P412" s="179"/>
      <c r="Q412" s="179"/>
      <c r="R412" s="179"/>
      <c r="S412" s="179"/>
      <c r="T412" s="180"/>
      <c r="AT412" s="175" t="s">
        <v>132</v>
      </c>
      <c r="AU412" s="175" t="s">
        <v>74</v>
      </c>
      <c r="AV412" s="174" t="s">
        <v>137</v>
      </c>
      <c r="AW412" s="174" t="s">
        <v>5</v>
      </c>
      <c r="AX412" s="174" t="s">
        <v>66</v>
      </c>
      <c r="AY412" s="175" t="s">
        <v>123</v>
      </c>
    </row>
    <row r="413" spans="2:51" s="167" customFormat="1" ht="12">
      <c r="B413" s="166"/>
      <c r="D413" s="96" t="s">
        <v>132</v>
      </c>
      <c r="E413" s="168" t="s">
        <v>1</v>
      </c>
      <c r="F413" s="169" t="s">
        <v>1160</v>
      </c>
      <c r="H413" s="168" t="s">
        <v>1</v>
      </c>
      <c r="L413" s="166"/>
      <c r="M413" s="170"/>
      <c r="N413" s="171"/>
      <c r="O413" s="171"/>
      <c r="P413" s="171"/>
      <c r="Q413" s="171"/>
      <c r="R413" s="171"/>
      <c r="S413" s="171"/>
      <c r="T413" s="172"/>
      <c r="AT413" s="168" t="s">
        <v>132</v>
      </c>
      <c r="AU413" s="168" t="s">
        <v>74</v>
      </c>
      <c r="AV413" s="167" t="s">
        <v>72</v>
      </c>
      <c r="AW413" s="167" t="s">
        <v>5</v>
      </c>
      <c r="AX413" s="167" t="s">
        <v>66</v>
      </c>
      <c r="AY413" s="168" t="s">
        <v>123</v>
      </c>
    </row>
    <row r="414" spans="2:51" s="167" customFormat="1" ht="12">
      <c r="B414" s="166"/>
      <c r="D414" s="96" t="s">
        <v>132</v>
      </c>
      <c r="E414" s="168" t="s">
        <v>1</v>
      </c>
      <c r="F414" s="169" t="s">
        <v>1145</v>
      </c>
      <c r="H414" s="168" t="s">
        <v>1</v>
      </c>
      <c r="L414" s="166"/>
      <c r="M414" s="170"/>
      <c r="N414" s="171"/>
      <c r="O414" s="171"/>
      <c r="P414" s="171"/>
      <c r="Q414" s="171"/>
      <c r="R414" s="171"/>
      <c r="S414" s="171"/>
      <c r="T414" s="172"/>
      <c r="AT414" s="168" t="s">
        <v>132</v>
      </c>
      <c r="AU414" s="168" t="s">
        <v>74</v>
      </c>
      <c r="AV414" s="167" t="s">
        <v>72</v>
      </c>
      <c r="AW414" s="167" t="s">
        <v>5</v>
      </c>
      <c r="AX414" s="167" t="s">
        <v>66</v>
      </c>
      <c r="AY414" s="168" t="s">
        <v>123</v>
      </c>
    </row>
    <row r="415" spans="2:51" s="167" customFormat="1" ht="12">
      <c r="B415" s="166"/>
      <c r="D415" s="96" t="s">
        <v>132</v>
      </c>
      <c r="E415" s="168" t="s">
        <v>1</v>
      </c>
      <c r="F415" s="169" t="s">
        <v>1161</v>
      </c>
      <c r="H415" s="168" t="s">
        <v>1</v>
      </c>
      <c r="L415" s="166"/>
      <c r="M415" s="170"/>
      <c r="N415" s="171"/>
      <c r="O415" s="171"/>
      <c r="P415" s="171"/>
      <c r="Q415" s="171"/>
      <c r="R415" s="171"/>
      <c r="S415" s="171"/>
      <c r="T415" s="172"/>
      <c r="AT415" s="168" t="s">
        <v>132</v>
      </c>
      <c r="AU415" s="168" t="s">
        <v>74</v>
      </c>
      <c r="AV415" s="167" t="s">
        <v>72</v>
      </c>
      <c r="AW415" s="167" t="s">
        <v>5</v>
      </c>
      <c r="AX415" s="167" t="s">
        <v>66</v>
      </c>
      <c r="AY415" s="168" t="s">
        <v>123</v>
      </c>
    </row>
    <row r="416" spans="2:51" s="95" customFormat="1" ht="12">
      <c r="B416" s="94"/>
      <c r="D416" s="96" t="s">
        <v>132</v>
      </c>
      <c r="E416" s="97" t="s">
        <v>1</v>
      </c>
      <c r="F416" s="98" t="s">
        <v>1162</v>
      </c>
      <c r="H416" s="99">
        <v>47.481</v>
      </c>
      <c r="L416" s="94"/>
      <c r="M416" s="100"/>
      <c r="N416" s="101"/>
      <c r="O416" s="101"/>
      <c r="P416" s="101"/>
      <c r="Q416" s="101"/>
      <c r="R416" s="101"/>
      <c r="S416" s="101"/>
      <c r="T416" s="102"/>
      <c r="AT416" s="97" t="s">
        <v>132</v>
      </c>
      <c r="AU416" s="97" t="s">
        <v>74</v>
      </c>
      <c r="AV416" s="95" t="s">
        <v>74</v>
      </c>
      <c r="AW416" s="95" t="s">
        <v>5</v>
      </c>
      <c r="AX416" s="95" t="s">
        <v>66</v>
      </c>
      <c r="AY416" s="97" t="s">
        <v>123</v>
      </c>
    </row>
    <row r="417" spans="2:51" s="167" customFormat="1" ht="12">
      <c r="B417" s="166"/>
      <c r="D417" s="96" t="s">
        <v>132</v>
      </c>
      <c r="E417" s="168" t="s">
        <v>1</v>
      </c>
      <c r="F417" s="169" t="s">
        <v>409</v>
      </c>
      <c r="H417" s="168" t="s">
        <v>1</v>
      </c>
      <c r="L417" s="166"/>
      <c r="M417" s="170"/>
      <c r="N417" s="171"/>
      <c r="O417" s="171"/>
      <c r="P417" s="171"/>
      <c r="Q417" s="171"/>
      <c r="R417" s="171"/>
      <c r="S417" s="171"/>
      <c r="T417" s="172"/>
      <c r="AT417" s="168" t="s">
        <v>132</v>
      </c>
      <c r="AU417" s="168" t="s">
        <v>74</v>
      </c>
      <c r="AV417" s="167" t="s">
        <v>72</v>
      </c>
      <c r="AW417" s="167" t="s">
        <v>5</v>
      </c>
      <c r="AX417" s="167" t="s">
        <v>66</v>
      </c>
      <c r="AY417" s="168" t="s">
        <v>123</v>
      </c>
    </row>
    <row r="418" spans="2:51" s="167" customFormat="1" ht="12">
      <c r="B418" s="166"/>
      <c r="D418" s="96" t="s">
        <v>132</v>
      </c>
      <c r="E418" s="168" t="s">
        <v>1</v>
      </c>
      <c r="F418" s="169" t="s">
        <v>436</v>
      </c>
      <c r="H418" s="168" t="s">
        <v>1</v>
      </c>
      <c r="L418" s="166"/>
      <c r="M418" s="170"/>
      <c r="N418" s="171"/>
      <c r="O418" s="171"/>
      <c r="P418" s="171"/>
      <c r="Q418" s="171"/>
      <c r="R418" s="171"/>
      <c r="S418" s="171"/>
      <c r="T418" s="172"/>
      <c r="AT418" s="168" t="s">
        <v>132</v>
      </c>
      <c r="AU418" s="168" t="s">
        <v>74</v>
      </c>
      <c r="AV418" s="167" t="s">
        <v>72</v>
      </c>
      <c r="AW418" s="167" t="s">
        <v>5</v>
      </c>
      <c r="AX418" s="167" t="s">
        <v>66</v>
      </c>
      <c r="AY418" s="168" t="s">
        <v>123</v>
      </c>
    </row>
    <row r="419" spans="2:51" s="95" customFormat="1" ht="12">
      <c r="B419" s="94"/>
      <c r="D419" s="96" t="s">
        <v>132</v>
      </c>
      <c r="E419" s="97" t="s">
        <v>1</v>
      </c>
      <c r="F419" s="98" t="s">
        <v>1163</v>
      </c>
      <c r="H419" s="99">
        <v>5.35</v>
      </c>
      <c r="L419" s="94"/>
      <c r="M419" s="100"/>
      <c r="N419" s="101"/>
      <c r="O419" s="101"/>
      <c r="P419" s="101"/>
      <c r="Q419" s="101"/>
      <c r="R419" s="101"/>
      <c r="S419" s="101"/>
      <c r="T419" s="102"/>
      <c r="AT419" s="97" t="s">
        <v>132</v>
      </c>
      <c r="AU419" s="97" t="s">
        <v>74</v>
      </c>
      <c r="AV419" s="95" t="s">
        <v>74</v>
      </c>
      <c r="AW419" s="95" t="s">
        <v>5</v>
      </c>
      <c r="AX419" s="95" t="s">
        <v>66</v>
      </c>
      <c r="AY419" s="97" t="s">
        <v>123</v>
      </c>
    </row>
    <row r="420" spans="2:51" s="174" customFormat="1" ht="12">
      <c r="B420" s="173"/>
      <c r="D420" s="96" t="s">
        <v>132</v>
      </c>
      <c r="E420" s="175" t="s">
        <v>1</v>
      </c>
      <c r="F420" s="176" t="s">
        <v>412</v>
      </c>
      <c r="H420" s="177">
        <v>52.831</v>
      </c>
      <c r="L420" s="173"/>
      <c r="M420" s="178"/>
      <c r="N420" s="179"/>
      <c r="O420" s="179"/>
      <c r="P420" s="179"/>
      <c r="Q420" s="179"/>
      <c r="R420" s="179"/>
      <c r="S420" s="179"/>
      <c r="T420" s="180"/>
      <c r="AT420" s="175" t="s">
        <v>132</v>
      </c>
      <c r="AU420" s="175" t="s">
        <v>74</v>
      </c>
      <c r="AV420" s="174" t="s">
        <v>137</v>
      </c>
      <c r="AW420" s="174" t="s">
        <v>5</v>
      </c>
      <c r="AX420" s="174" t="s">
        <v>66</v>
      </c>
      <c r="AY420" s="175" t="s">
        <v>123</v>
      </c>
    </row>
    <row r="421" spans="2:51" s="167" customFormat="1" ht="12">
      <c r="B421" s="166"/>
      <c r="D421" s="96" t="s">
        <v>132</v>
      </c>
      <c r="E421" s="168" t="s">
        <v>1</v>
      </c>
      <c r="F421" s="169" t="s">
        <v>1164</v>
      </c>
      <c r="H421" s="168" t="s">
        <v>1</v>
      </c>
      <c r="L421" s="166"/>
      <c r="M421" s="170"/>
      <c r="N421" s="171"/>
      <c r="O421" s="171"/>
      <c r="P421" s="171"/>
      <c r="Q421" s="171"/>
      <c r="R421" s="171"/>
      <c r="S421" s="171"/>
      <c r="T421" s="172"/>
      <c r="AT421" s="168" t="s">
        <v>132</v>
      </c>
      <c r="AU421" s="168" t="s">
        <v>74</v>
      </c>
      <c r="AV421" s="167" t="s">
        <v>72</v>
      </c>
      <c r="AW421" s="167" t="s">
        <v>5</v>
      </c>
      <c r="AX421" s="167" t="s">
        <v>66</v>
      </c>
      <c r="AY421" s="168" t="s">
        <v>123</v>
      </c>
    </row>
    <row r="422" spans="2:51" s="167" customFormat="1" ht="12">
      <c r="B422" s="166"/>
      <c r="D422" s="96" t="s">
        <v>132</v>
      </c>
      <c r="E422" s="168" t="s">
        <v>1</v>
      </c>
      <c r="F422" s="169" t="s">
        <v>439</v>
      </c>
      <c r="H422" s="168" t="s">
        <v>1</v>
      </c>
      <c r="L422" s="166"/>
      <c r="M422" s="170"/>
      <c r="N422" s="171"/>
      <c r="O422" s="171"/>
      <c r="P422" s="171"/>
      <c r="Q422" s="171"/>
      <c r="R422" s="171"/>
      <c r="S422" s="171"/>
      <c r="T422" s="172"/>
      <c r="AT422" s="168" t="s">
        <v>132</v>
      </c>
      <c r="AU422" s="168" t="s">
        <v>74</v>
      </c>
      <c r="AV422" s="167" t="s">
        <v>72</v>
      </c>
      <c r="AW422" s="167" t="s">
        <v>5</v>
      </c>
      <c r="AX422" s="167" t="s">
        <v>66</v>
      </c>
      <c r="AY422" s="168" t="s">
        <v>123</v>
      </c>
    </row>
    <row r="423" spans="2:51" s="167" customFormat="1" ht="12">
      <c r="B423" s="166"/>
      <c r="D423" s="96" t="s">
        <v>132</v>
      </c>
      <c r="E423" s="168" t="s">
        <v>1</v>
      </c>
      <c r="F423" s="169" t="s">
        <v>1165</v>
      </c>
      <c r="H423" s="168" t="s">
        <v>1</v>
      </c>
      <c r="L423" s="166"/>
      <c r="M423" s="170"/>
      <c r="N423" s="171"/>
      <c r="O423" s="171"/>
      <c r="P423" s="171"/>
      <c r="Q423" s="171"/>
      <c r="R423" s="171"/>
      <c r="S423" s="171"/>
      <c r="T423" s="172"/>
      <c r="AT423" s="168" t="s">
        <v>132</v>
      </c>
      <c r="AU423" s="168" t="s">
        <v>74</v>
      </c>
      <c r="AV423" s="167" t="s">
        <v>72</v>
      </c>
      <c r="AW423" s="167" t="s">
        <v>5</v>
      </c>
      <c r="AX423" s="167" t="s">
        <v>66</v>
      </c>
      <c r="AY423" s="168" t="s">
        <v>123</v>
      </c>
    </row>
    <row r="424" spans="2:51" s="95" customFormat="1" ht="12">
      <c r="B424" s="94"/>
      <c r="D424" s="96" t="s">
        <v>132</v>
      </c>
      <c r="E424" s="97" t="s">
        <v>1</v>
      </c>
      <c r="F424" s="98" t="s">
        <v>1166</v>
      </c>
      <c r="H424" s="99">
        <v>9.224</v>
      </c>
      <c r="L424" s="94"/>
      <c r="M424" s="100"/>
      <c r="N424" s="101"/>
      <c r="O424" s="101"/>
      <c r="P424" s="101"/>
      <c r="Q424" s="101"/>
      <c r="R424" s="101"/>
      <c r="S424" s="101"/>
      <c r="T424" s="102"/>
      <c r="AT424" s="97" t="s">
        <v>132</v>
      </c>
      <c r="AU424" s="97" t="s">
        <v>74</v>
      </c>
      <c r="AV424" s="95" t="s">
        <v>74</v>
      </c>
      <c r="AW424" s="95" t="s">
        <v>5</v>
      </c>
      <c r="AX424" s="95" t="s">
        <v>66</v>
      </c>
      <c r="AY424" s="97" t="s">
        <v>123</v>
      </c>
    </row>
    <row r="425" spans="2:51" s="167" customFormat="1" ht="12">
      <c r="B425" s="166"/>
      <c r="D425" s="96" t="s">
        <v>132</v>
      </c>
      <c r="E425" s="168" t="s">
        <v>1</v>
      </c>
      <c r="F425" s="169" t="s">
        <v>442</v>
      </c>
      <c r="H425" s="168" t="s">
        <v>1</v>
      </c>
      <c r="L425" s="166"/>
      <c r="M425" s="170"/>
      <c r="N425" s="171"/>
      <c r="O425" s="171"/>
      <c r="P425" s="171"/>
      <c r="Q425" s="171"/>
      <c r="R425" s="171"/>
      <c r="S425" s="171"/>
      <c r="T425" s="172"/>
      <c r="AT425" s="168" t="s">
        <v>132</v>
      </c>
      <c r="AU425" s="168" t="s">
        <v>74</v>
      </c>
      <c r="AV425" s="167" t="s">
        <v>72</v>
      </c>
      <c r="AW425" s="167" t="s">
        <v>5</v>
      </c>
      <c r="AX425" s="167" t="s">
        <v>66</v>
      </c>
      <c r="AY425" s="168" t="s">
        <v>123</v>
      </c>
    </row>
    <row r="426" spans="2:51" s="167" customFormat="1" ht="12">
      <c r="B426" s="166"/>
      <c r="D426" s="96" t="s">
        <v>132</v>
      </c>
      <c r="E426" s="168" t="s">
        <v>1</v>
      </c>
      <c r="F426" s="169" t="s">
        <v>1167</v>
      </c>
      <c r="H426" s="168" t="s">
        <v>1</v>
      </c>
      <c r="L426" s="166"/>
      <c r="M426" s="170"/>
      <c r="N426" s="171"/>
      <c r="O426" s="171"/>
      <c r="P426" s="171"/>
      <c r="Q426" s="171"/>
      <c r="R426" s="171"/>
      <c r="S426" s="171"/>
      <c r="T426" s="172"/>
      <c r="AT426" s="168" t="s">
        <v>132</v>
      </c>
      <c r="AU426" s="168" t="s">
        <v>74</v>
      </c>
      <c r="AV426" s="167" t="s">
        <v>72</v>
      </c>
      <c r="AW426" s="167" t="s">
        <v>5</v>
      </c>
      <c r="AX426" s="167" t="s">
        <v>66</v>
      </c>
      <c r="AY426" s="168" t="s">
        <v>123</v>
      </c>
    </row>
    <row r="427" spans="2:51" s="95" customFormat="1" ht="12">
      <c r="B427" s="94"/>
      <c r="D427" s="96" t="s">
        <v>132</v>
      </c>
      <c r="E427" s="97" t="s">
        <v>1</v>
      </c>
      <c r="F427" s="98" t="s">
        <v>1168</v>
      </c>
      <c r="H427" s="99">
        <v>1.29</v>
      </c>
      <c r="L427" s="94"/>
      <c r="M427" s="100"/>
      <c r="N427" s="101"/>
      <c r="O427" s="101"/>
      <c r="P427" s="101"/>
      <c r="Q427" s="101"/>
      <c r="R427" s="101"/>
      <c r="S427" s="101"/>
      <c r="T427" s="102"/>
      <c r="AT427" s="97" t="s">
        <v>132</v>
      </c>
      <c r="AU427" s="97" t="s">
        <v>74</v>
      </c>
      <c r="AV427" s="95" t="s">
        <v>74</v>
      </c>
      <c r="AW427" s="95" t="s">
        <v>5</v>
      </c>
      <c r="AX427" s="95" t="s">
        <v>66</v>
      </c>
      <c r="AY427" s="97" t="s">
        <v>123</v>
      </c>
    </row>
    <row r="428" spans="2:51" s="174" customFormat="1" ht="12">
      <c r="B428" s="173"/>
      <c r="D428" s="96" t="s">
        <v>132</v>
      </c>
      <c r="E428" s="175" t="s">
        <v>1</v>
      </c>
      <c r="F428" s="176" t="s">
        <v>412</v>
      </c>
      <c r="H428" s="177">
        <v>10.514</v>
      </c>
      <c r="L428" s="173"/>
      <c r="M428" s="178"/>
      <c r="N428" s="179"/>
      <c r="O428" s="179"/>
      <c r="P428" s="179"/>
      <c r="Q428" s="179"/>
      <c r="R428" s="179"/>
      <c r="S428" s="179"/>
      <c r="T428" s="180"/>
      <c r="AT428" s="175" t="s">
        <v>132</v>
      </c>
      <c r="AU428" s="175" t="s">
        <v>74</v>
      </c>
      <c r="AV428" s="174" t="s">
        <v>137</v>
      </c>
      <c r="AW428" s="174" t="s">
        <v>5</v>
      </c>
      <c r="AX428" s="174" t="s">
        <v>66</v>
      </c>
      <c r="AY428" s="175" t="s">
        <v>123</v>
      </c>
    </row>
    <row r="429" spans="2:51" s="167" customFormat="1" ht="12">
      <c r="B429" s="166"/>
      <c r="D429" s="96" t="s">
        <v>132</v>
      </c>
      <c r="E429" s="168" t="s">
        <v>1</v>
      </c>
      <c r="F429" s="169" t="s">
        <v>1169</v>
      </c>
      <c r="H429" s="168" t="s">
        <v>1</v>
      </c>
      <c r="L429" s="166"/>
      <c r="M429" s="170"/>
      <c r="N429" s="171"/>
      <c r="O429" s="171"/>
      <c r="P429" s="171"/>
      <c r="Q429" s="171"/>
      <c r="R429" s="171"/>
      <c r="S429" s="171"/>
      <c r="T429" s="172"/>
      <c r="AT429" s="168" t="s">
        <v>132</v>
      </c>
      <c r="AU429" s="168" t="s">
        <v>74</v>
      </c>
      <c r="AV429" s="167" t="s">
        <v>72</v>
      </c>
      <c r="AW429" s="167" t="s">
        <v>5</v>
      </c>
      <c r="AX429" s="167" t="s">
        <v>66</v>
      </c>
      <c r="AY429" s="168" t="s">
        <v>123</v>
      </c>
    </row>
    <row r="430" spans="2:51" s="167" customFormat="1" ht="12">
      <c r="B430" s="166"/>
      <c r="D430" s="96" t="s">
        <v>132</v>
      </c>
      <c r="E430" s="168" t="s">
        <v>1</v>
      </c>
      <c r="F430" s="169" t="s">
        <v>439</v>
      </c>
      <c r="H430" s="168" t="s">
        <v>1</v>
      </c>
      <c r="L430" s="166"/>
      <c r="M430" s="170"/>
      <c r="N430" s="171"/>
      <c r="O430" s="171"/>
      <c r="P430" s="171"/>
      <c r="Q430" s="171"/>
      <c r="R430" s="171"/>
      <c r="S430" s="171"/>
      <c r="T430" s="172"/>
      <c r="AT430" s="168" t="s">
        <v>132</v>
      </c>
      <c r="AU430" s="168" t="s">
        <v>74</v>
      </c>
      <c r="AV430" s="167" t="s">
        <v>72</v>
      </c>
      <c r="AW430" s="167" t="s">
        <v>5</v>
      </c>
      <c r="AX430" s="167" t="s">
        <v>66</v>
      </c>
      <c r="AY430" s="168" t="s">
        <v>123</v>
      </c>
    </row>
    <row r="431" spans="2:51" s="167" customFormat="1" ht="12">
      <c r="B431" s="166"/>
      <c r="D431" s="96" t="s">
        <v>132</v>
      </c>
      <c r="E431" s="168" t="s">
        <v>1</v>
      </c>
      <c r="F431" s="169" t="s">
        <v>1170</v>
      </c>
      <c r="H431" s="168" t="s">
        <v>1</v>
      </c>
      <c r="L431" s="166"/>
      <c r="M431" s="170"/>
      <c r="N431" s="171"/>
      <c r="O431" s="171"/>
      <c r="P431" s="171"/>
      <c r="Q431" s="171"/>
      <c r="R431" s="171"/>
      <c r="S431" s="171"/>
      <c r="T431" s="172"/>
      <c r="AT431" s="168" t="s">
        <v>132</v>
      </c>
      <c r="AU431" s="168" t="s">
        <v>74</v>
      </c>
      <c r="AV431" s="167" t="s">
        <v>72</v>
      </c>
      <c r="AW431" s="167" t="s">
        <v>5</v>
      </c>
      <c r="AX431" s="167" t="s">
        <v>66</v>
      </c>
      <c r="AY431" s="168" t="s">
        <v>123</v>
      </c>
    </row>
    <row r="432" spans="2:51" s="95" customFormat="1" ht="12">
      <c r="B432" s="94"/>
      <c r="D432" s="96" t="s">
        <v>132</v>
      </c>
      <c r="E432" s="97" t="s">
        <v>1</v>
      </c>
      <c r="F432" s="98" t="s">
        <v>1171</v>
      </c>
      <c r="H432" s="99">
        <v>13.86</v>
      </c>
      <c r="L432" s="94"/>
      <c r="M432" s="100"/>
      <c r="N432" s="101"/>
      <c r="O432" s="101"/>
      <c r="P432" s="101"/>
      <c r="Q432" s="101"/>
      <c r="R432" s="101"/>
      <c r="S432" s="101"/>
      <c r="T432" s="102"/>
      <c r="AT432" s="97" t="s">
        <v>132</v>
      </c>
      <c r="AU432" s="97" t="s">
        <v>74</v>
      </c>
      <c r="AV432" s="95" t="s">
        <v>74</v>
      </c>
      <c r="AW432" s="95" t="s">
        <v>5</v>
      </c>
      <c r="AX432" s="95" t="s">
        <v>66</v>
      </c>
      <c r="AY432" s="97" t="s">
        <v>123</v>
      </c>
    </row>
    <row r="433" spans="2:51" s="167" customFormat="1" ht="12">
      <c r="B433" s="166"/>
      <c r="D433" s="96" t="s">
        <v>132</v>
      </c>
      <c r="E433" s="168" t="s">
        <v>1</v>
      </c>
      <c r="F433" s="169" t="s">
        <v>442</v>
      </c>
      <c r="H433" s="168" t="s">
        <v>1</v>
      </c>
      <c r="L433" s="166"/>
      <c r="M433" s="170"/>
      <c r="N433" s="171"/>
      <c r="O433" s="171"/>
      <c r="P433" s="171"/>
      <c r="Q433" s="171"/>
      <c r="R433" s="171"/>
      <c r="S433" s="171"/>
      <c r="T433" s="172"/>
      <c r="AT433" s="168" t="s">
        <v>132</v>
      </c>
      <c r="AU433" s="168" t="s">
        <v>74</v>
      </c>
      <c r="AV433" s="167" t="s">
        <v>72</v>
      </c>
      <c r="AW433" s="167" t="s">
        <v>5</v>
      </c>
      <c r="AX433" s="167" t="s">
        <v>66</v>
      </c>
      <c r="AY433" s="168" t="s">
        <v>123</v>
      </c>
    </row>
    <row r="434" spans="2:51" s="167" customFormat="1" ht="12">
      <c r="B434" s="166"/>
      <c r="D434" s="96" t="s">
        <v>132</v>
      </c>
      <c r="E434" s="168" t="s">
        <v>1</v>
      </c>
      <c r="F434" s="169" t="s">
        <v>1172</v>
      </c>
      <c r="H434" s="168" t="s">
        <v>1</v>
      </c>
      <c r="L434" s="166"/>
      <c r="M434" s="170"/>
      <c r="N434" s="171"/>
      <c r="O434" s="171"/>
      <c r="P434" s="171"/>
      <c r="Q434" s="171"/>
      <c r="R434" s="171"/>
      <c r="S434" s="171"/>
      <c r="T434" s="172"/>
      <c r="AT434" s="168" t="s">
        <v>132</v>
      </c>
      <c r="AU434" s="168" t="s">
        <v>74</v>
      </c>
      <c r="AV434" s="167" t="s">
        <v>72</v>
      </c>
      <c r="AW434" s="167" t="s">
        <v>5</v>
      </c>
      <c r="AX434" s="167" t="s">
        <v>66</v>
      </c>
      <c r="AY434" s="168" t="s">
        <v>123</v>
      </c>
    </row>
    <row r="435" spans="2:51" s="95" customFormat="1" ht="12">
      <c r="B435" s="94"/>
      <c r="D435" s="96" t="s">
        <v>132</v>
      </c>
      <c r="E435" s="97" t="s">
        <v>1</v>
      </c>
      <c r="F435" s="98" t="s">
        <v>1173</v>
      </c>
      <c r="H435" s="99">
        <v>2.16</v>
      </c>
      <c r="L435" s="94"/>
      <c r="M435" s="100"/>
      <c r="N435" s="101"/>
      <c r="O435" s="101"/>
      <c r="P435" s="101"/>
      <c r="Q435" s="101"/>
      <c r="R435" s="101"/>
      <c r="S435" s="101"/>
      <c r="T435" s="102"/>
      <c r="AT435" s="97" t="s">
        <v>132</v>
      </c>
      <c r="AU435" s="97" t="s">
        <v>74</v>
      </c>
      <c r="AV435" s="95" t="s">
        <v>74</v>
      </c>
      <c r="AW435" s="95" t="s">
        <v>5</v>
      </c>
      <c r="AX435" s="95" t="s">
        <v>66</v>
      </c>
      <c r="AY435" s="97" t="s">
        <v>123</v>
      </c>
    </row>
    <row r="436" spans="2:51" s="174" customFormat="1" ht="12">
      <c r="B436" s="173"/>
      <c r="D436" s="96" t="s">
        <v>132</v>
      </c>
      <c r="E436" s="175" t="s">
        <v>1</v>
      </c>
      <c r="F436" s="176" t="s">
        <v>412</v>
      </c>
      <c r="H436" s="177">
        <v>16.02</v>
      </c>
      <c r="L436" s="173"/>
      <c r="M436" s="178"/>
      <c r="N436" s="179"/>
      <c r="O436" s="179"/>
      <c r="P436" s="179"/>
      <c r="Q436" s="179"/>
      <c r="R436" s="179"/>
      <c r="S436" s="179"/>
      <c r="T436" s="180"/>
      <c r="AT436" s="175" t="s">
        <v>132</v>
      </c>
      <c r="AU436" s="175" t="s">
        <v>74</v>
      </c>
      <c r="AV436" s="174" t="s">
        <v>137</v>
      </c>
      <c r="AW436" s="174" t="s">
        <v>5</v>
      </c>
      <c r="AX436" s="174" t="s">
        <v>66</v>
      </c>
      <c r="AY436" s="175" t="s">
        <v>123</v>
      </c>
    </row>
    <row r="437" spans="2:51" s="182" customFormat="1" ht="12">
      <c r="B437" s="181"/>
      <c r="D437" s="96" t="s">
        <v>132</v>
      </c>
      <c r="E437" s="183" t="s">
        <v>1</v>
      </c>
      <c r="F437" s="184" t="s">
        <v>470</v>
      </c>
      <c r="H437" s="185">
        <v>523.54</v>
      </c>
      <c r="L437" s="181"/>
      <c r="M437" s="186"/>
      <c r="N437" s="187"/>
      <c r="O437" s="187"/>
      <c r="P437" s="187"/>
      <c r="Q437" s="187"/>
      <c r="R437" s="187"/>
      <c r="S437" s="187"/>
      <c r="T437" s="188"/>
      <c r="AT437" s="183" t="s">
        <v>132</v>
      </c>
      <c r="AU437" s="183" t="s">
        <v>74</v>
      </c>
      <c r="AV437" s="182" t="s">
        <v>130</v>
      </c>
      <c r="AW437" s="182" t="s">
        <v>5</v>
      </c>
      <c r="AX437" s="182" t="s">
        <v>72</v>
      </c>
      <c r="AY437" s="183" t="s">
        <v>123</v>
      </c>
    </row>
    <row r="438" spans="2:65" s="117" customFormat="1" ht="16.5" customHeight="1">
      <c r="B438" s="8"/>
      <c r="C438" s="84" t="s">
        <v>163</v>
      </c>
      <c r="D438" s="84" t="s">
        <v>125</v>
      </c>
      <c r="E438" s="85" t="s">
        <v>525</v>
      </c>
      <c r="F438" s="86" t="s">
        <v>526</v>
      </c>
      <c r="G438" s="87" t="s">
        <v>396</v>
      </c>
      <c r="H438" s="88">
        <v>523.54</v>
      </c>
      <c r="I438" s="142"/>
      <c r="J438" s="89">
        <f>ROUND(I438*H438,2)</f>
        <v>0</v>
      </c>
      <c r="K438" s="86" t="s">
        <v>397</v>
      </c>
      <c r="L438" s="8"/>
      <c r="M438" s="115" t="s">
        <v>1</v>
      </c>
      <c r="N438" s="90" t="s">
        <v>35</v>
      </c>
      <c r="O438" s="92">
        <v>0.004</v>
      </c>
      <c r="P438" s="92">
        <f>O438*H438</f>
        <v>2.09416</v>
      </c>
      <c r="Q438" s="92">
        <v>0</v>
      </c>
      <c r="R438" s="92">
        <f>Q438*H438</f>
        <v>0</v>
      </c>
      <c r="S438" s="92">
        <v>0</v>
      </c>
      <c r="T438" s="164">
        <f>S438*H438</f>
        <v>0</v>
      </c>
      <c r="AR438" s="120" t="s">
        <v>130</v>
      </c>
      <c r="AT438" s="120" t="s">
        <v>125</v>
      </c>
      <c r="AU438" s="120" t="s">
        <v>74</v>
      </c>
      <c r="AY438" s="120" t="s">
        <v>123</v>
      </c>
      <c r="BE438" s="156">
        <f>IF(N438="základní",J438,0)</f>
        <v>0</v>
      </c>
      <c r="BF438" s="156">
        <f>IF(N438="snížená",J438,0)</f>
        <v>0</v>
      </c>
      <c r="BG438" s="156">
        <f>IF(N438="zákl. přenesená",J438,0)</f>
        <v>0</v>
      </c>
      <c r="BH438" s="156">
        <f>IF(N438="sníž. přenesená",J438,0)</f>
        <v>0</v>
      </c>
      <c r="BI438" s="156">
        <f>IF(N438="nulová",J438,0)</f>
        <v>0</v>
      </c>
      <c r="BJ438" s="120" t="s">
        <v>72</v>
      </c>
      <c r="BK438" s="156">
        <f>ROUND(I438*H438,2)</f>
        <v>0</v>
      </c>
      <c r="BL438" s="120" t="s">
        <v>130</v>
      </c>
      <c r="BM438" s="120" t="s">
        <v>1194</v>
      </c>
    </row>
    <row r="439" spans="2:47" s="117" customFormat="1" ht="19.5">
      <c r="B439" s="8"/>
      <c r="D439" s="96" t="s">
        <v>399</v>
      </c>
      <c r="F439" s="165" t="s">
        <v>528</v>
      </c>
      <c r="L439" s="8"/>
      <c r="M439" s="114"/>
      <c r="N439" s="21"/>
      <c r="O439" s="21"/>
      <c r="P439" s="21"/>
      <c r="Q439" s="21"/>
      <c r="R439" s="21"/>
      <c r="S439" s="21"/>
      <c r="T439" s="22"/>
      <c r="AT439" s="120" t="s">
        <v>399</v>
      </c>
      <c r="AU439" s="120" t="s">
        <v>74</v>
      </c>
    </row>
    <row r="440" spans="2:51" s="167" customFormat="1" ht="12">
      <c r="B440" s="166"/>
      <c r="D440" s="96" t="s">
        <v>132</v>
      </c>
      <c r="E440" s="168" t="s">
        <v>1</v>
      </c>
      <c r="F440" s="169" t="s">
        <v>401</v>
      </c>
      <c r="H440" s="168" t="s">
        <v>1</v>
      </c>
      <c r="L440" s="166"/>
      <c r="M440" s="170"/>
      <c r="N440" s="171"/>
      <c r="O440" s="171"/>
      <c r="P440" s="171"/>
      <c r="Q440" s="171"/>
      <c r="R440" s="171"/>
      <c r="S440" s="171"/>
      <c r="T440" s="172"/>
      <c r="AT440" s="168" t="s">
        <v>132</v>
      </c>
      <c r="AU440" s="168" t="s">
        <v>74</v>
      </c>
      <c r="AV440" s="167" t="s">
        <v>72</v>
      </c>
      <c r="AW440" s="167" t="s">
        <v>5</v>
      </c>
      <c r="AX440" s="167" t="s">
        <v>66</v>
      </c>
      <c r="AY440" s="168" t="s">
        <v>123</v>
      </c>
    </row>
    <row r="441" spans="2:51" s="167" customFormat="1" ht="12">
      <c r="B441" s="166"/>
      <c r="D441" s="96" t="s">
        <v>132</v>
      </c>
      <c r="E441" s="168" t="s">
        <v>1</v>
      </c>
      <c r="F441" s="169" t="s">
        <v>1142</v>
      </c>
      <c r="H441" s="168" t="s">
        <v>1</v>
      </c>
      <c r="L441" s="166"/>
      <c r="M441" s="170"/>
      <c r="N441" s="171"/>
      <c r="O441" s="171"/>
      <c r="P441" s="171"/>
      <c r="Q441" s="171"/>
      <c r="R441" s="171"/>
      <c r="S441" s="171"/>
      <c r="T441" s="172"/>
      <c r="AT441" s="168" t="s">
        <v>132</v>
      </c>
      <c r="AU441" s="168" t="s">
        <v>74</v>
      </c>
      <c r="AV441" s="167" t="s">
        <v>72</v>
      </c>
      <c r="AW441" s="167" t="s">
        <v>5</v>
      </c>
      <c r="AX441" s="167" t="s">
        <v>66</v>
      </c>
      <c r="AY441" s="168" t="s">
        <v>123</v>
      </c>
    </row>
    <row r="442" spans="2:51" s="167" customFormat="1" ht="12">
      <c r="B442" s="166"/>
      <c r="D442" s="96" t="s">
        <v>132</v>
      </c>
      <c r="E442" s="168" t="s">
        <v>1</v>
      </c>
      <c r="F442" s="169" t="s">
        <v>1143</v>
      </c>
      <c r="H442" s="168" t="s">
        <v>1</v>
      </c>
      <c r="L442" s="166"/>
      <c r="M442" s="170"/>
      <c r="N442" s="171"/>
      <c r="O442" s="171"/>
      <c r="P442" s="171"/>
      <c r="Q442" s="171"/>
      <c r="R442" s="171"/>
      <c r="S442" s="171"/>
      <c r="T442" s="172"/>
      <c r="AT442" s="168" t="s">
        <v>132</v>
      </c>
      <c r="AU442" s="168" t="s">
        <v>74</v>
      </c>
      <c r="AV442" s="167" t="s">
        <v>72</v>
      </c>
      <c r="AW442" s="167" t="s">
        <v>5</v>
      </c>
      <c r="AX442" s="167" t="s">
        <v>66</v>
      </c>
      <c r="AY442" s="168" t="s">
        <v>123</v>
      </c>
    </row>
    <row r="443" spans="2:51" s="167" customFormat="1" ht="12">
      <c r="B443" s="166"/>
      <c r="D443" s="96" t="s">
        <v>132</v>
      </c>
      <c r="E443" s="168" t="s">
        <v>1</v>
      </c>
      <c r="F443" s="169" t="s">
        <v>404</v>
      </c>
      <c r="H443" s="168" t="s">
        <v>1</v>
      </c>
      <c r="L443" s="166"/>
      <c r="M443" s="170"/>
      <c r="N443" s="171"/>
      <c r="O443" s="171"/>
      <c r="P443" s="171"/>
      <c r="Q443" s="171"/>
      <c r="R443" s="171"/>
      <c r="S443" s="171"/>
      <c r="T443" s="172"/>
      <c r="AT443" s="168" t="s">
        <v>132</v>
      </c>
      <c r="AU443" s="168" t="s">
        <v>74</v>
      </c>
      <c r="AV443" s="167" t="s">
        <v>72</v>
      </c>
      <c r="AW443" s="167" t="s">
        <v>5</v>
      </c>
      <c r="AX443" s="167" t="s">
        <v>66</v>
      </c>
      <c r="AY443" s="168" t="s">
        <v>123</v>
      </c>
    </row>
    <row r="444" spans="2:51" s="167" customFormat="1" ht="12">
      <c r="B444" s="166"/>
      <c r="D444" s="96" t="s">
        <v>132</v>
      </c>
      <c r="E444" s="168" t="s">
        <v>1</v>
      </c>
      <c r="F444" s="169" t="s">
        <v>1144</v>
      </c>
      <c r="H444" s="168" t="s">
        <v>1</v>
      </c>
      <c r="L444" s="166"/>
      <c r="M444" s="170"/>
      <c r="N444" s="171"/>
      <c r="O444" s="171"/>
      <c r="P444" s="171"/>
      <c r="Q444" s="171"/>
      <c r="R444" s="171"/>
      <c r="S444" s="171"/>
      <c r="T444" s="172"/>
      <c r="AT444" s="168" t="s">
        <v>132</v>
      </c>
      <c r="AU444" s="168" t="s">
        <v>74</v>
      </c>
      <c r="AV444" s="167" t="s">
        <v>72</v>
      </c>
      <c r="AW444" s="167" t="s">
        <v>5</v>
      </c>
      <c r="AX444" s="167" t="s">
        <v>66</v>
      </c>
      <c r="AY444" s="168" t="s">
        <v>123</v>
      </c>
    </row>
    <row r="445" spans="2:51" s="167" customFormat="1" ht="12">
      <c r="B445" s="166"/>
      <c r="D445" s="96" t="s">
        <v>132</v>
      </c>
      <c r="E445" s="168" t="s">
        <v>1</v>
      </c>
      <c r="F445" s="169" t="s">
        <v>1145</v>
      </c>
      <c r="H445" s="168" t="s">
        <v>1</v>
      </c>
      <c r="L445" s="166"/>
      <c r="M445" s="170"/>
      <c r="N445" s="171"/>
      <c r="O445" s="171"/>
      <c r="P445" s="171"/>
      <c r="Q445" s="171"/>
      <c r="R445" s="171"/>
      <c r="S445" s="171"/>
      <c r="T445" s="172"/>
      <c r="AT445" s="168" t="s">
        <v>132</v>
      </c>
      <c r="AU445" s="168" t="s">
        <v>74</v>
      </c>
      <c r="AV445" s="167" t="s">
        <v>72</v>
      </c>
      <c r="AW445" s="167" t="s">
        <v>5</v>
      </c>
      <c r="AX445" s="167" t="s">
        <v>66</v>
      </c>
      <c r="AY445" s="168" t="s">
        <v>123</v>
      </c>
    </row>
    <row r="446" spans="2:51" s="167" customFormat="1" ht="12">
      <c r="B446" s="166"/>
      <c r="D446" s="96" t="s">
        <v>132</v>
      </c>
      <c r="E446" s="168" t="s">
        <v>1</v>
      </c>
      <c r="F446" s="169" t="s">
        <v>1146</v>
      </c>
      <c r="H446" s="168" t="s">
        <v>1</v>
      </c>
      <c r="L446" s="166"/>
      <c r="M446" s="170"/>
      <c r="N446" s="171"/>
      <c r="O446" s="171"/>
      <c r="P446" s="171"/>
      <c r="Q446" s="171"/>
      <c r="R446" s="171"/>
      <c r="S446" s="171"/>
      <c r="T446" s="172"/>
      <c r="AT446" s="168" t="s">
        <v>132</v>
      </c>
      <c r="AU446" s="168" t="s">
        <v>74</v>
      </c>
      <c r="AV446" s="167" t="s">
        <v>72</v>
      </c>
      <c r="AW446" s="167" t="s">
        <v>5</v>
      </c>
      <c r="AX446" s="167" t="s">
        <v>66</v>
      </c>
      <c r="AY446" s="168" t="s">
        <v>123</v>
      </c>
    </row>
    <row r="447" spans="2:51" s="95" customFormat="1" ht="12">
      <c r="B447" s="94"/>
      <c r="D447" s="96" t="s">
        <v>132</v>
      </c>
      <c r="E447" s="97" t="s">
        <v>1</v>
      </c>
      <c r="F447" s="98" t="s">
        <v>1147</v>
      </c>
      <c r="H447" s="99">
        <v>66.3</v>
      </c>
      <c r="L447" s="94"/>
      <c r="M447" s="100"/>
      <c r="N447" s="101"/>
      <c r="O447" s="101"/>
      <c r="P447" s="101"/>
      <c r="Q447" s="101"/>
      <c r="R447" s="101"/>
      <c r="S447" s="101"/>
      <c r="T447" s="102"/>
      <c r="AT447" s="97" t="s">
        <v>132</v>
      </c>
      <c r="AU447" s="97" t="s">
        <v>74</v>
      </c>
      <c r="AV447" s="95" t="s">
        <v>74</v>
      </c>
      <c r="AW447" s="95" t="s">
        <v>5</v>
      </c>
      <c r="AX447" s="95" t="s">
        <v>66</v>
      </c>
      <c r="AY447" s="97" t="s">
        <v>123</v>
      </c>
    </row>
    <row r="448" spans="2:51" s="167" customFormat="1" ht="12">
      <c r="B448" s="166"/>
      <c r="D448" s="96" t="s">
        <v>132</v>
      </c>
      <c r="E448" s="168" t="s">
        <v>1</v>
      </c>
      <c r="F448" s="169" t="s">
        <v>409</v>
      </c>
      <c r="H448" s="168" t="s">
        <v>1</v>
      </c>
      <c r="L448" s="166"/>
      <c r="M448" s="170"/>
      <c r="N448" s="171"/>
      <c r="O448" s="171"/>
      <c r="P448" s="171"/>
      <c r="Q448" s="171"/>
      <c r="R448" s="171"/>
      <c r="S448" s="171"/>
      <c r="T448" s="172"/>
      <c r="AT448" s="168" t="s">
        <v>132</v>
      </c>
      <c r="AU448" s="168" t="s">
        <v>74</v>
      </c>
      <c r="AV448" s="167" t="s">
        <v>72</v>
      </c>
      <c r="AW448" s="167" t="s">
        <v>5</v>
      </c>
      <c r="AX448" s="167" t="s">
        <v>66</v>
      </c>
      <c r="AY448" s="168" t="s">
        <v>123</v>
      </c>
    </row>
    <row r="449" spans="2:51" s="167" customFormat="1" ht="12">
      <c r="B449" s="166"/>
      <c r="D449" s="96" t="s">
        <v>132</v>
      </c>
      <c r="E449" s="168" t="s">
        <v>1</v>
      </c>
      <c r="F449" s="169" t="s">
        <v>1148</v>
      </c>
      <c r="H449" s="168" t="s">
        <v>1</v>
      </c>
      <c r="L449" s="166"/>
      <c r="M449" s="170"/>
      <c r="N449" s="171"/>
      <c r="O449" s="171"/>
      <c r="P449" s="171"/>
      <c r="Q449" s="171"/>
      <c r="R449" s="171"/>
      <c r="S449" s="171"/>
      <c r="T449" s="172"/>
      <c r="AT449" s="168" t="s">
        <v>132</v>
      </c>
      <c r="AU449" s="168" t="s">
        <v>74</v>
      </c>
      <c r="AV449" s="167" t="s">
        <v>72</v>
      </c>
      <c r="AW449" s="167" t="s">
        <v>5</v>
      </c>
      <c r="AX449" s="167" t="s">
        <v>66</v>
      </c>
      <c r="AY449" s="168" t="s">
        <v>123</v>
      </c>
    </row>
    <row r="450" spans="2:51" s="95" customFormat="1" ht="12">
      <c r="B450" s="94"/>
      <c r="D450" s="96" t="s">
        <v>132</v>
      </c>
      <c r="E450" s="97" t="s">
        <v>1</v>
      </c>
      <c r="F450" s="98" t="s">
        <v>1149</v>
      </c>
      <c r="H450" s="99">
        <v>8.25</v>
      </c>
      <c r="L450" s="94"/>
      <c r="M450" s="100"/>
      <c r="N450" s="101"/>
      <c r="O450" s="101"/>
      <c r="P450" s="101"/>
      <c r="Q450" s="101"/>
      <c r="R450" s="101"/>
      <c r="S450" s="101"/>
      <c r="T450" s="102"/>
      <c r="AT450" s="97" t="s">
        <v>132</v>
      </c>
      <c r="AU450" s="97" t="s">
        <v>74</v>
      </c>
      <c r="AV450" s="95" t="s">
        <v>74</v>
      </c>
      <c r="AW450" s="95" t="s">
        <v>5</v>
      </c>
      <c r="AX450" s="95" t="s">
        <v>66</v>
      </c>
      <c r="AY450" s="97" t="s">
        <v>123</v>
      </c>
    </row>
    <row r="451" spans="2:51" s="174" customFormat="1" ht="12">
      <c r="B451" s="173"/>
      <c r="D451" s="96" t="s">
        <v>132</v>
      </c>
      <c r="E451" s="175" t="s">
        <v>1</v>
      </c>
      <c r="F451" s="176" t="s">
        <v>412</v>
      </c>
      <c r="H451" s="177">
        <v>74.55</v>
      </c>
      <c r="L451" s="173"/>
      <c r="M451" s="178"/>
      <c r="N451" s="179"/>
      <c r="O451" s="179"/>
      <c r="P451" s="179"/>
      <c r="Q451" s="179"/>
      <c r="R451" s="179"/>
      <c r="S451" s="179"/>
      <c r="T451" s="180"/>
      <c r="AT451" s="175" t="s">
        <v>132</v>
      </c>
      <c r="AU451" s="175" t="s">
        <v>74</v>
      </c>
      <c r="AV451" s="174" t="s">
        <v>137</v>
      </c>
      <c r="AW451" s="174" t="s">
        <v>5</v>
      </c>
      <c r="AX451" s="174" t="s">
        <v>66</v>
      </c>
      <c r="AY451" s="175" t="s">
        <v>123</v>
      </c>
    </row>
    <row r="452" spans="2:51" s="167" customFormat="1" ht="12">
      <c r="B452" s="166"/>
      <c r="D452" s="96" t="s">
        <v>132</v>
      </c>
      <c r="E452" s="168" t="s">
        <v>1</v>
      </c>
      <c r="F452" s="169" t="s">
        <v>1150</v>
      </c>
      <c r="H452" s="168" t="s">
        <v>1</v>
      </c>
      <c r="L452" s="166"/>
      <c r="M452" s="170"/>
      <c r="N452" s="171"/>
      <c r="O452" s="171"/>
      <c r="P452" s="171"/>
      <c r="Q452" s="171"/>
      <c r="R452" s="171"/>
      <c r="S452" s="171"/>
      <c r="T452" s="172"/>
      <c r="AT452" s="168" t="s">
        <v>132</v>
      </c>
      <c r="AU452" s="168" t="s">
        <v>74</v>
      </c>
      <c r="AV452" s="167" t="s">
        <v>72</v>
      </c>
      <c r="AW452" s="167" t="s">
        <v>5</v>
      </c>
      <c r="AX452" s="167" t="s">
        <v>66</v>
      </c>
      <c r="AY452" s="168" t="s">
        <v>123</v>
      </c>
    </row>
    <row r="453" spans="2:51" s="167" customFormat="1" ht="12">
      <c r="B453" s="166"/>
      <c r="D453" s="96" t="s">
        <v>132</v>
      </c>
      <c r="E453" s="168" t="s">
        <v>1</v>
      </c>
      <c r="F453" s="169" t="s">
        <v>1145</v>
      </c>
      <c r="H453" s="168" t="s">
        <v>1</v>
      </c>
      <c r="L453" s="166"/>
      <c r="M453" s="170"/>
      <c r="N453" s="171"/>
      <c r="O453" s="171"/>
      <c r="P453" s="171"/>
      <c r="Q453" s="171"/>
      <c r="R453" s="171"/>
      <c r="S453" s="171"/>
      <c r="T453" s="172"/>
      <c r="AT453" s="168" t="s">
        <v>132</v>
      </c>
      <c r="AU453" s="168" t="s">
        <v>74</v>
      </c>
      <c r="AV453" s="167" t="s">
        <v>72</v>
      </c>
      <c r="AW453" s="167" t="s">
        <v>5</v>
      </c>
      <c r="AX453" s="167" t="s">
        <v>66</v>
      </c>
      <c r="AY453" s="168" t="s">
        <v>123</v>
      </c>
    </row>
    <row r="454" spans="2:51" s="167" customFormat="1" ht="12">
      <c r="B454" s="166"/>
      <c r="D454" s="96" t="s">
        <v>132</v>
      </c>
      <c r="E454" s="168" t="s">
        <v>1</v>
      </c>
      <c r="F454" s="169" t="s">
        <v>1151</v>
      </c>
      <c r="H454" s="168" t="s">
        <v>1</v>
      </c>
      <c r="L454" s="166"/>
      <c r="M454" s="170"/>
      <c r="N454" s="171"/>
      <c r="O454" s="171"/>
      <c r="P454" s="171"/>
      <c r="Q454" s="171"/>
      <c r="R454" s="171"/>
      <c r="S454" s="171"/>
      <c r="T454" s="172"/>
      <c r="AT454" s="168" t="s">
        <v>132</v>
      </c>
      <c r="AU454" s="168" t="s">
        <v>74</v>
      </c>
      <c r="AV454" s="167" t="s">
        <v>72</v>
      </c>
      <c r="AW454" s="167" t="s">
        <v>5</v>
      </c>
      <c r="AX454" s="167" t="s">
        <v>66</v>
      </c>
      <c r="AY454" s="168" t="s">
        <v>123</v>
      </c>
    </row>
    <row r="455" spans="2:51" s="95" customFormat="1" ht="12">
      <c r="B455" s="94"/>
      <c r="D455" s="96" t="s">
        <v>132</v>
      </c>
      <c r="E455" s="97" t="s">
        <v>1</v>
      </c>
      <c r="F455" s="98" t="s">
        <v>1152</v>
      </c>
      <c r="H455" s="99">
        <v>160.65</v>
      </c>
      <c r="L455" s="94"/>
      <c r="M455" s="100"/>
      <c r="N455" s="101"/>
      <c r="O455" s="101"/>
      <c r="P455" s="101"/>
      <c r="Q455" s="101"/>
      <c r="R455" s="101"/>
      <c r="S455" s="101"/>
      <c r="T455" s="102"/>
      <c r="AT455" s="97" t="s">
        <v>132</v>
      </c>
      <c r="AU455" s="97" t="s">
        <v>74</v>
      </c>
      <c r="AV455" s="95" t="s">
        <v>74</v>
      </c>
      <c r="AW455" s="95" t="s">
        <v>5</v>
      </c>
      <c r="AX455" s="95" t="s">
        <v>66</v>
      </c>
      <c r="AY455" s="97" t="s">
        <v>123</v>
      </c>
    </row>
    <row r="456" spans="2:51" s="167" customFormat="1" ht="12">
      <c r="B456" s="166"/>
      <c r="D456" s="96" t="s">
        <v>132</v>
      </c>
      <c r="E456" s="168" t="s">
        <v>1</v>
      </c>
      <c r="F456" s="169" t="s">
        <v>409</v>
      </c>
      <c r="H456" s="168" t="s">
        <v>1</v>
      </c>
      <c r="L456" s="166"/>
      <c r="M456" s="170"/>
      <c r="N456" s="171"/>
      <c r="O456" s="171"/>
      <c r="P456" s="171"/>
      <c r="Q456" s="171"/>
      <c r="R456" s="171"/>
      <c r="S456" s="171"/>
      <c r="T456" s="172"/>
      <c r="AT456" s="168" t="s">
        <v>132</v>
      </c>
      <c r="AU456" s="168" t="s">
        <v>74</v>
      </c>
      <c r="AV456" s="167" t="s">
        <v>72</v>
      </c>
      <c r="AW456" s="167" t="s">
        <v>5</v>
      </c>
      <c r="AX456" s="167" t="s">
        <v>66</v>
      </c>
      <c r="AY456" s="168" t="s">
        <v>123</v>
      </c>
    </row>
    <row r="457" spans="2:51" s="167" customFormat="1" ht="12">
      <c r="B457" s="166"/>
      <c r="D457" s="96" t="s">
        <v>132</v>
      </c>
      <c r="E457" s="168" t="s">
        <v>1</v>
      </c>
      <c r="F457" s="169" t="s">
        <v>1153</v>
      </c>
      <c r="H457" s="168" t="s">
        <v>1</v>
      </c>
      <c r="L457" s="166"/>
      <c r="M457" s="170"/>
      <c r="N457" s="171"/>
      <c r="O457" s="171"/>
      <c r="P457" s="171"/>
      <c r="Q457" s="171"/>
      <c r="R457" s="171"/>
      <c r="S457" s="171"/>
      <c r="T457" s="172"/>
      <c r="AT457" s="168" t="s">
        <v>132</v>
      </c>
      <c r="AU457" s="168" t="s">
        <v>74</v>
      </c>
      <c r="AV457" s="167" t="s">
        <v>72</v>
      </c>
      <c r="AW457" s="167" t="s">
        <v>5</v>
      </c>
      <c r="AX457" s="167" t="s">
        <v>66</v>
      </c>
      <c r="AY457" s="168" t="s">
        <v>123</v>
      </c>
    </row>
    <row r="458" spans="2:51" s="95" customFormat="1" ht="12">
      <c r="B458" s="94"/>
      <c r="D458" s="96" t="s">
        <v>132</v>
      </c>
      <c r="E458" s="97" t="s">
        <v>1</v>
      </c>
      <c r="F458" s="98" t="s">
        <v>1154</v>
      </c>
      <c r="H458" s="99">
        <v>6.75</v>
      </c>
      <c r="L458" s="94"/>
      <c r="M458" s="100"/>
      <c r="N458" s="101"/>
      <c r="O458" s="101"/>
      <c r="P458" s="101"/>
      <c r="Q458" s="101"/>
      <c r="R458" s="101"/>
      <c r="S458" s="101"/>
      <c r="T458" s="102"/>
      <c r="AT458" s="97" t="s">
        <v>132</v>
      </c>
      <c r="AU458" s="97" t="s">
        <v>74</v>
      </c>
      <c r="AV458" s="95" t="s">
        <v>74</v>
      </c>
      <c r="AW458" s="95" t="s">
        <v>5</v>
      </c>
      <c r="AX458" s="95" t="s">
        <v>66</v>
      </c>
      <c r="AY458" s="97" t="s">
        <v>123</v>
      </c>
    </row>
    <row r="459" spans="2:51" s="174" customFormat="1" ht="12">
      <c r="B459" s="173"/>
      <c r="D459" s="96" t="s">
        <v>132</v>
      </c>
      <c r="E459" s="175" t="s">
        <v>1</v>
      </c>
      <c r="F459" s="176" t="s">
        <v>412</v>
      </c>
      <c r="H459" s="177">
        <v>167.4</v>
      </c>
      <c r="L459" s="173"/>
      <c r="M459" s="178"/>
      <c r="N459" s="179"/>
      <c r="O459" s="179"/>
      <c r="P459" s="179"/>
      <c r="Q459" s="179"/>
      <c r="R459" s="179"/>
      <c r="S459" s="179"/>
      <c r="T459" s="180"/>
      <c r="AT459" s="175" t="s">
        <v>132</v>
      </c>
      <c r="AU459" s="175" t="s">
        <v>74</v>
      </c>
      <c r="AV459" s="174" t="s">
        <v>137</v>
      </c>
      <c r="AW459" s="174" t="s">
        <v>5</v>
      </c>
      <c r="AX459" s="174" t="s">
        <v>66</v>
      </c>
      <c r="AY459" s="175" t="s">
        <v>123</v>
      </c>
    </row>
    <row r="460" spans="2:51" s="167" customFormat="1" ht="12">
      <c r="B460" s="166"/>
      <c r="D460" s="96" t="s">
        <v>132</v>
      </c>
      <c r="E460" s="168" t="s">
        <v>1</v>
      </c>
      <c r="F460" s="169" t="s">
        <v>1155</v>
      </c>
      <c r="H460" s="168" t="s">
        <v>1</v>
      </c>
      <c r="L460" s="166"/>
      <c r="M460" s="170"/>
      <c r="N460" s="171"/>
      <c r="O460" s="171"/>
      <c r="P460" s="171"/>
      <c r="Q460" s="171"/>
      <c r="R460" s="171"/>
      <c r="S460" s="171"/>
      <c r="T460" s="172"/>
      <c r="AT460" s="168" t="s">
        <v>132</v>
      </c>
      <c r="AU460" s="168" t="s">
        <v>74</v>
      </c>
      <c r="AV460" s="167" t="s">
        <v>72</v>
      </c>
      <c r="AW460" s="167" t="s">
        <v>5</v>
      </c>
      <c r="AX460" s="167" t="s">
        <v>66</v>
      </c>
      <c r="AY460" s="168" t="s">
        <v>123</v>
      </c>
    </row>
    <row r="461" spans="2:51" s="167" customFormat="1" ht="12">
      <c r="B461" s="166"/>
      <c r="D461" s="96" t="s">
        <v>132</v>
      </c>
      <c r="E461" s="168" t="s">
        <v>1</v>
      </c>
      <c r="F461" s="169" t="s">
        <v>1145</v>
      </c>
      <c r="H461" s="168" t="s">
        <v>1</v>
      </c>
      <c r="L461" s="166"/>
      <c r="M461" s="170"/>
      <c r="N461" s="171"/>
      <c r="O461" s="171"/>
      <c r="P461" s="171"/>
      <c r="Q461" s="171"/>
      <c r="R461" s="171"/>
      <c r="S461" s="171"/>
      <c r="T461" s="172"/>
      <c r="AT461" s="168" t="s">
        <v>132</v>
      </c>
      <c r="AU461" s="168" t="s">
        <v>74</v>
      </c>
      <c r="AV461" s="167" t="s">
        <v>72</v>
      </c>
      <c r="AW461" s="167" t="s">
        <v>5</v>
      </c>
      <c r="AX461" s="167" t="s">
        <v>66</v>
      </c>
      <c r="AY461" s="168" t="s">
        <v>123</v>
      </c>
    </row>
    <row r="462" spans="2:51" s="167" customFormat="1" ht="12">
      <c r="B462" s="166"/>
      <c r="D462" s="96" t="s">
        <v>132</v>
      </c>
      <c r="E462" s="168" t="s">
        <v>1</v>
      </c>
      <c r="F462" s="169" t="s">
        <v>1156</v>
      </c>
      <c r="H462" s="168" t="s">
        <v>1</v>
      </c>
      <c r="L462" s="166"/>
      <c r="M462" s="170"/>
      <c r="N462" s="171"/>
      <c r="O462" s="171"/>
      <c r="P462" s="171"/>
      <c r="Q462" s="171"/>
      <c r="R462" s="171"/>
      <c r="S462" s="171"/>
      <c r="T462" s="172"/>
      <c r="AT462" s="168" t="s">
        <v>132</v>
      </c>
      <c r="AU462" s="168" t="s">
        <v>74</v>
      </c>
      <c r="AV462" s="167" t="s">
        <v>72</v>
      </c>
      <c r="AW462" s="167" t="s">
        <v>5</v>
      </c>
      <c r="AX462" s="167" t="s">
        <v>66</v>
      </c>
      <c r="AY462" s="168" t="s">
        <v>123</v>
      </c>
    </row>
    <row r="463" spans="2:51" s="95" customFormat="1" ht="12">
      <c r="B463" s="94"/>
      <c r="D463" s="96" t="s">
        <v>132</v>
      </c>
      <c r="E463" s="97" t="s">
        <v>1</v>
      </c>
      <c r="F463" s="98" t="s">
        <v>1157</v>
      </c>
      <c r="H463" s="99">
        <v>196.775</v>
      </c>
      <c r="L463" s="94"/>
      <c r="M463" s="100"/>
      <c r="N463" s="101"/>
      <c r="O463" s="101"/>
      <c r="P463" s="101"/>
      <c r="Q463" s="101"/>
      <c r="R463" s="101"/>
      <c r="S463" s="101"/>
      <c r="T463" s="102"/>
      <c r="AT463" s="97" t="s">
        <v>132</v>
      </c>
      <c r="AU463" s="97" t="s">
        <v>74</v>
      </c>
      <c r="AV463" s="95" t="s">
        <v>74</v>
      </c>
      <c r="AW463" s="95" t="s">
        <v>5</v>
      </c>
      <c r="AX463" s="95" t="s">
        <v>66</v>
      </c>
      <c r="AY463" s="97" t="s">
        <v>123</v>
      </c>
    </row>
    <row r="464" spans="2:51" s="167" customFormat="1" ht="12">
      <c r="B464" s="166"/>
      <c r="D464" s="96" t="s">
        <v>132</v>
      </c>
      <c r="E464" s="168" t="s">
        <v>1</v>
      </c>
      <c r="F464" s="169" t="s">
        <v>409</v>
      </c>
      <c r="H464" s="168" t="s">
        <v>1</v>
      </c>
      <c r="L464" s="166"/>
      <c r="M464" s="170"/>
      <c r="N464" s="171"/>
      <c r="O464" s="171"/>
      <c r="P464" s="171"/>
      <c r="Q464" s="171"/>
      <c r="R464" s="171"/>
      <c r="S464" s="171"/>
      <c r="T464" s="172"/>
      <c r="AT464" s="168" t="s">
        <v>132</v>
      </c>
      <c r="AU464" s="168" t="s">
        <v>74</v>
      </c>
      <c r="AV464" s="167" t="s">
        <v>72</v>
      </c>
      <c r="AW464" s="167" t="s">
        <v>5</v>
      </c>
      <c r="AX464" s="167" t="s">
        <v>66</v>
      </c>
      <c r="AY464" s="168" t="s">
        <v>123</v>
      </c>
    </row>
    <row r="465" spans="2:51" s="167" customFormat="1" ht="12">
      <c r="B465" s="166"/>
      <c r="D465" s="96" t="s">
        <v>132</v>
      </c>
      <c r="E465" s="168" t="s">
        <v>1</v>
      </c>
      <c r="F465" s="169" t="s">
        <v>1158</v>
      </c>
      <c r="H465" s="168" t="s">
        <v>1</v>
      </c>
      <c r="L465" s="166"/>
      <c r="M465" s="170"/>
      <c r="N465" s="171"/>
      <c r="O465" s="171"/>
      <c r="P465" s="171"/>
      <c r="Q465" s="171"/>
      <c r="R465" s="171"/>
      <c r="S465" s="171"/>
      <c r="T465" s="172"/>
      <c r="AT465" s="168" t="s">
        <v>132</v>
      </c>
      <c r="AU465" s="168" t="s">
        <v>74</v>
      </c>
      <c r="AV465" s="167" t="s">
        <v>72</v>
      </c>
      <c r="AW465" s="167" t="s">
        <v>5</v>
      </c>
      <c r="AX465" s="167" t="s">
        <v>66</v>
      </c>
      <c r="AY465" s="168" t="s">
        <v>123</v>
      </c>
    </row>
    <row r="466" spans="2:51" s="95" customFormat="1" ht="12">
      <c r="B466" s="94"/>
      <c r="D466" s="96" t="s">
        <v>132</v>
      </c>
      <c r="E466" s="97" t="s">
        <v>1</v>
      </c>
      <c r="F466" s="98" t="s">
        <v>1159</v>
      </c>
      <c r="H466" s="99">
        <v>5.45</v>
      </c>
      <c r="L466" s="94"/>
      <c r="M466" s="100"/>
      <c r="N466" s="101"/>
      <c r="O466" s="101"/>
      <c r="P466" s="101"/>
      <c r="Q466" s="101"/>
      <c r="R466" s="101"/>
      <c r="S466" s="101"/>
      <c r="T466" s="102"/>
      <c r="AT466" s="97" t="s">
        <v>132</v>
      </c>
      <c r="AU466" s="97" t="s">
        <v>74</v>
      </c>
      <c r="AV466" s="95" t="s">
        <v>74</v>
      </c>
      <c r="AW466" s="95" t="s">
        <v>5</v>
      </c>
      <c r="AX466" s="95" t="s">
        <v>66</v>
      </c>
      <c r="AY466" s="97" t="s">
        <v>123</v>
      </c>
    </row>
    <row r="467" spans="2:51" s="174" customFormat="1" ht="12">
      <c r="B467" s="173"/>
      <c r="D467" s="96" t="s">
        <v>132</v>
      </c>
      <c r="E467" s="175" t="s">
        <v>1</v>
      </c>
      <c r="F467" s="176" t="s">
        <v>412</v>
      </c>
      <c r="H467" s="177">
        <v>202.225</v>
      </c>
      <c r="L467" s="173"/>
      <c r="M467" s="178"/>
      <c r="N467" s="179"/>
      <c r="O467" s="179"/>
      <c r="P467" s="179"/>
      <c r="Q467" s="179"/>
      <c r="R467" s="179"/>
      <c r="S467" s="179"/>
      <c r="T467" s="180"/>
      <c r="AT467" s="175" t="s">
        <v>132</v>
      </c>
      <c r="AU467" s="175" t="s">
        <v>74</v>
      </c>
      <c r="AV467" s="174" t="s">
        <v>137</v>
      </c>
      <c r="AW467" s="174" t="s">
        <v>5</v>
      </c>
      <c r="AX467" s="174" t="s">
        <v>66</v>
      </c>
      <c r="AY467" s="175" t="s">
        <v>123</v>
      </c>
    </row>
    <row r="468" spans="2:51" s="167" customFormat="1" ht="12">
      <c r="B468" s="166"/>
      <c r="D468" s="96" t="s">
        <v>132</v>
      </c>
      <c r="E468" s="168" t="s">
        <v>1</v>
      </c>
      <c r="F468" s="169" t="s">
        <v>1160</v>
      </c>
      <c r="H468" s="168" t="s">
        <v>1</v>
      </c>
      <c r="L468" s="166"/>
      <c r="M468" s="170"/>
      <c r="N468" s="171"/>
      <c r="O468" s="171"/>
      <c r="P468" s="171"/>
      <c r="Q468" s="171"/>
      <c r="R468" s="171"/>
      <c r="S468" s="171"/>
      <c r="T468" s="172"/>
      <c r="AT468" s="168" t="s">
        <v>132</v>
      </c>
      <c r="AU468" s="168" t="s">
        <v>74</v>
      </c>
      <c r="AV468" s="167" t="s">
        <v>72</v>
      </c>
      <c r="AW468" s="167" t="s">
        <v>5</v>
      </c>
      <c r="AX468" s="167" t="s">
        <v>66</v>
      </c>
      <c r="AY468" s="168" t="s">
        <v>123</v>
      </c>
    </row>
    <row r="469" spans="2:51" s="167" customFormat="1" ht="12">
      <c r="B469" s="166"/>
      <c r="D469" s="96" t="s">
        <v>132</v>
      </c>
      <c r="E469" s="168" t="s">
        <v>1</v>
      </c>
      <c r="F469" s="169" t="s">
        <v>1145</v>
      </c>
      <c r="H469" s="168" t="s">
        <v>1</v>
      </c>
      <c r="L469" s="166"/>
      <c r="M469" s="170"/>
      <c r="N469" s="171"/>
      <c r="O469" s="171"/>
      <c r="P469" s="171"/>
      <c r="Q469" s="171"/>
      <c r="R469" s="171"/>
      <c r="S469" s="171"/>
      <c r="T469" s="172"/>
      <c r="AT469" s="168" t="s">
        <v>132</v>
      </c>
      <c r="AU469" s="168" t="s">
        <v>74</v>
      </c>
      <c r="AV469" s="167" t="s">
        <v>72</v>
      </c>
      <c r="AW469" s="167" t="s">
        <v>5</v>
      </c>
      <c r="AX469" s="167" t="s">
        <v>66</v>
      </c>
      <c r="AY469" s="168" t="s">
        <v>123</v>
      </c>
    </row>
    <row r="470" spans="2:51" s="167" customFormat="1" ht="12">
      <c r="B470" s="166"/>
      <c r="D470" s="96" t="s">
        <v>132</v>
      </c>
      <c r="E470" s="168" t="s">
        <v>1</v>
      </c>
      <c r="F470" s="169" t="s">
        <v>1161</v>
      </c>
      <c r="H470" s="168" t="s">
        <v>1</v>
      </c>
      <c r="L470" s="166"/>
      <c r="M470" s="170"/>
      <c r="N470" s="171"/>
      <c r="O470" s="171"/>
      <c r="P470" s="171"/>
      <c r="Q470" s="171"/>
      <c r="R470" s="171"/>
      <c r="S470" s="171"/>
      <c r="T470" s="172"/>
      <c r="AT470" s="168" t="s">
        <v>132</v>
      </c>
      <c r="AU470" s="168" t="s">
        <v>74</v>
      </c>
      <c r="AV470" s="167" t="s">
        <v>72</v>
      </c>
      <c r="AW470" s="167" t="s">
        <v>5</v>
      </c>
      <c r="AX470" s="167" t="s">
        <v>66</v>
      </c>
      <c r="AY470" s="168" t="s">
        <v>123</v>
      </c>
    </row>
    <row r="471" spans="2:51" s="95" customFormat="1" ht="12">
      <c r="B471" s="94"/>
      <c r="D471" s="96" t="s">
        <v>132</v>
      </c>
      <c r="E471" s="97" t="s">
        <v>1</v>
      </c>
      <c r="F471" s="98" t="s">
        <v>1162</v>
      </c>
      <c r="H471" s="99">
        <v>47.481</v>
      </c>
      <c r="L471" s="94"/>
      <c r="M471" s="100"/>
      <c r="N471" s="101"/>
      <c r="O471" s="101"/>
      <c r="P471" s="101"/>
      <c r="Q471" s="101"/>
      <c r="R471" s="101"/>
      <c r="S471" s="101"/>
      <c r="T471" s="102"/>
      <c r="AT471" s="97" t="s">
        <v>132</v>
      </c>
      <c r="AU471" s="97" t="s">
        <v>74</v>
      </c>
      <c r="AV471" s="95" t="s">
        <v>74</v>
      </c>
      <c r="AW471" s="95" t="s">
        <v>5</v>
      </c>
      <c r="AX471" s="95" t="s">
        <v>66</v>
      </c>
      <c r="AY471" s="97" t="s">
        <v>123</v>
      </c>
    </row>
    <row r="472" spans="2:51" s="167" customFormat="1" ht="12">
      <c r="B472" s="166"/>
      <c r="D472" s="96" t="s">
        <v>132</v>
      </c>
      <c r="E472" s="168" t="s">
        <v>1</v>
      </c>
      <c r="F472" s="169" t="s">
        <v>409</v>
      </c>
      <c r="H472" s="168" t="s">
        <v>1</v>
      </c>
      <c r="L472" s="166"/>
      <c r="M472" s="170"/>
      <c r="N472" s="171"/>
      <c r="O472" s="171"/>
      <c r="P472" s="171"/>
      <c r="Q472" s="171"/>
      <c r="R472" s="171"/>
      <c r="S472" s="171"/>
      <c r="T472" s="172"/>
      <c r="AT472" s="168" t="s">
        <v>132</v>
      </c>
      <c r="AU472" s="168" t="s">
        <v>74</v>
      </c>
      <c r="AV472" s="167" t="s">
        <v>72</v>
      </c>
      <c r="AW472" s="167" t="s">
        <v>5</v>
      </c>
      <c r="AX472" s="167" t="s">
        <v>66</v>
      </c>
      <c r="AY472" s="168" t="s">
        <v>123</v>
      </c>
    </row>
    <row r="473" spans="2:51" s="167" customFormat="1" ht="12">
      <c r="B473" s="166"/>
      <c r="D473" s="96" t="s">
        <v>132</v>
      </c>
      <c r="E473" s="168" t="s">
        <v>1</v>
      </c>
      <c r="F473" s="169" t="s">
        <v>436</v>
      </c>
      <c r="H473" s="168" t="s">
        <v>1</v>
      </c>
      <c r="L473" s="166"/>
      <c r="M473" s="170"/>
      <c r="N473" s="171"/>
      <c r="O473" s="171"/>
      <c r="P473" s="171"/>
      <c r="Q473" s="171"/>
      <c r="R473" s="171"/>
      <c r="S473" s="171"/>
      <c r="T473" s="172"/>
      <c r="AT473" s="168" t="s">
        <v>132</v>
      </c>
      <c r="AU473" s="168" t="s">
        <v>74</v>
      </c>
      <c r="AV473" s="167" t="s">
        <v>72</v>
      </c>
      <c r="AW473" s="167" t="s">
        <v>5</v>
      </c>
      <c r="AX473" s="167" t="s">
        <v>66</v>
      </c>
      <c r="AY473" s="168" t="s">
        <v>123</v>
      </c>
    </row>
    <row r="474" spans="2:51" s="95" customFormat="1" ht="12">
      <c r="B474" s="94"/>
      <c r="D474" s="96" t="s">
        <v>132</v>
      </c>
      <c r="E474" s="97" t="s">
        <v>1</v>
      </c>
      <c r="F474" s="98" t="s">
        <v>1163</v>
      </c>
      <c r="H474" s="99">
        <v>5.35</v>
      </c>
      <c r="L474" s="94"/>
      <c r="M474" s="100"/>
      <c r="N474" s="101"/>
      <c r="O474" s="101"/>
      <c r="P474" s="101"/>
      <c r="Q474" s="101"/>
      <c r="R474" s="101"/>
      <c r="S474" s="101"/>
      <c r="T474" s="102"/>
      <c r="AT474" s="97" t="s">
        <v>132</v>
      </c>
      <c r="AU474" s="97" t="s">
        <v>74</v>
      </c>
      <c r="AV474" s="95" t="s">
        <v>74</v>
      </c>
      <c r="AW474" s="95" t="s">
        <v>5</v>
      </c>
      <c r="AX474" s="95" t="s">
        <v>66</v>
      </c>
      <c r="AY474" s="97" t="s">
        <v>123</v>
      </c>
    </row>
    <row r="475" spans="2:51" s="174" customFormat="1" ht="12">
      <c r="B475" s="173"/>
      <c r="D475" s="96" t="s">
        <v>132</v>
      </c>
      <c r="E475" s="175" t="s">
        <v>1</v>
      </c>
      <c r="F475" s="176" t="s">
        <v>412</v>
      </c>
      <c r="H475" s="177">
        <v>52.831</v>
      </c>
      <c r="L475" s="173"/>
      <c r="M475" s="178"/>
      <c r="N475" s="179"/>
      <c r="O475" s="179"/>
      <c r="P475" s="179"/>
      <c r="Q475" s="179"/>
      <c r="R475" s="179"/>
      <c r="S475" s="179"/>
      <c r="T475" s="180"/>
      <c r="AT475" s="175" t="s">
        <v>132</v>
      </c>
      <c r="AU475" s="175" t="s">
        <v>74</v>
      </c>
      <c r="AV475" s="174" t="s">
        <v>137</v>
      </c>
      <c r="AW475" s="174" t="s">
        <v>5</v>
      </c>
      <c r="AX475" s="174" t="s">
        <v>66</v>
      </c>
      <c r="AY475" s="175" t="s">
        <v>123</v>
      </c>
    </row>
    <row r="476" spans="2:51" s="167" customFormat="1" ht="12">
      <c r="B476" s="166"/>
      <c r="D476" s="96" t="s">
        <v>132</v>
      </c>
      <c r="E476" s="168" t="s">
        <v>1</v>
      </c>
      <c r="F476" s="169" t="s">
        <v>1164</v>
      </c>
      <c r="H476" s="168" t="s">
        <v>1</v>
      </c>
      <c r="L476" s="166"/>
      <c r="M476" s="170"/>
      <c r="N476" s="171"/>
      <c r="O476" s="171"/>
      <c r="P476" s="171"/>
      <c r="Q476" s="171"/>
      <c r="R476" s="171"/>
      <c r="S476" s="171"/>
      <c r="T476" s="172"/>
      <c r="AT476" s="168" t="s">
        <v>132</v>
      </c>
      <c r="AU476" s="168" t="s">
        <v>74</v>
      </c>
      <c r="AV476" s="167" t="s">
        <v>72</v>
      </c>
      <c r="AW476" s="167" t="s">
        <v>5</v>
      </c>
      <c r="AX476" s="167" t="s">
        <v>66</v>
      </c>
      <c r="AY476" s="168" t="s">
        <v>123</v>
      </c>
    </row>
    <row r="477" spans="2:51" s="167" customFormat="1" ht="12">
      <c r="B477" s="166"/>
      <c r="D477" s="96" t="s">
        <v>132</v>
      </c>
      <c r="E477" s="168" t="s">
        <v>1</v>
      </c>
      <c r="F477" s="169" t="s">
        <v>439</v>
      </c>
      <c r="H477" s="168" t="s">
        <v>1</v>
      </c>
      <c r="L477" s="166"/>
      <c r="M477" s="170"/>
      <c r="N477" s="171"/>
      <c r="O477" s="171"/>
      <c r="P477" s="171"/>
      <c r="Q477" s="171"/>
      <c r="R477" s="171"/>
      <c r="S477" s="171"/>
      <c r="T477" s="172"/>
      <c r="AT477" s="168" t="s">
        <v>132</v>
      </c>
      <c r="AU477" s="168" t="s">
        <v>74</v>
      </c>
      <c r="AV477" s="167" t="s">
        <v>72</v>
      </c>
      <c r="AW477" s="167" t="s">
        <v>5</v>
      </c>
      <c r="AX477" s="167" t="s">
        <v>66</v>
      </c>
      <c r="AY477" s="168" t="s">
        <v>123</v>
      </c>
    </row>
    <row r="478" spans="2:51" s="167" customFormat="1" ht="12">
      <c r="B478" s="166"/>
      <c r="D478" s="96" t="s">
        <v>132</v>
      </c>
      <c r="E478" s="168" t="s">
        <v>1</v>
      </c>
      <c r="F478" s="169" t="s">
        <v>1165</v>
      </c>
      <c r="H478" s="168" t="s">
        <v>1</v>
      </c>
      <c r="L478" s="166"/>
      <c r="M478" s="170"/>
      <c r="N478" s="171"/>
      <c r="O478" s="171"/>
      <c r="P478" s="171"/>
      <c r="Q478" s="171"/>
      <c r="R478" s="171"/>
      <c r="S478" s="171"/>
      <c r="T478" s="172"/>
      <c r="AT478" s="168" t="s">
        <v>132</v>
      </c>
      <c r="AU478" s="168" t="s">
        <v>74</v>
      </c>
      <c r="AV478" s="167" t="s">
        <v>72</v>
      </c>
      <c r="AW478" s="167" t="s">
        <v>5</v>
      </c>
      <c r="AX478" s="167" t="s">
        <v>66</v>
      </c>
      <c r="AY478" s="168" t="s">
        <v>123</v>
      </c>
    </row>
    <row r="479" spans="2:51" s="95" customFormat="1" ht="12">
      <c r="B479" s="94"/>
      <c r="D479" s="96" t="s">
        <v>132</v>
      </c>
      <c r="E479" s="97" t="s">
        <v>1</v>
      </c>
      <c r="F479" s="98" t="s">
        <v>1166</v>
      </c>
      <c r="H479" s="99">
        <v>9.224</v>
      </c>
      <c r="L479" s="94"/>
      <c r="M479" s="100"/>
      <c r="N479" s="101"/>
      <c r="O479" s="101"/>
      <c r="P479" s="101"/>
      <c r="Q479" s="101"/>
      <c r="R479" s="101"/>
      <c r="S479" s="101"/>
      <c r="T479" s="102"/>
      <c r="AT479" s="97" t="s">
        <v>132</v>
      </c>
      <c r="AU479" s="97" t="s">
        <v>74</v>
      </c>
      <c r="AV479" s="95" t="s">
        <v>74</v>
      </c>
      <c r="AW479" s="95" t="s">
        <v>5</v>
      </c>
      <c r="AX479" s="95" t="s">
        <v>66</v>
      </c>
      <c r="AY479" s="97" t="s">
        <v>123</v>
      </c>
    </row>
    <row r="480" spans="2:51" s="167" customFormat="1" ht="12">
      <c r="B480" s="166"/>
      <c r="D480" s="96" t="s">
        <v>132</v>
      </c>
      <c r="E480" s="168" t="s">
        <v>1</v>
      </c>
      <c r="F480" s="169" t="s">
        <v>442</v>
      </c>
      <c r="H480" s="168" t="s">
        <v>1</v>
      </c>
      <c r="L480" s="166"/>
      <c r="M480" s="170"/>
      <c r="N480" s="171"/>
      <c r="O480" s="171"/>
      <c r="P480" s="171"/>
      <c r="Q480" s="171"/>
      <c r="R480" s="171"/>
      <c r="S480" s="171"/>
      <c r="T480" s="172"/>
      <c r="AT480" s="168" t="s">
        <v>132</v>
      </c>
      <c r="AU480" s="168" t="s">
        <v>74</v>
      </c>
      <c r="AV480" s="167" t="s">
        <v>72</v>
      </c>
      <c r="AW480" s="167" t="s">
        <v>5</v>
      </c>
      <c r="AX480" s="167" t="s">
        <v>66</v>
      </c>
      <c r="AY480" s="168" t="s">
        <v>123</v>
      </c>
    </row>
    <row r="481" spans="2:51" s="167" customFormat="1" ht="12">
      <c r="B481" s="166"/>
      <c r="D481" s="96" t="s">
        <v>132</v>
      </c>
      <c r="E481" s="168" t="s">
        <v>1</v>
      </c>
      <c r="F481" s="169" t="s">
        <v>1167</v>
      </c>
      <c r="H481" s="168" t="s">
        <v>1</v>
      </c>
      <c r="L481" s="166"/>
      <c r="M481" s="170"/>
      <c r="N481" s="171"/>
      <c r="O481" s="171"/>
      <c r="P481" s="171"/>
      <c r="Q481" s="171"/>
      <c r="R481" s="171"/>
      <c r="S481" s="171"/>
      <c r="T481" s="172"/>
      <c r="AT481" s="168" t="s">
        <v>132</v>
      </c>
      <c r="AU481" s="168" t="s">
        <v>74</v>
      </c>
      <c r="AV481" s="167" t="s">
        <v>72</v>
      </c>
      <c r="AW481" s="167" t="s">
        <v>5</v>
      </c>
      <c r="AX481" s="167" t="s">
        <v>66</v>
      </c>
      <c r="AY481" s="168" t="s">
        <v>123</v>
      </c>
    </row>
    <row r="482" spans="2:51" s="95" customFormat="1" ht="12">
      <c r="B482" s="94"/>
      <c r="D482" s="96" t="s">
        <v>132</v>
      </c>
      <c r="E482" s="97" t="s">
        <v>1</v>
      </c>
      <c r="F482" s="98" t="s">
        <v>1168</v>
      </c>
      <c r="H482" s="99">
        <v>1.29</v>
      </c>
      <c r="L482" s="94"/>
      <c r="M482" s="100"/>
      <c r="N482" s="101"/>
      <c r="O482" s="101"/>
      <c r="P482" s="101"/>
      <c r="Q482" s="101"/>
      <c r="R482" s="101"/>
      <c r="S482" s="101"/>
      <c r="T482" s="102"/>
      <c r="AT482" s="97" t="s">
        <v>132</v>
      </c>
      <c r="AU482" s="97" t="s">
        <v>74</v>
      </c>
      <c r="AV482" s="95" t="s">
        <v>74</v>
      </c>
      <c r="AW482" s="95" t="s">
        <v>5</v>
      </c>
      <c r="AX482" s="95" t="s">
        <v>66</v>
      </c>
      <c r="AY482" s="97" t="s">
        <v>123</v>
      </c>
    </row>
    <row r="483" spans="2:51" s="174" customFormat="1" ht="12">
      <c r="B483" s="173"/>
      <c r="D483" s="96" t="s">
        <v>132</v>
      </c>
      <c r="E483" s="175" t="s">
        <v>1</v>
      </c>
      <c r="F483" s="176" t="s">
        <v>412</v>
      </c>
      <c r="H483" s="177">
        <v>10.514</v>
      </c>
      <c r="L483" s="173"/>
      <c r="M483" s="178"/>
      <c r="N483" s="179"/>
      <c r="O483" s="179"/>
      <c r="P483" s="179"/>
      <c r="Q483" s="179"/>
      <c r="R483" s="179"/>
      <c r="S483" s="179"/>
      <c r="T483" s="180"/>
      <c r="AT483" s="175" t="s">
        <v>132</v>
      </c>
      <c r="AU483" s="175" t="s">
        <v>74</v>
      </c>
      <c r="AV483" s="174" t="s">
        <v>137</v>
      </c>
      <c r="AW483" s="174" t="s">
        <v>5</v>
      </c>
      <c r="AX483" s="174" t="s">
        <v>66</v>
      </c>
      <c r="AY483" s="175" t="s">
        <v>123</v>
      </c>
    </row>
    <row r="484" spans="2:51" s="167" customFormat="1" ht="12">
      <c r="B484" s="166"/>
      <c r="D484" s="96" t="s">
        <v>132</v>
      </c>
      <c r="E484" s="168" t="s">
        <v>1</v>
      </c>
      <c r="F484" s="169" t="s">
        <v>1169</v>
      </c>
      <c r="H484" s="168" t="s">
        <v>1</v>
      </c>
      <c r="L484" s="166"/>
      <c r="M484" s="170"/>
      <c r="N484" s="171"/>
      <c r="O484" s="171"/>
      <c r="P484" s="171"/>
      <c r="Q484" s="171"/>
      <c r="R484" s="171"/>
      <c r="S484" s="171"/>
      <c r="T484" s="172"/>
      <c r="AT484" s="168" t="s">
        <v>132</v>
      </c>
      <c r="AU484" s="168" t="s">
        <v>74</v>
      </c>
      <c r="AV484" s="167" t="s">
        <v>72</v>
      </c>
      <c r="AW484" s="167" t="s">
        <v>5</v>
      </c>
      <c r="AX484" s="167" t="s">
        <v>66</v>
      </c>
      <c r="AY484" s="168" t="s">
        <v>123</v>
      </c>
    </row>
    <row r="485" spans="2:51" s="167" customFormat="1" ht="12">
      <c r="B485" s="166"/>
      <c r="D485" s="96" t="s">
        <v>132</v>
      </c>
      <c r="E485" s="168" t="s">
        <v>1</v>
      </c>
      <c r="F485" s="169" t="s">
        <v>439</v>
      </c>
      <c r="H485" s="168" t="s">
        <v>1</v>
      </c>
      <c r="L485" s="166"/>
      <c r="M485" s="170"/>
      <c r="N485" s="171"/>
      <c r="O485" s="171"/>
      <c r="P485" s="171"/>
      <c r="Q485" s="171"/>
      <c r="R485" s="171"/>
      <c r="S485" s="171"/>
      <c r="T485" s="172"/>
      <c r="AT485" s="168" t="s">
        <v>132</v>
      </c>
      <c r="AU485" s="168" t="s">
        <v>74</v>
      </c>
      <c r="AV485" s="167" t="s">
        <v>72</v>
      </c>
      <c r="AW485" s="167" t="s">
        <v>5</v>
      </c>
      <c r="AX485" s="167" t="s">
        <v>66</v>
      </c>
      <c r="AY485" s="168" t="s">
        <v>123</v>
      </c>
    </row>
    <row r="486" spans="2:51" s="167" customFormat="1" ht="12">
      <c r="B486" s="166"/>
      <c r="D486" s="96" t="s">
        <v>132</v>
      </c>
      <c r="E486" s="168" t="s">
        <v>1</v>
      </c>
      <c r="F486" s="169" t="s">
        <v>1170</v>
      </c>
      <c r="H486" s="168" t="s">
        <v>1</v>
      </c>
      <c r="L486" s="166"/>
      <c r="M486" s="170"/>
      <c r="N486" s="171"/>
      <c r="O486" s="171"/>
      <c r="P486" s="171"/>
      <c r="Q486" s="171"/>
      <c r="R486" s="171"/>
      <c r="S486" s="171"/>
      <c r="T486" s="172"/>
      <c r="AT486" s="168" t="s">
        <v>132</v>
      </c>
      <c r="AU486" s="168" t="s">
        <v>74</v>
      </c>
      <c r="AV486" s="167" t="s">
        <v>72</v>
      </c>
      <c r="AW486" s="167" t="s">
        <v>5</v>
      </c>
      <c r="AX486" s="167" t="s">
        <v>66</v>
      </c>
      <c r="AY486" s="168" t="s">
        <v>123</v>
      </c>
    </row>
    <row r="487" spans="2:51" s="95" customFormat="1" ht="12">
      <c r="B487" s="94"/>
      <c r="D487" s="96" t="s">
        <v>132</v>
      </c>
      <c r="E487" s="97" t="s">
        <v>1</v>
      </c>
      <c r="F487" s="98" t="s">
        <v>1171</v>
      </c>
      <c r="H487" s="99">
        <v>13.86</v>
      </c>
      <c r="L487" s="94"/>
      <c r="M487" s="100"/>
      <c r="N487" s="101"/>
      <c r="O487" s="101"/>
      <c r="P487" s="101"/>
      <c r="Q487" s="101"/>
      <c r="R487" s="101"/>
      <c r="S487" s="101"/>
      <c r="T487" s="102"/>
      <c r="AT487" s="97" t="s">
        <v>132</v>
      </c>
      <c r="AU487" s="97" t="s">
        <v>74</v>
      </c>
      <c r="AV487" s="95" t="s">
        <v>74</v>
      </c>
      <c r="AW487" s="95" t="s">
        <v>5</v>
      </c>
      <c r="AX487" s="95" t="s">
        <v>66</v>
      </c>
      <c r="AY487" s="97" t="s">
        <v>123</v>
      </c>
    </row>
    <row r="488" spans="2:51" s="167" customFormat="1" ht="12">
      <c r="B488" s="166"/>
      <c r="D488" s="96" t="s">
        <v>132</v>
      </c>
      <c r="E488" s="168" t="s">
        <v>1</v>
      </c>
      <c r="F488" s="169" t="s">
        <v>442</v>
      </c>
      <c r="H488" s="168" t="s">
        <v>1</v>
      </c>
      <c r="L488" s="166"/>
      <c r="M488" s="170"/>
      <c r="N488" s="171"/>
      <c r="O488" s="171"/>
      <c r="P488" s="171"/>
      <c r="Q488" s="171"/>
      <c r="R488" s="171"/>
      <c r="S488" s="171"/>
      <c r="T488" s="172"/>
      <c r="AT488" s="168" t="s">
        <v>132</v>
      </c>
      <c r="AU488" s="168" t="s">
        <v>74</v>
      </c>
      <c r="AV488" s="167" t="s">
        <v>72</v>
      </c>
      <c r="AW488" s="167" t="s">
        <v>5</v>
      </c>
      <c r="AX488" s="167" t="s">
        <v>66</v>
      </c>
      <c r="AY488" s="168" t="s">
        <v>123</v>
      </c>
    </row>
    <row r="489" spans="2:51" s="167" customFormat="1" ht="12">
      <c r="B489" s="166"/>
      <c r="D489" s="96" t="s">
        <v>132</v>
      </c>
      <c r="E489" s="168" t="s">
        <v>1</v>
      </c>
      <c r="F489" s="169" t="s">
        <v>1172</v>
      </c>
      <c r="H489" s="168" t="s">
        <v>1</v>
      </c>
      <c r="L489" s="166"/>
      <c r="M489" s="170"/>
      <c r="N489" s="171"/>
      <c r="O489" s="171"/>
      <c r="P489" s="171"/>
      <c r="Q489" s="171"/>
      <c r="R489" s="171"/>
      <c r="S489" s="171"/>
      <c r="T489" s="172"/>
      <c r="AT489" s="168" t="s">
        <v>132</v>
      </c>
      <c r="AU489" s="168" t="s">
        <v>74</v>
      </c>
      <c r="AV489" s="167" t="s">
        <v>72</v>
      </c>
      <c r="AW489" s="167" t="s">
        <v>5</v>
      </c>
      <c r="AX489" s="167" t="s">
        <v>66</v>
      </c>
      <c r="AY489" s="168" t="s">
        <v>123</v>
      </c>
    </row>
    <row r="490" spans="2:51" s="95" customFormat="1" ht="12">
      <c r="B490" s="94"/>
      <c r="D490" s="96" t="s">
        <v>132</v>
      </c>
      <c r="E490" s="97" t="s">
        <v>1</v>
      </c>
      <c r="F490" s="98" t="s">
        <v>1173</v>
      </c>
      <c r="H490" s="99">
        <v>2.16</v>
      </c>
      <c r="L490" s="94"/>
      <c r="M490" s="100"/>
      <c r="N490" s="101"/>
      <c r="O490" s="101"/>
      <c r="P490" s="101"/>
      <c r="Q490" s="101"/>
      <c r="R490" s="101"/>
      <c r="S490" s="101"/>
      <c r="T490" s="102"/>
      <c r="AT490" s="97" t="s">
        <v>132</v>
      </c>
      <c r="AU490" s="97" t="s">
        <v>74</v>
      </c>
      <c r="AV490" s="95" t="s">
        <v>74</v>
      </c>
      <c r="AW490" s="95" t="s">
        <v>5</v>
      </c>
      <c r="AX490" s="95" t="s">
        <v>66</v>
      </c>
      <c r="AY490" s="97" t="s">
        <v>123</v>
      </c>
    </row>
    <row r="491" spans="2:51" s="174" customFormat="1" ht="12">
      <c r="B491" s="173"/>
      <c r="D491" s="96" t="s">
        <v>132</v>
      </c>
      <c r="E491" s="175" t="s">
        <v>1</v>
      </c>
      <c r="F491" s="176" t="s">
        <v>412</v>
      </c>
      <c r="H491" s="177">
        <v>16.02</v>
      </c>
      <c r="L491" s="173"/>
      <c r="M491" s="178"/>
      <c r="N491" s="179"/>
      <c r="O491" s="179"/>
      <c r="P491" s="179"/>
      <c r="Q491" s="179"/>
      <c r="R491" s="179"/>
      <c r="S491" s="179"/>
      <c r="T491" s="180"/>
      <c r="AT491" s="175" t="s">
        <v>132</v>
      </c>
      <c r="AU491" s="175" t="s">
        <v>74</v>
      </c>
      <c r="AV491" s="174" t="s">
        <v>137</v>
      </c>
      <c r="AW491" s="174" t="s">
        <v>5</v>
      </c>
      <c r="AX491" s="174" t="s">
        <v>66</v>
      </c>
      <c r="AY491" s="175" t="s">
        <v>123</v>
      </c>
    </row>
    <row r="492" spans="2:51" s="182" customFormat="1" ht="12">
      <c r="B492" s="181"/>
      <c r="D492" s="96" t="s">
        <v>132</v>
      </c>
      <c r="E492" s="183" t="s">
        <v>1</v>
      </c>
      <c r="F492" s="184" t="s">
        <v>470</v>
      </c>
      <c r="H492" s="185">
        <v>523.54</v>
      </c>
      <c r="L492" s="181"/>
      <c r="M492" s="186"/>
      <c r="N492" s="187"/>
      <c r="O492" s="187"/>
      <c r="P492" s="187"/>
      <c r="Q492" s="187"/>
      <c r="R492" s="187"/>
      <c r="S492" s="187"/>
      <c r="T492" s="188"/>
      <c r="AT492" s="183" t="s">
        <v>132</v>
      </c>
      <c r="AU492" s="183" t="s">
        <v>74</v>
      </c>
      <c r="AV492" s="182" t="s">
        <v>130</v>
      </c>
      <c r="AW492" s="182" t="s">
        <v>5</v>
      </c>
      <c r="AX492" s="182" t="s">
        <v>72</v>
      </c>
      <c r="AY492" s="183" t="s">
        <v>123</v>
      </c>
    </row>
    <row r="493" spans="2:65" s="117" customFormat="1" ht="16.5" customHeight="1">
      <c r="B493" s="8"/>
      <c r="C493" s="84" t="s">
        <v>167</v>
      </c>
      <c r="D493" s="84" t="s">
        <v>125</v>
      </c>
      <c r="E493" s="85" t="s">
        <v>529</v>
      </c>
      <c r="F493" s="86" t="s">
        <v>530</v>
      </c>
      <c r="G493" s="87" t="s">
        <v>396</v>
      </c>
      <c r="H493" s="88">
        <v>523.54</v>
      </c>
      <c r="I493" s="142"/>
      <c r="J493" s="89">
        <f>ROUND(I493*H493,2)</f>
        <v>0</v>
      </c>
      <c r="K493" s="86" t="s">
        <v>397</v>
      </c>
      <c r="L493" s="8"/>
      <c r="M493" s="115" t="s">
        <v>1</v>
      </c>
      <c r="N493" s="90" t="s">
        <v>35</v>
      </c>
      <c r="O493" s="92">
        <v>0.097</v>
      </c>
      <c r="P493" s="92">
        <f>O493*H493</f>
        <v>50.78338</v>
      </c>
      <c r="Q493" s="92">
        <v>0</v>
      </c>
      <c r="R493" s="92">
        <f>Q493*H493</f>
        <v>0</v>
      </c>
      <c r="S493" s="92">
        <v>0</v>
      </c>
      <c r="T493" s="164">
        <f>S493*H493</f>
        <v>0</v>
      </c>
      <c r="AR493" s="120" t="s">
        <v>130</v>
      </c>
      <c r="AT493" s="120" t="s">
        <v>125</v>
      </c>
      <c r="AU493" s="120" t="s">
        <v>74</v>
      </c>
      <c r="AY493" s="120" t="s">
        <v>123</v>
      </c>
      <c r="BE493" s="156">
        <f>IF(N493="základní",J493,0)</f>
        <v>0</v>
      </c>
      <c r="BF493" s="156">
        <f>IF(N493="snížená",J493,0)</f>
        <v>0</v>
      </c>
      <c r="BG493" s="156">
        <f>IF(N493="zákl. přenesená",J493,0)</f>
        <v>0</v>
      </c>
      <c r="BH493" s="156">
        <f>IF(N493="sníž. přenesená",J493,0)</f>
        <v>0</v>
      </c>
      <c r="BI493" s="156">
        <f>IF(N493="nulová",J493,0)</f>
        <v>0</v>
      </c>
      <c r="BJ493" s="120" t="s">
        <v>72</v>
      </c>
      <c r="BK493" s="156">
        <f>ROUND(I493*H493,2)</f>
        <v>0</v>
      </c>
      <c r="BL493" s="120" t="s">
        <v>130</v>
      </c>
      <c r="BM493" s="120" t="s">
        <v>1195</v>
      </c>
    </row>
    <row r="494" spans="2:47" s="117" customFormat="1" ht="12">
      <c r="B494" s="8"/>
      <c r="D494" s="96" t="s">
        <v>399</v>
      </c>
      <c r="F494" s="165" t="s">
        <v>532</v>
      </c>
      <c r="L494" s="8"/>
      <c r="M494" s="114"/>
      <c r="N494" s="21"/>
      <c r="O494" s="21"/>
      <c r="P494" s="21"/>
      <c r="Q494" s="21"/>
      <c r="R494" s="21"/>
      <c r="S494" s="21"/>
      <c r="T494" s="22"/>
      <c r="AT494" s="120" t="s">
        <v>399</v>
      </c>
      <c r="AU494" s="120" t="s">
        <v>74</v>
      </c>
    </row>
    <row r="495" spans="2:51" s="167" customFormat="1" ht="12">
      <c r="B495" s="166"/>
      <c r="D495" s="96" t="s">
        <v>132</v>
      </c>
      <c r="E495" s="168" t="s">
        <v>1</v>
      </c>
      <c r="F495" s="169" t="s">
        <v>401</v>
      </c>
      <c r="H495" s="168" t="s">
        <v>1</v>
      </c>
      <c r="L495" s="166"/>
      <c r="M495" s="170"/>
      <c r="N495" s="171"/>
      <c r="O495" s="171"/>
      <c r="P495" s="171"/>
      <c r="Q495" s="171"/>
      <c r="R495" s="171"/>
      <c r="S495" s="171"/>
      <c r="T495" s="172"/>
      <c r="AT495" s="168" t="s">
        <v>132</v>
      </c>
      <c r="AU495" s="168" t="s">
        <v>74</v>
      </c>
      <c r="AV495" s="167" t="s">
        <v>72</v>
      </c>
      <c r="AW495" s="167" t="s">
        <v>5</v>
      </c>
      <c r="AX495" s="167" t="s">
        <v>66</v>
      </c>
      <c r="AY495" s="168" t="s">
        <v>123</v>
      </c>
    </row>
    <row r="496" spans="2:51" s="167" customFormat="1" ht="12">
      <c r="B496" s="166"/>
      <c r="D496" s="96" t="s">
        <v>132</v>
      </c>
      <c r="E496" s="168" t="s">
        <v>1</v>
      </c>
      <c r="F496" s="169" t="s">
        <v>1142</v>
      </c>
      <c r="H496" s="168" t="s">
        <v>1</v>
      </c>
      <c r="L496" s="166"/>
      <c r="M496" s="170"/>
      <c r="N496" s="171"/>
      <c r="O496" s="171"/>
      <c r="P496" s="171"/>
      <c r="Q496" s="171"/>
      <c r="R496" s="171"/>
      <c r="S496" s="171"/>
      <c r="T496" s="172"/>
      <c r="AT496" s="168" t="s">
        <v>132</v>
      </c>
      <c r="AU496" s="168" t="s">
        <v>74</v>
      </c>
      <c r="AV496" s="167" t="s">
        <v>72</v>
      </c>
      <c r="AW496" s="167" t="s">
        <v>5</v>
      </c>
      <c r="AX496" s="167" t="s">
        <v>66</v>
      </c>
      <c r="AY496" s="168" t="s">
        <v>123</v>
      </c>
    </row>
    <row r="497" spans="2:51" s="167" customFormat="1" ht="12">
      <c r="B497" s="166"/>
      <c r="D497" s="96" t="s">
        <v>132</v>
      </c>
      <c r="E497" s="168" t="s">
        <v>1</v>
      </c>
      <c r="F497" s="169" t="s">
        <v>1143</v>
      </c>
      <c r="H497" s="168" t="s">
        <v>1</v>
      </c>
      <c r="L497" s="166"/>
      <c r="M497" s="170"/>
      <c r="N497" s="171"/>
      <c r="O497" s="171"/>
      <c r="P497" s="171"/>
      <c r="Q497" s="171"/>
      <c r="R497" s="171"/>
      <c r="S497" s="171"/>
      <c r="T497" s="172"/>
      <c r="AT497" s="168" t="s">
        <v>132</v>
      </c>
      <c r="AU497" s="168" t="s">
        <v>74</v>
      </c>
      <c r="AV497" s="167" t="s">
        <v>72</v>
      </c>
      <c r="AW497" s="167" t="s">
        <v>5</v>
      </c>
      <c r="AX497" s="167" t="s">
        <v>66</v>
      </c>
      <c r="AY497" s="168" t="s">
        <v>123</v>
      </c>
    </row>
    <row r="498" spans="2:51" s="167" customFormat="1" ht="12">
      <c r="B498" s="166"/>
      <c r="D498" s="96" t="s">
        <v>132</v>
      </c>
      <c r="E498" s="168" t="s">
        <v>1</v>
      </c>
      <c r="F498" s="169" t="s">
        <v>404</v>
      </c>
      <c r="H498" s="168" t="s">
        <v>1</v>
      </c>
      <c r="L498" s="166"/>
      <c r="M498" s="170"/>
      <c r="N498" s="171"/>
      <c r="O498" s="171"/>
      <c r="P498" s="171"/>
      <c r="Q498" s="171"/>
      <c r="R498" s="171"/>
      <c r="S498" s="171"/>
      <c r="T498" s="172"/>
      <c r="AT498" s="168" t="s">
        <v>132</v>
      </c>
      <c r="AU498" s="168" t="s">
        <v>74</v>
      </c>
      <c r="AV498" s="167" t="s">
        <v>72</v>
      </c>
      <c r="AW498" s="167" t="s">
        <v>5</v>
      </c>
      <c r="AX498" s="167" t="s">
        <v>66</v>
      </c>
      <c r="AY498" s="168" t="s">
        <v>123</v>
      </c>
    </row>
    <row r="499" spans="2:51" s="167" customFormat="1" ht="12">
      <c r="B499" s="166"/>
      <c r="D499" s="96" t="s">
        <v>132</v>
      </c>
      <c r="E499" s="168" t="s">
        <v>1</v>
      </c>
      <c r="F499" s="169" t="s">
        <v>1144</v>
      </c>
      <c r="H499" s="168" t="s">
        <v>1</v>
      </c>
      <c r="L499" s="166"/>
      <c r="M499" s="170"/>
      <c r="N499" s="171"/>
      <c r="O499" s="171"/>
      <c r="P499" s="171"/>
      <c r="Q499" s="171"/>
      <c r="R499" s="171"/>
      <c r="S499" s="171"/>
      <c r="T499" s="172"/>
      <c r="AT499" s="168" t="s">
        <v>132</v>
      </c>
      <c r="AU499" s="168" t="s">
        <v>74</v>
      </c>
      <c r="AV499" s="167" t="s">
        <v>72</v>
      </c>
      <c r="AW499" s="167" t="s">
        <v>5</v>
      </c>
      <c r="AX499" s="167" t="s">
        <v>66</v>
      </c>
      <c r="AY499" s="168" t="s">
        <v>123</v>
      </c>
    </row>
    <row r="500" spans="2:51" s="167" customFormat="1" ht="12">
      <c r="B500" s="166"/>
      <c r="D500" s="96" t="s">
        <v>132</v>
      </c>
      <c r="E500" s="168" t="s">
        <v>1</v>
      </c>
      <c r="F500" s="169" t="s">
        <v>1145</v>
      </c>
      <c r="H500" s="168" t="s">
        <v>1</v>
      </c>
      <c r="L500" s="166"/>
      <c r="M500" s="170"/>
      <c r="N500" s="171"/>
      <c r="O500" s="171"/>
      <c r="P500" s="171"/>
      <c r="Q500" s="171"/>
      <c r="R500" s="171"/>
      <c r="S500" s="171"/>
      <c r="T500" s="172"/>
      <c r="AT500" s="168" t="s">
        <v>132</v>
      </c>
      <c r="AU500" s="168" t="s">
        <v>74</v>
      </c>
      <c r="AV500" s="167" t="s">
        <v>72</v>
      </c>
      <c r="AW500" s="167" t="s">
        <v>5</v>
      </c>
      <c r="AX500" s="167" t="s">
        <v>66</v>
      </c>
      <c r="AY500" s="168" t="s">
        <v>123</v>
      </c>
    </row>
    <row r="501" spans="2:51" s="167" customFormat="1" ht="12">
      <c r="B501" s="166"/>
      <c r="D501" s="96" t="s">
        <v>132</v>
      </c>
      <c r="E501" s="168" t="s">
        <v>1</v>
      </c>
      <c r="F501" s="169" t="s">
        <v>1146</v>
      </c>
      <c r="H501" s="168" t="s">
        <v>1</v>
      </c>
      <c r="L501" s="166"/>
      <c r="M501" s="170"/>
      <c r="N501" s="171"/>
      <c r="O501" s="171"/>
      <c r="P501" s="171"/>
      <c r="Q501" s="171"/>
      <c r="R501" s="171"/>
      <c r="S501" s="171"/>
      <c r="T501" s="172"/>
      <c r="AT501" s="168" t="s">
        <v>132</v>
      </c>
      <c r="AU501" s="168" t="s">
        <v>74</v>
      </c>
      <c r="AV501" s="167" t="s">
        <v>72</v>
      </c>
      <c r="AW501" s="167" t="s">
        <v>5</v>
      </c>
      <c r="AX501" s="167" t="s">
        <v>66</v>
      </c>
      <c r="AY501" s="168" t="s">
        <v>123</v>
      </c>
    </row>
    <row r="502" spans="2:51" s="95" customFormat="1" ht="12">
      <c r="B502" s="94"/>
      <c r="D502" s="96" t="s">
        <v>132</v>
      </c>
      <c r="E502" s="97" t="s">
        <v>1</v>
      </c>
      <c r="F502" s="98" t="s">
        <v>1147</v>
      </c>
      <c r="H502" s="99">
        <v>66.3</v>
      </c>
      <c r="L502" s="94"/>
      <c r="M502" s="100"/>
      <c r="N502" s="101"/>
      <c r="O502" s="101"/>
      <c r="P502" s="101"/>
      <c r="Q502" s="101"/>
      <c r="R502" s="101"/>
      <c r="S502" s="101"/>
      <c r="T502" s="102"/>
      <c r="AT502" s="97" t="s">
        <v>132</v>
      </c>
      <c r="AU502" s="97" t="s">
        <v>74</v>
      </c>
      <c r="AV502" s="95" t="s">
        <v>74</v>
      </c>
      <c r="AW502" s="95" t="s">
        <v>5</v>
      </c>
      <c r="AX502" s="95" t="s">
        <v>66</v>
      </c>
      <c r="AY502" s="97" t="s">
        <v>123</v>
      </c>
    </row>
    <row r="503" spans="2:51" s="167" customFormat="1" ht="12">
      <c r="B503" s="166"/>
      <c r="D503" s="96" t="s">
        <v>132</v>
      </c>
      <c r="E503" s="168" t="s">
        <v>1</v>
      </c>
      <c r="F503" s="169" t="s">
        <v>409</v>
      </c>
      <c r="H503" s="168" t="s">
        <v>1</v>
      </c>
      <c r="L503" s="166"/>
      <c r="M503" s="170"/>
      <c r="N503" s="171"/>
      <c r="O503" s="171"/>
      <c r="P503" s="171"/>
      <c r="Q503" s="171"/>
      <c r="R503" s="171"/>
      <c r="S503" s="171"/>
      <c r="T503" s="172"/>
      <c r="AT503" s="168" t="s">
        <v>132</v>
      </c>
      <c r="AU503" s="168" t="s">
        <v>74</v>
      </c>
      <c r="AV503" s="167" t="s">
        <v>72</v>
      </c>
      <c r="AW503" s="167" t="s">
        <v>5</v>
      </c>
      <c r="AX503" s="167" t="s">
        <v>66</v>
      </c>
      <c r="AY503" s="168" t="s">
        <v>123</v>
      </c>
    </row>
    <row r="504" spans="2:51" s="167" customFormat="1" ht="12">
      <c r="B504" s="166"/>
      <c r="D504" s="96" t="s">
        <v>132</v>
      </c>
      <c r="E504" s="168" t="s">
        <v>1</v>
      </c>
      <c r="F504" s="169" t="s">
        <v>1148</v>
      </c>
      <c r="H504" s="168" t="s">
        <v>1</v>
      </c>
      <c r="L504" s="166"/>
      <c r="M504" s="170"/>
      <c r="N504" s="171"/>
      <c r="O504" s="171"/>
      <c r="P504" s="171"/>
      <c r="Q504" s="171"/>
      <c r="R504" s="171"/>
      <c r="S504" s="171"/>
      <c r="T504" s="172"/>
      <c r="AT504" s="168" t="s">
        <v>132</v>
      </c>
      <c r="AU504" s="168" t="s">
        <v>74</v>
      </c>
      <c r="AV504" s="167" t="s">
        <v>72</v>
      </c>
      <c r="AW504" s="167" t="s">
        <v>5</v>
      </c>
      <c r="AX504" s="167" t="s">
        <v>66</v>
      </c>
      <c r="AY504" s="168" t="s">
        <v>123</v>
      </c>
    </row>
    <row r="505" spans="2:51" s="95" customFormat="1" ht="12">
      <c r="B505" s="94"/>
      <c r="D505" s="96" t="s">
        <v>132</v>
      </c>
      <c r="E505" s="97" t="s">
        <v>1</v>
      </c>
      <c r="F505" s="98" t="s">
        <v>1149</v>
      </c>
      <c r="H505" s="99">
        <v>8.25</v>
      </c>
      <c r="L505" s="94"/>
      <c r="M505" s="100"/>
      <c r="N505" s="101"/>
      <c r="O505" s="101"/>
      <c r="P505" s="101"/>
      <c r="Q505" s="101"/>
      <c r="R505" s="101"/>
      <c r="S505" s="101"/>
      <c r="T505" s="102"/>
      <c r="AT505" s="97" t="s">
        <v>132</v>
      </c>
      <c r="AU505" s="97" t="s">
        <v>74</v>
      </c>
      <c r="AV505" s="95" t="s">
        <v>74</v>
      </c>
      <c r="AW505" s="95" t="s">
        <v>5</v>
      </c>
      <c r="AX505" s="95" t="s">
        <v>66</v>
      </c>
      <c r="AY505" s="97" t="s">
        <v>123</v>
      </c>
    </row>
    <row r="506" spans="2:51" s="174" customFormat="1" ht="12">
      <c r="B506" s="173"/>
      <c r="D506" s="96" t="s">
        <v>132</v>
      </c>
      <c r="E506" s="175" t="s">
        <v>1</v>
      </c>
      <c r="F506" s="176" t="s">
        <v>412</v>
      </c>
      <c r="H506" s="177">
        <v>74.55</v>
      </c>
      <c r="L506" s="173"/>
      <c r="M506" s="178"/>
      <c r="N506" s="179"/>
      <c r="O506" s="179"/>
      <c r="P506" s="179"/>
      <c r="Q506" s="179"/>
      <c r="R506" s="179"/>
      <c r="S506" s="179"/>
      <c r="T506" s="180"/>
      <c r="AT506" s="175" t="s">
        <v>132</v>
      </c>
      <c r="AU506" s="175" t="s">
        <v>74</v>
      </c>
      <c r="AV506" s="174" t="s">
        <v>137</v>
      </c>
      <c r="AW506" s="174" t="s">
        <v>5</v>
      </c>
      <c r="AX506" s="174" t="s">
        <v>66</v>
      </c>
      <c r="AY506" s="175" t="s">
        <v>123</v>
      </c>
    </row>
    <row r="507" spans="2:51" s="167" customFormat="1" ht="12">
      <c r="B507" s="166"/>
      <c r="D507" s="96" t="s">
        <v>132</v>
      </c>
      <c r="E507" s="168" t="s">
        <v>1</v>
      </c>
      <c r="F507" s="169" t="s">
        <v>1150</v>
      </c>
      <c r="H507" s="168" t="s">
        <v>1</v>
      </c>
      <c r="L507" s="166"/>
      <c r="M507" s="170"/>
      <c r="N507" s="171"/>
      <c r="O507" s="171"/>
      <c r="P507" s="171"/>
      <c r="Q507" s="171"/>
      <c r="R507" s="171"/>
      <c r="S507" s="171"/>
      <c r="T507" s="172"/>
      <c r="AT507" s="168" t="s">
        <v>132</v>
      </c>
      <c r="AU507" s="168" t="s">
        <v>74</v>
      </c>
      <c r="AV507" s="167" t="s">
        <v>72</v>
      </c>
      <c r="AW507" s="167" t="s">
        <v>5</v>
      </c>
      <c r="AX507" s="167" t="s">
        <v>66</v>
      </c>
      <c r="AY507" s="168" t="s">
        <v>123</v>
      </c>
    </row>
    <row r="508" spans="2:51" s="167" customFormat="1" ht="12">
      <c r="B508" s="166"/>
      <c r="D508" s="96" t="s">
        <v>132</v>
      </c>
      <c r="E508" s="168" t="s">
        <v>1</v>
      </c>
      <c r="F508" s="169" t="s">
        <v>1145</v>
      </c>
      <c r="H508" s="168" t="s">
        <v>1</v>
      </c>
      <c r="L508" s="166"/>
      <c r="M508" s="170"/>
      <c r="N508" s="171"/>
      <c r="O508" s="171"/>
      <c r="P508" s="171"/>
      <c r="Q508" s="171"/>
      <c r="R508" s="171"/>
      <c r="S508" s="171"/>
      <c r="T508" s="172"/>
      <c r="AT508" s="168" t="s">
        <v>132</v>
      </c>
      <c r="AU508" s="168" t="s">
        <v>74</v>
      </c>
      <c r="AV508" s="167" t="s">
        <v>72</v>
      </c>
      <c r="AW508" s="167" t="s">
        <v>5</v>
      </c>
      <c r="AX508" s="167" t="s">
        <v>66</v>
      </c>
      <c r="AY508" s="168" t="s">
        <v>123</v>
      </c>
    </row>
    <row r="509" spans="2:51" s="167" customFormat="1" ht="12">
      <c r="B509" s="166"/>
      <c r="D509" s="96" t="s">
        <v>132</v>
      </c>
      <c r="E509" s="168" t="s">
        <v>1</v>
      </c>
      <c r="F509" s="169" t="s">
        <v>1151</v>
      </c>
      <c r="H509" s="168" t="s">
        <v>1</v>
      </c>
      <c r="L509" s="166"/>
      <c r="M509" s="170"/>
      <c r="N509" s="171"/>
      <c r="O509" s="171"/>
      <c r="P509" s="171"/>
      <c r="Q509" s="171"/>
      <c r="R509" s="171"/>
      <c r="S509" s="171"/>
      <c r="T509" s="172"/>
      <c r="AT509" s="168" t="s">
        <v>132</v>
      </c>
      <c r="AU509" s="168" t="s">
        <v>74</v>
      </c>
      <c r="AV509" s="167" t="s">
        <v>72</v>
      </c>
      <c r="AW509" s="167" t="s">
        <v>5</v>
      </c>
      <c r="AX509" s="167" t="s">
        <v>66</v>
      </c>
      <c r="AY509" s="168" t="s">
        <v>123</v>
      </c>
    </row>
    <row r="510" spans="2:51" s="95" customFormat="1" ht="12">
      <c r="B510" s="94"/>
      <c r="D510" s="96" t="s">
        <v>132</v>
      </c>
      <c r="E510" s="97" t="s">
        <v>1</v>
      </c>
      <c r="F510" s="98" t="s">
        <v>1152</v>
      </c>
      <c r="H510" s="99">
        <v>160.65</v>
      </c>
      <c r="L510" s="94"/>
      <c r="M510" s="100"/>
      <c r="N510" s="101"/>
      <c r="O510" s="101"/>
      <c r="P510" s="101"/>
      <c r="Q510" s="101"/>
      <c r="R510" s="101"/>
      <c r="S510" s="101"/>
      <c r="T510" s="102"/>
      <c r="AT510" s="97" t="s">
        <v>132</v>
      </c>
      <c r="AU510" s="97" t="s">
        <v>74</v>
      </c>
      <c r="AV510" s="95" t="s">
        <v>74</v>
      </c>
      <c r="AW510" s="95" t="s">
        <v>5</v>
      </c>
      <c r="AX510" s="95" t="s">
        <v>66</v>
      </c>
      <c r="AY510" s="97" t="s">
        <v>123</v>
      </c>
    </row>
    <row r="511" spans="2:51" s="167" customFormat="1" ht="12">
      <c r="B511" s="166"/>
      <c r="D511" s="96" t="s">
        <v>132</v>
      </c>
      <c r="E511" s="168" t="s">
        <v>1</v>
      </c>
      <c r="F511" s="169" t="s">
        <v>409</v>
      </c>
      <c r="H511" s="168" t="s">
        <v>1</v>
      </c>
      <c r="L511" s="166"/>
      <c r="M511" s="170"/>
      <c r="N511" s="171"/>
      <c r="O511" s="171"/>
      <c r="P511" s="171"/>
      <c r="Q511" s="171"/>
      <c r="R511" s="171"/>
      <c r="S511" s="171"/>
      <c r="T511" s="172"/>
      <c r="AT511" s="168" t="s">
        <v>132</v>
      </c>
      <c r="AU511" s="168" t="s">
        <v>74</v>
      </c>
      <c r="AV511" s="167" t="s">
        <v>72</v>
      </c>
      <c r="AW511" s="167" t="s">
        <v>5</v>
      </c>
      <c r="AX511" s="167" t="s">
        <v>66</v>
      </c>
      <c r="AY511" s="168" t="s">
        <v>123</v>
      </c>
    </row>
    <row r="512" spans="2:51" s="167" customFormat="1" ht="12">
      <c r="B512" s="166"/>
      <c r="D512" s="96" t="s">
        <v>132</v>
      </c>
      <c r="E512" s="168" t="s">
        <v>1</v>
      </c>
      <c r="F512" s="169" t="s">
        <v>1153</v>
      </c>
      <c r="H512" s="168" t="s">
        <v>1</v>
      </c>
      <c r="L512" s="166"/>
      <c r="M512" s="170"/>
      <c r="N512" s="171"/>
      <c r="O512" s="171"/>
      <c r="P512" s="171"/>
      <c r="Q512" s="171"/>
      <c r="R512" s="171"/>
      <c r="S512" s="171"/>
      <c r="T512" s="172"/>
      <c r="AT512" s="168" t="s">
        <v>132</v>
      </c>
      <c r="AU512" s="168" t="s">
        <v>74</v>
      </c>
      <c r="AV512" s="167" t="s">
        <v>72</v>
      </c>
      <c r="AW512" s="167" t="s">
        <v>5</v>
      </c>
      <c r="AX512" s="167" t="s">
        <v>66</v>
      </c>
      <c r="AY512" s="168" t="s">
        <v>123</v>
      </c>
    </row>
    <row r="513" spans="2:51" s="95" customFormat="1" ht="12">
      <c r="B513" s="94"/>
      <c r="D513" s="96" t="s">
        <v>132</v>
      </c>
      <c r="E513" s="97" t="s">
        <v>1</v>
      </c>
      <c r="F513" s="98" t="s">
        <v>1154</v>
      </c>
      <c r="H513" s="99">
        <v>6.75</v>
      </c>
      <c r="L513" s="94"/>
      <c r="M513" s="100"/>
      <c r="N513" s="101"/>
      <c r="O513" s="101"/>
      <c r="P513" s="101"/>
      <c r="Q513" s="101"/>
      <c r="R513" s="101"/>
      <c r="S513" s="101"/>
      <c r="T513" s="102"/>
      <c r="AT513" s="97" t="s">
        <v>132</v>
      </c>
      <c r="AU513" s="97" t="s">
        <v>74</v>
      </c>
      <c r="AV513" s="95" t="s">
        <v>74</v>
      </c>
      <c r="AW513" s="95" t="s">
        <v>5</v>
      </c>
      <c r="AX513" s="95" t="s">
        <v>66</v>
      </c>
      <c r="AY513" s="97" t="s">
        <v>123</v>
      </c>
    </row>
    <row r="514" spans="2:51" s="174" customFormat="1" ht="12">
      <c r="B514" s="173"/>
      <c r="D514" s="96" t="s">
        <v>132</v>
      </c>
      <c r="E514" s="175" t="s">
        <v>1</v>
      </c>
      <c r="F514" s="176" t="s">
        <v>412</v>
      </c>
      <c r="H514" s="177">
        <v>167.4</v>
      </c>
      <c r="L514" s="173"/>
      <c r="M514" s="178"/>
      <c r="N514" s="179"/>
      <c r="O514" s="179"/>
      <c r="P514" s="179"/>
      <c r="Q514" s="179"/>
      <c r="R514" s="179"/>
      <c r="S514" s="179"/>
      <c r="T514" s="180"/>
      <c r="AT514" s="175" t="s">
        <v>132</v>
      </c>
      <c r="AU514" s="175" t="s">
        <v>74</v>
      </c>
      <c r="AV514" s="174" t="s">
        <v>137</v>
      </c>
      <c r="AW514" s="174" t="s">
        <v>5</v>
      </c>
      <c r="AX514" s="174" t="s">
        <v>66</v>
      </c>
      <c r="AY514" s="175" t="s">
        <v>123</v>
      </c>
    </row>
    <row r="515" spans="2:51" s="167" customFormat="1" ht="12">
      <c r="B515" s="166"/>
      <c r="D515" s="96" t="s">
        <v>132</v>
      </c>
      <c r="E515" s="168" t="s">
        <v>1</v>
      </c>
      <c r="F515" s="169" t="s">
        <v>1155</v>
      </c>
      <c r="H515" s="168" t="s">
        <v>1</v>
      </c>
      <c r="L515" s="166"/>
      <c r="M515" s="170"/>
      <c r="N515" s="171"/>
      <c r="O515" s="171"/>
      <c r="P515" s="171"/>
      <c r="Q515" s="171"/>
      <c r="R515" s="171"/>
      <c r="S515" s="171"/>
      <c r="T515" s="172"/>
      <c r="AT515" s="168" t="s">
        <v>132</v>
      </c>
      <c r="AU515" s="168" t="s">
        <v>74</v>
      </c>
      <c r="AV515" s="167" t="s">
        <v>72</v>
      </c>
      <c r="AW515" s="167" t="s">
        <v>5</v>
      </c>
      <c r="AX515" s="167" t="s">
        <v>66</v>
      </c>
      <c r="AY515" s="168" t="s">
        <v>123</v>
      </c>
    </row>
    <row r="516" spans="2:51" s="167" customFormat="1" ht="12">
      <c r="B516" s="166"/>
      <c r="D516" s="96" t="s">
        <v>132</v>
      </c>
      <c r="E516" s="168" t="s">
        <v>1</v>
      </c>
      <c r="F516" s="169" t="s">
        <v>1145</v>
      </c>
      <c r="H516" s="168" t="s">
        <v>1</v>
      </c>
      <c r="L516" s="166"/>
      <c r="M516" s="170"/>
      <c r="N516" s="171"/>
      <c r="O516" s="171"/>
      <c r="P516" s="171"/>
      <c r="Q516" s="171"/>
      <c r="R516" s="171"/>
      <c r="S516" s="171"/>
      <c r="T516" s="172"/>
      <c r="AT516" s="168" t="s">
        <v>132</v>
      </c>
      <c r="AU516" s="168" t="s">
        <v>74</v>
      </c>
      <c r="AV516" s="167" t="s">
        <v>72</v>
      </c>
      <c r="AW516" s="167" t="s">
        <v>5</v>
      </c>
      <c r="AX516" s="167" t="s">
        <v>66</v>
      </c>
      <c r="AY516" s="168" t="s">
        <v>123</v>
      </c>
    </row>
    <row r="517" spans="2:51" s="167" customFormat="1" ht="12">
      <c r="B517" s="166"/>
      <c r="D517" s="96" t="s">
        <v>132</v>
      </c>
      <c r="E517" s="168" t="s">
        <v>1</v>
      </c>
      <c r="F517" s="169" t="s">
        <v>1156</v>
      </c>
      <c r="H517" s="168" t="s">
        <v>1</v>
      </c>
      <c r="L517" s="166"/>
      <c r="M517" s="170"/>
      <c r="N517" s="171"/>
      <c r="O517" s="171"/>
      <c r="P517" s="171"/>
      <c r="Q517" s="171"/>
      <c r="R517" s="171"/>
      <c r="S517" s="171"/>
      <c r="T517" s="172"/>
      <c r="AT517" s="168" t="s">
        <v>132</v>
      </c>
      <c r="AU517" s="168" t="s">
        <v>74</v>
      </c>
      <c r="AV517" s="167" t="s">
        <v>72</v>
      </c>
      <c r="AW517" s="167" t="s">
        <v>5</v>
      </c>
      <c r="AX517" s="167" t="s">
        <v>66</v>
      </c>
      <c r="AY517" s="168" t="s">
        <v>123</v>
      </c>
    </row>
    <row r="518" spans="2:51" s="95" customFormat="1" ht="12">
      <c r="B518" s="94"/>
      <c r="D518" s="96" t="s">
        <v>132</v>
      </c>
      <c r="E518" s="97" t="s">
        <v>1</v>
      </c>
      <c r="F518" s="98" t="s">
        <v>1157</v>
      </c>
      <c r="H518" s="99">
        <v>196.775</v>
      </c>
      <c r="L518" s="94"/>
      <c r="M518" s="100"/>
      <c r="N518" s="101"/>
      <c r="O518" s="101"/>
      <c r="P518" s="101"/>
      <c r="Q518" s="101"/>
      <c r="R518" s="101"/>
      <c r="S518" s="101"/>
      <c r="T518" s="102"/>
      <c r="AT518" s="97" t="s">
        <v>132</v>
      </c>
      <c r="AU518" s="97" t="s">
        <v>74</v>
      </c>
      <c r="AV518" s="95" t="s">
        <v>74</v>
      </c>
      <c r="AW518" s="95" t="s">
        <v>5</v>
      </c>
      <c r="AX518" s="95" t="s">
        <v>66</v>
      </c>
      <c r="AY518" s="97" t="s">
        <v>123</v>
      </c>
    </row>
    <row r="519" spans="2:51" s="167" customFormat="1" ht="12">
      <c r="B519" s="166"/>
      <c r="D519" s="96" t="s">
        <v>132</v>
      </c>
      <c r="E519" s="168" t="s">
        <v>1</v>
      </c>
      <c r="F519" s="169" t="s">
        <v>409</v>
      </c>
      <c r="H519" s="168" t="s">
        <v>1</v>
      </c>
      <c r="L519" s="166"/>
      <c r="M519" s="170"/>
      <c r="N519" s="171"/>
      <c r="O519" s="171"/>
      <c r="P519" s="171"/>
      <c r="Q519" s="171"/>
      <c r="R519" s="171"/>
      <c r="S519" s="171"/>
      <c r="T519" s="172"/>
      <c r="AT519" s="168" t="s">
        <v>132</v>
      </c>
      <c r="AU519" s="168" t="s">
        <v>74</v>
      </c>
      <c r="AV519" s="167" t="s">
        <v>72</v>
      </c>
      <c r="AW519" s="167" t="s">
        <v>5</v>
      </c>
      <c r="AX519" s="167" t="s">
        <v>66</v>
      </c>
      <c r="AY519" s="168" t="s">
        <v>123</v>
      </c>
    </row>
    <row r="520" spans="2:51" s="167" customFormat="1" ht="12">
      <c r="B520" s="166"/>
      <c r="D520" s="96" t="s">
        <v>132</v>
      </c>
      <c r="E520" s="168" t="s">
        <v>1</v>
      </c>
      <c r="F520" s="169" t="s">
        <v>1158</v>
      </c>
      <c r="H520" s="168" t="s">
        <v>1</v>
      </c>
      <c r="L520" s="166"/>
      <c r="M520" s="170"/>
      <c r="N520" s="171"/>
      <c r="O520" s="171"/>
      <c r="P520" s="171"/>
      <c r="Q520" s="171"/>
      <c r="R520" s="171"/>
      <c r="S520" s="171"/>
      <c r="T520" s="172"/>
      <c r="AT520" s="168" t="s">
        <v>132</v>
      </c>
      <c r="AU520" s="168" t="s">
        <v>74</v>
      </c>
      <c r="AV520" s="167" t="s">
        <v>72</v>
      </c>
      <c r="AW520" s="167" t="s">
        <v>5</v>
      </c>
      <c r="AX520" s="167" t="s">
        <v>66</v>
      </c>
      <c r="AY520" s="168" t="s">
        <v>123</v>
      </c>
    </row>
    <row r="521" spans="2:51" s="95" customFormat="1" ht="12">
      <c r="B521" s="94"/>
      <c r="D521" s="96" t="s">
        <v>132</v>
      </c>
      <c r="E521" s="97" t="s">
        <v>1</v>
      </c>
      <c r="F521" s="98" t="s">
        <v>1159</v>
      </c>
      <c r="H521" s="99">
        <v>5.45</v>
      </c>
      <c r="L521" s="94"/>
      <c r="M521" s="100"/>
      <c r="N521" s="101"/>
      <c r="O521" s="101"/>
      <c r="P521" s="101"/>
      <c r="Q521" s="101"/>
      <c r="R521" s="101"/>
      <c r="S521" s="101"/>
      <c r="T521" s="102"/>
      <c r="AT521" s="97" t="s">
        <v>132</v>
      </c>
      <c r="AU521" s="97" t="s">
        <v>74</v>
      </c>
      <c r="AV521" s="95" t="s">
        <v>74</v>
      </c>
      <c r="AW521" s="95" t="s">
        <v>5</v>
      </c>
      <c r="AX521" s="95" t="s">
        <v>66</v>
      </c>
      <c r="AY521" s="97" t="s">
        <v>123</v>
      </c>
    </row>
    <row r="522" spans="2:51" s="174" customFormat="1" ht="12">
      <c r="B522" s="173"/>
      <c r="D522" s="96" t="s">
        <v>132</v>
      </c>
      <c r="E522" s="175" t="s">
        <v>1</v>
      </c>
      <c r="F522" s="176" t="s">
        <v>412</v>
      </c>
      <c r="H522" s="177">
        <v>202.225</v>
      </c>
      <c r="L522" s="173"/>
      <c r="M522" s="178"/>
      <c r="N522" s="179"/>
      <c r="O522" s="179"/>
      <c r="P522" s="179"/>
      <c r="Q522" s="179"/>
      <c r="R522" s="179"/>
      <c r="S522" s="179"/>
      <c r="T522" s="180"/>
      <c r="AT522" s="175" t="s">
        <v>132</v>
      </c>
      <c r="AU522" s="175" t="s">
        <v>74</v>
      </c>
      <c r="AV522" s="174" t="s">
        <v>137</v>
      </c>
      <c r="AW522" s="174" t="s">
        <v>5</v>
      </c>
      <c r="AX522" s="174" t="s">
        <v>66</v>
      </c>
      <c r="AY522" s="175" t="s">
        <v>123</v>
      </c>
    </row>
    <row r="523" spans="2:51" s="167" customFormat="1" ht="12">
      <c r="B523" s="166"/>
      <c r="D523" s="96" t="s">
        <v>132</v>
      </c>
      <c r="E523" s="168" t="s">
        <v>1</v>
      </c>
      <c r="F523" s="169" t="s">
        <v>1160</v>
      </c>
      <c r="H523" s="168" t="s">
        <v>1</v>
      </c>
      <c r="L523" s="166"/>
      <c r="M523" s="170"/>
      <c r="N523" s="171"/>
      <c r="O523" s="171"/>
      <c r="P523" s="171"/>
      <c r="Q523" s="171"/>
      <c r="R523" s="171"/>
      <c r="S523" s="171"/>
      <c r="T523" s="172"/>
      <c r="AT523" s="168" t="s">
        <v>132</v>
      </c>
      <c r="AU523" s="168" t="s">
        <v>74</v>
      </c>
      <c r="AV523" s="167" t="s">
        <v>72</v>
      </c>
      <c r="AW523" s="167" t="s">
        <v>5</v>
      </c>
      <c r="AX523" s="167" t="s">
        <v>66</v>
      </c>
      <c r="AY523" s="168" t="s">
        <v>123</v>
      </c>
    </row>
    <row r="524" spans="2:51" s="167" customFormat="1" ht="12">
      <c r="B524" s="166"/>
      <c r="D524" s="96" t="s">
        <v>132</v>
      </c>
      <c r="E524" s="168" t="s">
        <v>1</v>
      </c>
      <c r="F524" s="169" t="s">
        <v>1145</v>
      </c>
      <c r="H524" s="168" t="s">
        <v>1</v>
      </c>
      <c r="L524" s="166"/>
      <c r="M524" s="170"/>
      <c r="N524" s="171"/>
      <c r="O524" s="171"/>
      <c r="P524" s="171"/>
      <c r="Q524" s="171"/>
      <c r="R524" s="171"/>
      <c r="S524" s="171"/>
      <c r="T524" s="172"/>
      <c r="AT524" s="168" t="s">
        <v>132</v>
      </c>
      <c r="AU524" s="168" t="s">
        <v>74</v>
      </c>
      <c r="AV524" s="167" t="s">
        <v>72</v>
      </c>
      <c r="AW524" s="167" t="s">
        <v>5</v>
      </c>
      <c r="AX524" s="167" t="s">
        <v>66</v>
      </c>
      <c r="AY524" s="168" t="s">
        <v>123</v>
      </c>
    </row>
    <row r="525" spans="2:51" s="167" customFormat="1" ht="12">
      <c r="B525" s="166"/>
      <c r="D525" s="96" t="s">
        <v>132</v>
      </c>
      <c r="E525" s="168" t="s">
        <v>1</v>
      </c>
      <c r="F525" s="169" t="s">
        <v>1161</v>
      </c>
      <c r="H525" s="168" t="s">
        <v>1</v>
      </c>
      <c r="L525" s="166"/>
      <c r="M525" s="170"/>
      <c r="N525" s="171"/>
      <c r="O525" s="171"/>
      <c r="P525" s="171"/>
      <c r="Q525" s="171"/>
      <c r="R525" s="171"/>
      <c r="S525" s="171"/>
      <c r="T525" s="172"/>
      <c r="AT525" s="168" t="s">
        <v>132</v>
      </c>
      <c r="AU525" s="168" t="s">
        <v>74</v>
      </c>
      <c r="AV525" s="167" t="s">
        <v>72</v>
      </c>
      <c r="AW525" s="167" t="s">
        <v>5</v>
      </c>
      <c r="AX525" s="167" t="s">
        <v>66</v>
      </c>
      <c r="AY525" s="168" t="s">
        <v>123</v>
      </c>
    </row>
    <row r="526" spans="2:51" s="95" customFormat="1" ht="12">
      <c r="B526" s="94"/>
      <c r="D526" s="96" t="s">
        <v>132</v>
      </c>
      <c r="E526" s="97" t="s">
        <v>1</v>
      </c>
      <c r="F526" s="98" t="s">
        <v>1162</v>
      </c>
      <c r="H526" s="99">
        <v>47.481</v>
      </c>
      <c r="L526" s="94"/>
      <c r="M526" s="100"/>
      <c r="N526" s="101"/>
      <c r="O526" s="101"/>
      <c r="P526" s="101"/>
      <c r="Q526" s="101"/>
      <c r="R526" s="101"/>
      <c r="S526" s="101"/>
      <c r="T526" s="102"/>
      <c r="AT526" s="97" t="s">
        <v>132</v>
      </c>
      <c r="AU526" s="97" t="s">
        <v>74</v>
      </c>
      <c r="AV526" s="95" t="s">
        <v>74</v>
      </c>
      <c r="AW526" s="95" t="s">
        <v>5</v>
      </c>
      <c r="AX526" s="95" t="s">
        <v>66</v>
      </c>
      <c r="AY526" s="97" t="s">
        <v>123</v>
      </c>
    </row>
    <row r="527" spans="2:51" s="167" customFormat="1" ht="12">
      <c r="B527" s="166"/>
      <c r="D527" s="96" t="s">
        <v>132</v>
      </c>
      <c r="E527" s="168" t="s">
        <v>1</v>
      </c>
      <c r="F527" s="169" t="s">
        <v>409</v>
      </c>
      <c r="H527" s="168" t="s">
        <v>1</v>
      </c>
      <c r="L527" s="166"/>
      <c r="M527" s="170"/>
      <c r="N527" s="171"/>
      <c r="O527" s="171"/>
      <c r="P527" s="171"/>
      <c r="Q527" s="171"/>
      <c r="R527" s="171"/>
      <c r="S527" s="171"/>
      <c r="T527" s="172"/>
      <c r="AT527" s="168" t="s">
        <v>132</v>
      </c>
      <c r="AU527" s="168" t="s">
        <v>74</v>
      </c>
      <c r="AV527" s="167" t="s">
        <v>72</v>
      </c>
      <c r="AW527" s="167" t="s">
        <v>5</v>
      </c>
      <c r="AX527" s="167" t="s">
        <v>66</v>
      </c>
      <c r="AY527" s="168" t="s">
        <v>123</v>
      </c>
    </row>
    <row r="528" spans="2:51" s="167" customFormat="1" ht="12">
      <c r="B528" s="166"/>
      <c r="D528" s="96" t="s">
        <v>132</v>
      </c>
      <c r="E528" s="168" t="s">
        <v>1</v>
      </c>
      <c r="F528" s="169" t="s">
        <v>436</v>
      </c>
      <c r="H528" s="168" t="s">
        <v>1</v>
      </c>
      <c r="L528" s="166"/>
      <c r="M528" s="170"/>
      <c r="N528" s="171"/>
      <c r="O528" s="171"/>
      <c r="P528" s="171"/>
      <c r="Q528" s="171"/>
      <c r="R528" s="171"/>
      <c r="S528" s="171"/>
      <c r="T528" s="172"/>
      <c r="AT528" s="168" t="s">
        <v>132</v>
      </c>
      <c r="AU528" s="168" t="s">
        <v>74</v>
      </c>
      <c r="AV528" s="167" t="s">
        <v>72</v>
      </c>
      <c r="AW528" s="167" t="s">
        <v>5</v>
      </c>
      <c r="AX528" s="167" t="s">
        <v>66</v>
      </c>
      <c r="AY528" s="168" t="s">
        <v>123</v>
      </c>
    </row>
    <row r="529" spans="2:51" s="95" customFormat="1" ht="12">
      <c r="B529" s="94"/>
      <c r="D529" s="96" t="s">
        <v>132</v>
      </c>
      <c r="E529" s="97" t="s">
        <v>1</v>
      </c>
      <c r="F529" s="98" t="s">
        <v>1163</v>
      </c>
      <c r="H529" s="99">
        <v>5.35</v>
      </c>
      <c r="L529" s="94"/>
      <c r="M529" s="100"/>
      <c r="N529" s="101"/>
      <c r="O529" s="101"/>
      <c r="P529" s="101"/>
      <c r="Q529" s="101"/>
      <c r="R529" s="101"/>
      <c r="S529" s="101"/>
      <c r="T529" s="102"/>
      <c r="AT529" s="97" t="s">
        <v>132</v>
      </c>
      <c r="AU529" s="97" t="s">
        <v>74</v>
      </c>
      <c r="AV529" s="95" t="s">
        <v>74</v>
      </c>
      <c r="AW529" s="95" t="s">
        <v>5</v>
      </c>
      <c r="AX529" s="95" t="s">
        <v>66</v>
      </c>
      <c r="AY529" s="97" t="s">
        <v>123</v>
      </c>
    </row>
    <row r="530" spans="2:51" s="174" customFormat="1" ht="12">
      <c r="B530" s="173"/>
      <c r="D530" s="96" t="s">
        <v>132</v>
      </c>
      <c r="E530" s="175" t="s">
        <v>1</v>
      </c>
      <c r="F530" s="176" t="s">
        <v>412</v>
      </c>
      <c r="H530" s="177">
        <v>52.831</v>
      </c>
      <c r="L530" s="173"/>
      <c r="M530" s="178"/>
      <c r="N530" s="179"/>
      <c r="O530" s="179"/>
      <c r="P530" s="179"/>
      <c r="Q530" s="179"/>
      <c r="R530" s="179"/>
      <c r="S530" s="179"/>
      <c r="T530" s="180"/>
      <c r="AT530" s="175" t="s">
        <v>132</v>
      </c>
      <c r="AU530" s="175" t="s">
        <v>74</v>
      </c>
      <c r="AV530" s="174" t="s">
        <v>137</v>
      </c>
      <c r="AW530" s="174" t="s">
        <v>5</v>
      </c>
      <c r="AX530" s="174" t="s">
        <v>66</v>
      </c>
      <c r="AY530" s="175" t="s">
        <v>123</v>
      </c>
    </row>
    <row r="531" spans="2:51" s="167" customFormat="1" ht="12">
      <c r="B531" s="166"/>
      <c r="D531" s="96" t="s">
        <v>132</v>
      </c>
      <c r="E531" s="168" t="s">
        <v>1</v>
      </c>
      <c r="F531" s="169" t="s">
        <v>1164</v>
      </c>
      <c r="H531" s="168" t="s">
        <v>1</v>
      </c>
      <c r="L531" s="166"/>
      <c r="M531" s="170"/>
      <c r="N531" s="171"/>
      <c r="O531" s="171"/>
      <c r="P531" s="171"/>
      <c r="Q531" s="171"/>
      <c r="R531" s="171"/>
      <c r="S531" s="171"/>
      <c r="T531" s="172"/>
      <c r="AT531" s="168" t="s">
        <v>132</v>
      </c>
      <c r="AU531" s="168" t="s">
        <v>74</v>
      </c>
      <c r="AV531" s="167" t="s">
        <v>72</v>
      </c>
      <c r="AW531" s="167" t="s">
        <v>5</v>
      </c>
      <c r="AX531" s="167" t="s">
        <v>66</v>
      </c>
      <c r="AY531" s="168" t="s">
        <v>123</v>
      </c>
    </row>
    <row r="532" spans="2:51" s="167" customFormat="1" ht="12">
      <c r="B532" s="166"/>
      <c r="D532" s="96" t="s">
        <v>132</v>
      </c>
      <c r="E532" s="168" t="s">
        <v>1</v>
      </c>
      <c r="F532" s="169" t="s">
        <v>439</v>
      </c>
      <c r="H532" s="168" t="s">
        <v>1</v>
      </c>
      <c r="L532" s="166"/>
      <c r="M532" s="170"/>
      <c r="N532" s="171"/>
      <c r="O532" s="171"/>
      <c r="P532" s="171"/>
      <c r="Q532" s="171"/>
      <c r="R532" s="171"/>
      <c r="S532" s="171"/>
      <c r="T532" s="172"/>
      <c r="AT532" s="168" t="s">
        <v>132</v>
      </c>
      <c r="AU532" s="168" t="s">
        <v>74</v>
      </c>
      <c r="AV532" s="167" t="s">
        <v>72</v>
      </c>
      <c r="AW532" s="167" t="s">
        <v>5</v>
      </c>
      <c r="AX532" s="167" t="s">
        <v>66</v>
      </c>
      <c r="AY532" s="168" t="s">
        <v>123</v>
      </c>
    </row>
    <row r="533" spans="2:51" s="167" customFormat="1" ht="12">
      <c r="B533" s="166"/>
      <c r="D533" s="96" t="s">
        <v>132</v>
      </c>
      <c r="E533" s="168" t="s">
        <v>1</v>
      </c>
      <c r="F533" s="169" t="s">
        <v>1165</v>
      </c>
      <c r="H533" s="168" t="s">
        <v>1</v>
      </c>
      <c r="L533" s="166"/>
      <c r="M533" s="170"/>
      <c r="N533" s="171"/>
      <c r="O533" s="171"/>
      <c r="P533" s="171"/>
      <c r="Q533" s="171"/>
      <c r="R533" s="171"/>
      <c r="S533" s="171"/>
      <c r="T533" s="172"/>
      <c r="AT533" s="168" t="s">
        <v>132</v>
      </c>
      <c r="AU533" s="168" t="s">
        <v>74</v>
      </c>
      <c r="AV533" s="167" t="s">
        <v>72</v>
      </c>
      <c r="AW533" s="167" t="s">
        <v>5</v>
      </c>
      <c r="AX533" s="167" t="s">
        <v>66</v>
      </c>
      <c r="AY533" s="168" t="s">
        <v>123</v>
      </c>
    </row>
    <row r="534" spans="2:51" s="95" customFormat="1" ht="12">
      <c r="B534" s="94"/>
      <c r="D534" s="96" t="s">
        <v>132</v>
      </c>
      <c r="E534" s="97" t="s">
        <v>1</v>
      </c>
      <c r="F534" s="98" t="s">
        <v>1166</v>
      </c>
      <c r="H534" s="99">
        <v>9.224</v>
      </c>
      <c r="L534" s="94"/>
      <c r="M534" s="100"/>
      <c r="N534" s="101"/>
      <c r="O534" s="101"/>
      <c r="P534" s="101"/>
      <c r="Q534" s="101"/>
      <c r="R534" s="101"/>
      <c r="S534" s="101"/>
      <c r="T534" s="102"/>
      <c r="AT534" s="97" t="s">
        <v>132</v>
      </c>
      <c r="AU534" s="97" t="s">
        <v>74</v>
      </c>
      <c r="AV534" s="95" t="s">
        <v>74</v>
      </c>
      <c r="AW534" s="95" t="s">
        <v>5</v>
      </c>
      <c r="AX534" s="95" t="s">
        <v>66</v>
      </c>
      <c r="AY534" s="97" t="s">
        <v>123</v>
      </c>
    </row>
    <row r="535" spans="2:51" s="167" customFormat="1" ht="12">
      <c r="B535" s="166"/>
      <c r="D535" s="96" t="s">
        <v>132</v>
      </c>
      <c r="E535" s="168" t="s">
        <v>1</v>
      </c>
      <c r="F535" s="169" t="s">
        <v>442</v>
      </c>
      <c r="H535" s="168" t="s">
        <v>1</v>
      </c>
      <c r="L535" s="166"/>
      <c r="M535" s="170"/>
      <c r="N535" s="171"/>
      <c r="O535" s="171"/>
      <c r="P535" s="171"/>
      <c r="Q535" s="171"/>
      <c r="R535" s="171"/>
      <c r="S535" s="171"/>
      <c r="T535" s="172"/>
      <c r="AT535" s="168" t="s">
        <v>132</v>
      </c>
      <c r="AU535" s="168" t="s">
        <v>74</v>
      </c>
      <c r="AV535" s="167" t="s">
        <v>72</v>
      </c>
      <c r="AW535" s="167" t="s">
        <v>5</v>
      </c>
      <c r="AX535" s="167" t="s">
        <v>66</v>
      </c>
      <c r="AY535" s="168" t="s">
        <v>123</v>
      </c>
    </row>
    <row r="536" spans="2:51" s="167" customFormat="1" ht="12">
      <c r="B536" s="166"/>
      <c r="D536" s="96" t="s">
        <v>132</v>
      </c>
      <c r="E536" s="168" t="s">
        <v>1</v>
      </c>
      <c r="F536" s="169" t="s">
        <v>1167</v>
      </c>
      <c r="H536" s="168" t="s">
        <v>1</v>
      </c>
      <c r="L536" s="166"/>
      <c r="M536" s="170"/>
      <c r="N536" s="171"/>
      <c r="O536" s="171"/>
      <c r="P536" s="171"/>
      <c r="Q536" s="171"/>
      <c r="R536" s="171"/>
      <c r="S536" s="171"/>
      <c r="T536" s="172"/>
      <c r="AT536" s="168" t="s">
        <v>132</v>
      </c>
      <c r="AU536" s="168" t="s">
        <v>74</v>
      </c>
      <c r="AV536" s="167" t="s">
        <v>72</v>
      </c>
      <c r="AW536" s="167" t="s">
        <v>5</v>
      </c>
      <c r="AX536" s="167" t="s">
        <v>66</v>
      </c>
      <c r="AY536" s="168" t="s">
        <v>123</v>
      </c>
    </row>
    <row r="537" spans="2:51" s="95" customFormat="1" ht="12">
      <c r="B537" s="94"/>
      <c r="D537" s="96" t="s">
        <v>132</v>
      </c>
      <c r="E537" s="97" t="s">
        <v>1</v>
      </c>
      <c r="F537" s="98" t="s">
        <v>1168</v>
      </c>
      <c r="H537" s="99">
        <v>1.29</v>
      </c>
      <c r="L537" s="94"/>
      <c r="M537" s="100"/>
      <c r="N537" s="101"/>
      <c r="O537" s="101"/>
      <c r="P537" s="101"/>
      <c r="Q537" s="101"/>
      <c r="R537" s="101"/>
      <c r="S537" s="101"/>
      <c r="T537" s="102"/>
      <c r="AT537" s="97" t="s">
        <v>132</v>
      </c>
      <c r="AU537" s="97" t="s">
        <v>74</v>
      </c>
      <c r="AV537" s="95" t="s">
        <v>74</v>
      </c>
      <c r="AW537" s="95" t="s">
        <v>5</v>
      </c>
      <c r="AX537" s="95" t="s">
        <v>66</v>
      </c>
      <c r="AY537" s="97" t="s">
        <v>123</v>
      </c>
    </row>
    <row r="538" spans="2:51" s="174" customFormat="1" ht="12">
      <c r="B538" s="173"/>
      <c r="D538" s="96" t="s">
        <v>132</v>
      </c>
      <c r="E538" s="175" t="s">
        <v>1</v>
      </c>
      <c r="F538" s="176" t="s">
        <v>412</v>
      </c>
      <c r="H538" s="177">
        <v>10.514</v>
      </c>
      <c r="L538" s="173"/>
      <c r="M538" s="178"/>
      <c r="N538" s="179"/>
      <c r="O538" s="179"/>
      <c r="P538" s="179"/>
      <c r="Q538" s="179"/>
      <c r="R538" s="179"/>
      <c r="S538" s="179"/>
      <c r="T538" s="180"/>
      <c r="AT538" s="175" t="s">
        <v>132</v>
      </c>
      <c r="AU538" s="175" t="s">
        <v>74</v>
      </c>
      <c r="AV538" s="174" t="s">
        <v>137</v>
      </c>
      <c r="AW538" s="174" t="s">
        <v>5</v>
      </c>
      <c r="AX538" s="174" t="s">
        <v>66</v>
      </c>
      <c r="AY538" s="175" t="s">
        <v>123</v>
      </c>
    </row>
    <row r="539" spans="2:51" s="167" customFormat="1" ht="12">
      <c r="B539" s="166"/>
      <c r="D539" s="96" t="s">
        <v>132</v>
      </c>
      <c r="E539" s="168" t="s">
        <v>1</v>
      </c>
      <c r="F539" s="169" t="s">
        <v>1169</v>
      </c>
      <c r="H539" s="168" t="s">
        <v>1</v>
      </c>
      <c r="L539" s="166"/>
      <c r="M539" s="170"/>
      <c r="N539" s="171"/>
      <c r="O539" s="171"/>
      <c r="P539" s="171"/>
      <c r="Q539" s="171"/>
      <c r="R539" s="171"/>
      <c r="S539" s="171"/>
      <c r="T539" s="172"/>
      <c r="AT539" s="168" t="s">
        <v>132</v>
      </c>
      <c r="AU539" s="168" t="s">
        <v>74</v>
      </c>
      <c r="AV539" s="167" t="s">
        <v>72</v>
      </c>
      <c r="AW539" s="167" t="s">
        <v>5</v>
      </c>
      <c r="AX539" s="167" t="s">
        <v>66</v>
      </c>
      <c r="AY539" s="168" t="s">
        <v>123</v>
      </c>
    </row>
    <row r="540" spans="2:51" s="167" customFormat="1" ht="12">
      <c r="B540" s="166"/>
      <c r="D540" s="96" t="s">
        <v>132</v>
      </c>
      <c r="E540" s="168" t="s">
        <v>1</v>
      </c>
      <c r="F540" s="169" t="s">
        <v>439</v>
      </c>
      <c r="H540" s="168" t="s">
        <v>1</v>
      </c>
      <c r="L540" s="166"/>
      <c r="M540" s="170"/>
      <c r="N540" s="171"/>
      <c r="O540" s="171"/>
      <c r="P540" s="171"/>
      <c r="Q540" s="171"/>
      <c r="R540" s="171"/>
      <c r="S540" s="171"/>
      <c r="T540" s="172"/>
      <c r="AT540" s="168" t="s">
        <v>132</v>
      </c>
      <c r="AU540" s="168" t="s">
        <v>74</v>
      </c>
      <c r="AV540" s="167" t="s">
        <v>72</v>
      </c>
      <c r="AW540" s="167" t="s">
        <v>5</v>
      </c>
      <c r="AX540" s="167" t="s">
        <v>66</v>
      </c>
      <c r="AY540" s="168" t="s">
        <v>123</v>
      </c>
    </row>
    <row r="541" spans="2:51" s="167" customFormat="1" ht="12">
      <c r="B541" s="166"/>
      <c r="D541" s="96" t="s">
        <v>132</v>
      </c>
      <c r="E541" s="168" t="s">
        <v>1</v>
      </c>
      <c r="F541" s="169" t="s">
        <v>1170</v>
      </c>
      <c r="H541" s="168" t="s">
        <v>1</v>
      </c>
      <c r="L541" s="166"/>
      <c r="M541" s="170"/>
      <c r="N541" s="171"/>
      <c r="O541" s="171"/>
      <c r="P541" s="171"/>
      <c r="Q541" s="171"/>
      <c r="R541" s="171"/>
      <c r="S541" s="171"/>
      <c r="T541" s="172"/>
      <c r="AT541" s="168" t="s">
        <v>132</v>
      </c>
      <c r="AU541" s="168" t="s">
        <v>74</v>
      </c>
      <c r="AV541" s="167" t="s">
        <v>72</v>
      </c>
      <c r="AW541" s="167" t="s">
        <v>5</v>
      </c>
      <c r="AX541" s="167" t="s">
        <v>66</v>
      </c>
      <c r="AY541" s="168" t="s">
        <v>123</v>
      </c>
    </row>
    <row r="542" spans="2:51" s="95" customFormat="1" ht="12">
      <c r="B542" s="94"/>
      <c r="D542" s="96" t="s">
        <v>132</v>
      </c>
      <c r="E542" s="97" t="s">
        <v>1</v>
      </c>
      <c r="F542" s="98" t="s">
        <v>1171</v>
      </c>
      <c r="H542" s="99">
        <v>13.86</v>
      </c>
      <c r="L542" s="94"/>
      <c r="M542" s="100"/>
      <c r="N542" s="101"/>
      <c r="O542" s="101"/>
      <c r="P542" s="101"/>
      <c r="Q542" s="101"/>
      <c r="R542" s="101"/>
      <c r="S542" s="101"/>
      <c r="T542" s="102"/>
      <c r="AT542" s="97" t="s">
        <v>132</v>
      </c>
      <c r="AU542" s="97" t="s">
        <v>74</v>
      </c>
      <c r="AV542" s="95" t="s">
        <v>74</v>
      </c>
      <c r="AW542" s="95" t="s">
        <v>5</v>
      </c>
      <c r="AX542" s="95" t="s">
        <v>66</v>
      </c>
      <c r="AY542" s="97" t="s">
        <v>123</v>
      </c>
    </row>
    <row r="543" spans="2:51" s="167" customFormat="1" ht="12">
      <c r="B543" s="166"/>
      <c r="D543" s="96" t="s">
        <v>132</v>
      </c>
      <c r="E543" s="168" t="s">
        <v>1</v>
      </c>
      <c r="F543" s="169" t="s">
        <v>442</v>
      </c>
      <c r="H543" s="168" t="s">
        <v>1</v>
      </c>
      <c r="L543" s="166"/>
      <c r="M543" s="170"/>
      <c r="N543" s="171"/>
      <c r="O543" s="171"/>
      <c r="P543" s="171"/>
      <c r="Q543" s="171"/>
      <c r="R543" s="171"/>
      <c r="S543" s="171"/>
      <c r="T543" s="172"/>
      <c r="AT543" s="168" t="s">
        <v>132</v>
      </c>
      <c r="AU543" s="168" t="s">
        <v>74</v>
      </c>
      <c r="AV543" s="167" t="s">
        <v>72</v>
      </c>
      <c r="AW543" s="167" t="s">
        <v>5</v>
      </c>
      <c r="AX543" s="167" t="s">
        <v>66</v>
      </c>
      <c r="AY543" s="168" t="s">
        <v>123</v>
      </c>
    </row>
    <row r="544" spans="2:51" s="167" customFormat="1" ht="12">
      <c r="B544" s="166"/>
      <c r="D544" s="96" t="s">
        <v>132</v>
      </c>
      <c r="E544" s="168" t="s">
        <v>1</v>
      </c>
      <c r="F544" s="169" t="s">
        <v>1172</v>
      </c>
      <c r="H544" s="168" t="s">
        <v>1</v>
      </c>
      <c r="L544" s="166"/>
      <c r="M544" s="170"/>
      <c r="N544" s="171"/>
      <c r="O544" s="171"/>
      <c r="P544" s="171"/>
      <c r="Q544" s="171"/>
      <c r="R544" s="171"/>
      <c r="S544" s="171"/>
      <c r="T544" s="172"/>
      <c r="AT544" s="168" t="s">
        <v>132</v>
      </c>
      <c r="AU544" s="168" t="s">
        <v>74</v>
      </c>
      <c r="AV544" s="167" t="s">
        <v>72</v>
      </c>
      <c r="AW544" s="167" t="s">
        <v>5</v>
      </c>
      <c r="AX544" s="167" t="s">
        <v>66</v>
      </c>
      <c r="AY544" s="168" t="s">
        <v>123</v>
      </c>
    </row>
    <row r="545" spans="2:51" s="95" customFormat="1" ht="12">
      <c r="B545" s="94"/>
      <c r="D545" s="96" t="s">
        <v>132</v>
      </c>
      <c r="E545" s="97" t="s">
        <v>1</v>
      </c>
      <c r="F545" s="98" t="s">
        <v>1173</v>
      </c>
      <c r="H545" s="99">
        <v>2.16</v>
      </c>
      <c r="L545" s="94"/>
      <c r="M545" s="100"/>
      <c r="N545" s="101"/>
      <c r="O545" s="101"/>
      <c r="P545" s="101"/>
      <c r="Q545" s="101"/>
      <c r="R545" s="101"/>
      <c r="S545" s="101"/>
      <c r="T545" s="102"/>
      <c r="AT545" s="97" t="s">
        <v>132</v>
      </c>
      <c r="AU545" s="97" t="s">
        <v>74</v>
      </c>
      <c r="AV545" s="95" t="s">
        <v>74</v>
      </c>
      <c r="AW545" s="95" t="s">
        <v>5</v>
      </c>
      <c r="AX545" s="95" t="s">
        <v>66</v>
      </c>
      <c r="AY545" s="97" t="s">
        <v>123</v>
      </c>
    </row>
    <row r="546" spans="2:51" s="174" customFormat="1" ht="12">
      <c r="B546" s="173"/>
      <c r="D546" s="96" t="s">
        <v>132</v>
      </c>
      <c r="E546" s="175" t="s">
        <v>1</v>
      </c>
      <c r="F546" s="176" t="s">
        <v>412</v>
      </c>
      <c r="H546" s="177">
        <v>16.02</v>
      </c>
      <c r="L546" s="173"/>
      <c r="M546" s="178"/>
      <c r="N546" s="179"/>
      <c r="O546" s="179"/>
      <c r="P546" s="179"/>
      <c r="Q546" s="179"/>
      <c r="R546" s="179"/>
      <c r="S546" s="179"/>
      <c r="T546" s="180"/>
      <c r="AT546" s="175" t="s">
        <v>132</v>
      </c>
      <c r="AU546" s="175" t="s">
        <v>74</v>
      </c>
      <c r="AV546" s="174" t="s">
        <v>137</v>
      </c>
      <c r="AW546" s="174" t="s">
        <v>5</v>
      </c>
      <c r="AX546" s="174" t="s">
        <v>66</v>
      </c>
      <c r="AY546" s="175" t="s">
        <v>123</v>
      </c>
    </row>
    <row r="547" spans="2:51" s="182" customFormat="1" ht="12">
      <c r="B547" s="181"/>
      <c r="D547" s="96" t="s">
        <v>132</v>
      </c>
      <c r="E547" s="183" t="s">
        <v>1</v>
      </c>
      <c r="F547" s="184" t="s">
        <v>470</v>
      </c>
      <c r="H547" s="185">
        <v>523.54</v>
      </c>
      <c r="L547" s="181"/>
      <c r="M547" s="186"/>
      <c r="N547" s="187"/>
      <c r="O547" s="187"/>
      <c r="P547" s="187"/>
      <c r="Q547" s="187"/>
      <c r="R547" s="187"/>
      <c r="S547" s="187"/>
      <c r="T547" s="188"/>
      <c r="AT547" s="183" t="s">
        <v>132</v>
      </c>
      <c r="AU547" s="183" t="s">
        <v>74</v>
      </c>
      <c r="AV547" s="182" t="s">
        <v>130</v>
      </c>
      <c r="AW547" s="182" t="s">
        <v>5</v>
      </c>
      <c r="AX547" s="182" t="s">
        <v>72</v>
      </c>
      <c r="AY547" s="183" t="s">
        <v>123</v>
      </c>
    </row>
    <row r="548" spans="2:65" s="117" customFormat="1" ht="16.5" customHeight="1">
      <c r="B548" s="8"/>
      <c r="C548" s="84" t="s">
        <v>172</v>
      </c>
      <c r="D548" s="84" t="s">
        <v>125</v>
      </c>
      <c r="E548" s="85" t="s">
        <v>533</v>
      </c>
      <c r="F548" s="86" t="s">
        <v>534</v>
      </c>
      <c r="G548" s="87" t="s">
        <v>396</v>
      </c>
      <c r="H548" s="88">
        <v>309.16</v>
      </c>
      <c r="I548" s="142"/>
      <c r="J548" s="89">
        <f>ROUND(I548*H548,2)</f>
        <v>0</v>
      </c>
      <c r="K548" s="86" t="s">
        <v>397</v>
      </c>
      <c r="L548" s="8"/>
      <c r="M548" s="115" t="s">
        <v>1</v>
      </c>
      <c r="N548" s="90" t="s">
        <v>35</v>
      </c>
      <c r="O548" s="92">
        <v>0.299</v>
      </c>
      <c r="P548" s="92">
        <f>O548*H548</f>
        <v>92.43884</v>
      </c>
      <c r="Q548" s="92">
        <v>0</v>
      </c>
      <c r="R548" s="92">
        <f>Q548*H548</f>
        <v>0</v>
      </c>
      <c r="S548" s="92">
        <v>0</v>
      </c>
      <c r="T548" s="164">
        <f>S548*H548</f>
        <v>0</v>
      </c>
      <c r="AR548" s="120" t="s">
        <v>130</v>
      </c>
      <c r="AT548" s="120" t="s">
        <v>125</v>
      </c>
      <c r="AU548" s="120" t="s">
        <v>74</v>
      </c>
      <c r="AY548" s="120" t="s">
        <v>123</v>
      </c>
      <c r="BE548" s="156">
        <f>IF(N548="základní",J548,0)</f>
        <v>0</v>
      </c>
      <c r="BF548" s="156">
        <f>IF(N548="snížená",J548,0)</f>
        <v>0</v>
      </c>
      <c r="BG548" s="156">
        <f>IF(N548="zákl. přenesená",J548,0)</f>
        <v>0</v>
      </c>
      <c r="BH548" s="156">
        <f>IF(N548="sníž. přenesená",J548,0)</f>
        <v>0</v>
      </c>
      <c r="BI548" s="156">
        <f>IF(N548="nulová",J548,0)</f>
        <v>0</v>
      </c>
      <c r="BJ548" s="120" t="s">
        <v>72</v>
      </c>
      <c r="BK548" s="156">
        <f>ROUND(I548*H548,2)</f>
        <v>0</v>
      </c>
      <c r="BL548" s="120" t="s">
        <v>130</v>
      </c>
      <c r="BM548" s="120" t="s">
        <v>1196</v>
      </c>
    </row>
    <row r="549" spans="2:47" s="117" customFormat="1" ht="19.5">
      <c r="B549" s="8"/>
      <c r="D549" s="96" t="s">
        <v>399</v>
      </c>
      <c r="F549" s="165" t="s">
        <v>536</v>
      </c>
      <c r="L549" s="8"/>
      <c r="M549" s="114"/>
      <c r="N549" s="21"/>
      <c r="O549" s="21"/>
      <c r="P549" s="21"/>
      <c r="Q549" s="21"/>
      <c r="R549" s="21"/>
      <c r="S549" s="21"/>
      <c r="T549" s="22"/>
      <c r="AT549" s="120" t="s">
        <v>399</v>
      </c>
      <c r="AU549" s="120" t="s">
        <v>74</v>
      </c>
    </row>
    <row r="550" spans="2:51" s="167" customFormat="1" ht="12">
      <c r="B550" s="166"/>
      <c r="D550" s="96" t="s">
        <v>132</v>
      </c>
      <c r="E550" s="168" t="s">
        <v>1</v>
      </c>
      <c r="F550" s="169" t="s">
        <v>401</v>
      </c>
      <c r="H550" s="168" t="s">
        <v>1</v>
      </c>
      <c r="L550" s="166"/>
      <c r="M550" s="170"/>
      <c r="N550" s="171"/>
      <c r="O550" s="171"/>
      <c r="P550" s="171"/>
      <c r="Q550" s="171"/>
      <c r="R550" s="171"/>
      <c r="S550" s="171"/>
      <c r="T550" s="172"/>
      <c r="AT550" s="168" t="s">
        <v>132</v>
      </c>
      <c r="AU550" s="168" t="s">
        <v>74</v>
      </c>
      <c r="AV550" s="167" t="s">
        <v>72</v>
      </c>
      <c r="AW550" s="167" t="s">
        <v>5</v>
      </c>
      <c r="AX550" s="167" t="s">
        <v>66</v>
      </c>
      <c r="AY550" s="168" t="s">
        <v>123</v>
      </c>
    </row>
    <row r="551" spans="2:51" s="167" customFormat="1" ht="12">
      <c r="B551" s="166"/>
      <c r="D551" s="96" t="s">
        <v>132</v>
      </c>
      <c r="E551" s="168" t="s">
        <v>1</v>
      </c>
      <c r="F551" s="169" t="s">
        <v>1142</v>
      </c>
      <c r="H551" s="168" t="s">
        <v>1</v>
      </c>
      <c r="L551" s="166"/>
      <c r="M551" s="170"/>
      <c r="N551" s="171"/>
      <c r="O551" s="171"/>
      <c r="P551" s="171"/>
      <c r="Q551" s="171"/>
      <c r="R551" s="171"/>
      <c r="S551" s="171"/>
      <c r="T551" s="172"/>
      <c r="AT551" s="168" t="s">
        <v>132</v>
      </c>
      <c r="AU551" s="168" t="s">
        <v>74</v>
      </c>
      <c r="AV551" s="167" t="s">
        <v>72</v>
      </c>
      <c r="AW551" s="167" t="s">
        <v>5</v>
      </c>
      <c r="AX551" s="167" t="s">
        <v>66</v>
      </c>
      <c r="AY551" s="168" t="s">
        <v>123</v>
      </c>
    </row>
    <row r="552" spans="2:51" s="167" customFormat="1" ht="12">
      <c r="B552" s="166"/>
      <c r="D552" s="96" t="s">
        <v>132</v>
      </c>
      <c r="E552" s="168" t="s">
        <v>1</v>
      </c>
      <c r="F552" s="169" t="s">
        <v>1143</v>
      </c>
      <c r="H552" s="168" t="s">
        <v>1</v>
      </c>
      <c r="L552" s="166"/>
      <c r="M552" s="170"/>
      <c r="N552" s="171"/>
      <c r="O552" s="171"/>
      <c r="P552" s="171"/>
      <c r="Q552" s="171"/>
      <c r="R552" s="171"/>
      <c r="S552" s="171"/>
      <c r="T552" s="172"/>
      <c r="AT552" s="168" t="s">
        <v>132</v>
      </c>
      <c r="AU552" s="168" t="s">
        <v>74</v>
      </c>
      <c r="AV552" s="167" t="s">
        <v>72</v>
      </c>
      <c r="AW552" s="167" t="s">
        <v>5</v>
      </c>
      <c r="AX552" s="167" t="s">
        <v>66</v>
      </c>
      <c r="AY552" s="168" t="s">
        <v>123</v>
      </c>
    </row>
    <row r="553" spans="2:51" s="167" customFormat="1" ht="12">
      <c r="B553" s="166"/>
      <c r="D553" s="96" t="s">
        <v>132</v>
      </c>
      <c r="E553" s="168" t="s">
        <v>1</v>
      </c>
      <c r="F553" s="169" t="s">
        <v>404</v>
      </c>
      <c r="H553" s="168" t="s">
        <v>1</v>
      </c>
      <c r="L553" s="166"/>
      <c r="M553" s="170"/>
      <c r="N553" s="171"/>
      <c r="O553" s="171"/>
      <c r="P553" s="171"/>
      <c r="Q553" s="171"/>
      <c r="R553" s="171"/>
      <c r="S553" s="171"/>
      <c r="T553" s="172"/>
      <c r="AT553" s="168" t="s">
        <v>132</v>
      </c>
      <c r="AU553" s="168" t="s">
        <v>74</v>
      </c>
      <c r="AV553" s="167" t="s">
        <v>72</v>
      </c>
      <c r="AW553" s="167" t="s">
        <v>5</v>
      </c>
      <c r="AX553" s="167" t="s">
        <v>66</v>
      </c>
      <c r="AY553" s="168" t="s">
        <v>123</v>
      </c>
    </row>
    <row r="554" spans="2:51" s="167" customFormat="1" ht="12">
      <c r="B554" s="166"/>
      <c r="D554" s="96" t="s">
        <v>132</v>
      </c>
      <c r="E554" s="168" t="s">
        <v>1</v>
      </c>
      <c r="F554" s="169" t="s">
        <v>1144</v>
      </c>
      <c r="H554" s="168" t="s">
        <v>1</v>
      </c>
      <c r="L554" s="166"/>
      <c r="M554" s="170"/>
      <c r="N554" s="171"/>
      <c r="O554" s="171"/>
      <c r="P554" s="171"/>
      <c r="Q554" s="171"/>
      <c r="R554" s="171"/>
      <c r="S554" s="171"/>
      <c r="T554" s="172"/>
      <c r="AT554" s="168" t="s">
        <v>132</v>
      </c>
      <c r="AU554" s="168" t="s">
        <v>74</v>
      </c>
      <c r="AV554" s="167" t="s">
        <v>72</v>
      </c>
      <c r="AW554" s="167" t="s">
        <v>5</v>
      </c>
      <c r="AX554" s="167" t="s">
        <v>66</v>
      </c>
      <c r="AY554" s="168" t="s">
        <v>123</v>
      </c>
    </row>
    <row r="555" spans="2:51" s="167" customFormat="1" ht="12">
      <c r="B555" s="166"/>
      <c r="D555" s="96" t="s">
        <v>132</v>
      </c>
      <c r="E555" s="168" t="s">
        <v>1</v>
      </c>
      <c r="F555" s="169" t="s">
        <v>1145</v>
      </c>
      <c r="H555" s="168" t="s">
        <v>1</v>
      </c>
      <c r="L555" s="166"/>
      <c r="M555" s="170"/>
      <c r="N555" s="171"/>
      <c r="O555" s="171"/>
      <c r="P555" s="171"/>
      <c r="Q555" s="171"/>
      <c r="R555" s="171"/>
      <c r="S555" s="171"/>
      <c r="T555" s="172"/>
      <c r="AT555" s="168" t="s">
        <v>132</v>
      </c>
      <c r="AU555" s="168" t="s">
        <v>74</v>
      </c>
      <c r="AV555" s="167" t="s">
        <v>72</v>
      </c>
      <c r="AW555" s="167" t="s">
        <v>5</v>
      </c>
      <c r="AX555" s="167" t="s">
        <v>66</v>
      </c>
      <c r="AY555" s="168" t="s">
        <v>123</v>
      </c>
    </row>
    <row r="556" spans="2:51" s="167" customFormat="1" ht="12">
      <c r="B556" s="166"/>
      <c r="D556" s="96" t="s">
        <v>132</v>
      </c>
      <c r="E556" s="168" t="s">
        <v>1</v>
      </c>
      <c r="F556" s="169" t="s">
        <v>1146</v>
      </c>
      <c r="H556" s="168" t="s">
        <v>1</v>
      </c>
      <c r="L556" s="166"/>
      <c r="M556" s="170"/>
      <c r="N556" s="171"/>
      <c r="O556" s="171"/>
      <c r="P556" s="171"/>
      <c r="Q556" s="171"/>
      <c r="R556" s="171"/>
      <c r="S556" s="171"/>
      <c r="T556" s="172"/>
      <c r="AT556" s="168" t="s">
        <v>132</v>
      </c>
      <c r="AU556" s="168" t="s">
        <v>74</v>
      </c>
      <c r="AV556" s="167" t="s">
        <v>72</v>
      </c>
      <c r="AW556" s="167" t="s">
        <v>5</v>
      </c>
      <c r="AX556" s="167" t="s">
        <v>66</v>
      </c>
      <c r="AY556" s="168" t="s">
        <v>123</v>
      </c>
    </row>
    <row r="557" spans="2:51" s="95" customFormat="1" ht="12">
      <c r="B557" s="94"/>
      <c r="D557" s="96" t="s">
        <v>132</v>
      </c>
      <c r="E557" s="97" t="s">
        <v>1</v>
      </c>
      <c r="F557" s="98" t="s">
        <v>1197</v>
      </c>
      <c r="H557" s="99">
        <v>45.9</v>
      </c>
      <c r="L557" s="94"/>
      <c r="M557" s="100"/>
      <c r="N557" s="101"/>
      <c r="O557" s="101"/>
      <c r="P557" s="101"/>
      <c r="Q557" s="101"/>
      <c r="R557" s="101"/>
      <c r="S557" s="101"/>
      <c r="T557" s="102"/>
      <c r="AT557" s="97" t="s">
        <v>132</v>
      </c>
      <c r="AU557" s="97" t="s">
        <v>74</v>
      </c>
      <c r="AV557" s="95" t="s">
        <v>74</v>
      </c>
      <c r="AW557" s="95" t="s">
        <v>5</v>
      </c>
      <c r="AX557" s="95" t="s">
        <v>66</v>
      </c>
      <c r="AY557" s="97" t="s">
        <v>123</v>
      </c>
    </row>
    <row r="558" spans="2:51" s="95" customFormat="1" ht="12">
      <c r="B558" s="94"/>
      <c r="D558" s="96" t="s">
        <v>132</v>
      </c>
      <c r="E558" s="97" t="s">
        <v>1</v>
      </c>
      <c r="F558" s="98" t="s">
        <v>1198</v>
      </c>
      <c r="H558" s="99">
        <v>7.8</v>
      </c>
      <c r="L558" s="94"/>
      <c r="M558" s="100"/>
      <c r="N558" s="101"/>
      <c r="O558" s="101"/>
      <c r="P558" s="101"/>
      <c r="Q558" s="101"/>
      <c r="R558" s="101"/>
      <c r="S558" s="101"/>
      <c r="T558" s="102"/>
      <c r="AT558" s="97" t="s">
        <v>132</v>
      </c>
      <c r="AU558" s="97" t="s">
        <v>74</v>
      </c>
      <c r="AV558" s="95" t="s">
        <v>74</v>
      </c>
      <c r="AW558" s="95" t="s">
        <v>5</v>
      </c>
      <c r="AX558" s="95" t="s">
        <v>66</v>
      </c>
      <c r="AY558" s="97" t="s">
        <v>123</v>
      </c>
    </row>
    <row r="559" spans="2:51" s="167" customFormat="1" ht="12">
      <c r="B559" s="166"/>
      <c r="D559" s="96" t="s">
        <v>132</v>
      </c>
      <c r="E559" s="168" t="s">
        <v>1</v>
      </c>
      <c r="F559" s="169" t="s">
        <v>409</v>
      </c>
      <c r="H559" s="168" t="s">
        <v>1</v>
      </c>
      <c r="L559" s="166"/>
      <c r="M559" s="170"/>
      <c r="N559" s="171"/>
      <c r="O559" s="171"/>
      <c r="P559" s="171"/>
      <c r="Q559" s="171"/>
      <c r="R559" s="171"/>
      <c r="S559" s="171"/>
      <c r="T559" s="172"/>
      <c r="AT559" s="168" t="s">
        <v>132</v>
      </c>
      <c r="AU559" s="168" t="s">
        <v>74</v>
      </c>
      <c r="AV559" s="167" t="s">
        <v>72</v>
      </c>
      <c r="AW559" s="167" t="s">
        <v>5</v>
      </c>
      <c r="AX559" s="167" t="s">
        <v>66</v>
      </c>
      <c r="AY559" s="168" t="s">
        <v>123</v>
      </c>
    </row>
    <row r="560" spans="2:51" s="167" customFormat="1" ht="12">
      <c r="B560" s="166"/>
      <c r="D560" s="96" t="s">
        <v>132</v>
      </c>
      <c r="E560" s="168" t="s">
        <v>1</v>
      </c>
      <c r="F560" s="169" t="s">
        <v>1148</v>
      </c>
      <c r="H560" s="168" t="s">
        <v>1</v>
      </c>
      <c r="L560" s="166"/>
      <c r="M560" s="170"/>
      <c r="N560" s="171"/>
      <c r="O560" s="171"/>
      <c r="P560" s="171"/>
      <c r="Q560" s="171"/>
      <c r="R560" s="171"/>
      <c r="S560" s="171"/>
      <c r="T560" s="172"/>
      <c r="AT560" s="168" t="s">
        <v>132</v>
      </c>
      <c r="AU560" s="168" t="s">
        <v>74</v>
      </c>
      <c r="AV560" s="167" t="s">
        <v>72</v>
      </c>
      <c r="AW560" s="167" t="s">
        <v>5</v>
      </c>
      <c r="AX560" s="167" t="s">
        <v>66</v>
      </c>
      <c r="AY560" s="168" t="s">
        <v>123</v>
      </c>
    </row>
    <row r="561" spans="2:51" s="95" customFormat="1" ht="12">
      <c r="B561" s="94"/>
      <c r="D561" s="96" t="s">
        <v>132</v>
      </c>
      <c r="E561" s="97" t="s">
        <v>1</v>
      </c>
      <c r="F561" s="98" t="s">
        <v>1199</v>
      </c>
      <c r="H561" s="99">
        <v>-2.121</v>
      </c>
      <c r="L561" s="94"/>
      <c r="M561" s="100"/>
      <c r="N561" s="101"/>
      <c r="O561" s="101"/>
      <c r="P561" s="101"/>
      <c r="Q561" s="101"/>
      <c r="R561" s="101"/>
      <c r="S561" s="101"/>
      <c r="T561" s="102"/>
      <c r="AT561" s="97" t="s">
        <v>132</v>
      </c>
      <c r="AU561" s="97" t="s">
        <v>74</v>
      </c>
      <c r="AV561" s="95" t="s">
        <v>74</v>
      </c>
      <c r="AW561" s="95" t="s">
        <v>5</v>
      </c>
      <c r="AX561" s="95" t="s">
        <v>66</v>
      </c>
      <c r="AY561" s="97" t="s">
        <v>123</v>
      </c>
    </row>
    <row r="562" spans="2:51" s="174" customFormat="1" ht="12">
      <c r="B562" s="173"/>
      <c r="D562" s="96" t="s">
        <v>132</v>
      </c>
      <c r="E562" s="175" t="s">
        <v>1</v>
      </c>
      <c r="F562" s="176" t="s">
        <v>412</v>
      </c>
      <c r="H562" s="177">
        <v>51.57899999999999</v>
      </c>
      <c r="L562" s="173"/>
      <c r="M562" s="178"/>
      <c r="N562" s="179"/>
      <c r="O562" s="179"/>
      <c r="P562" s="179"/>
      <c r="Q562" s="179"/>
      <c r="R562" s="179"/>
      <c r="S562" s="179"/>
      <c r="T562" s="180"/>
      <c r="AT562" s="175" t="s">
        <v>132</v>
      </c>
      <c r="AU562" s="175" t="s">
        <v>74</v>
      </c>
      <c r="AV562" s="174" t="s">
        <v>137</v>
      </c>
      <c r="AW562" s="174" t="s">
        <v>5</v>
      </c>
      <c r="AX562" s="174" t="s">
        <v>66</v>
      </c>
      <c r="AY562" s="175" t="s">
        <v>123</v>
      </c>
    </row>
    <row r="563" spans="2:51" s="167" customFormat="1" ht="12">
      <c r="B563" s="166"/>
      <c r="D563" s="96" t="s">
        <v>132</v>
      </c>
      <c r="E563" s="168" t="s">
        <v>1</v>
      </c>
      <c r="F563" s="169" t="s">
        <v>1150</v>
      </c>
      <c r="H563" s="168" t="s">
        <v>1</v>
      </c>
      <c r="L563" s="166"/>
      <c r="M563" s="170"/>
      <c r="N563" s="171"/>
      <c r="O563" s="171"/>
      <c r="P563" s="171"/>
      <c r="Q563" s="171"/>
      <c r="R563" s="171"/>
      <c r="S563" s="171"/>
      <c r="T563" s="172"/>
      <c r="AT563" s="168" t="s">
        <v>132</v>
      </c>
      <c r="AU563" s="168" t="s">
        <v>74</v>
      </c>
      <c r="AV563" s="167" t="s">
        <v>72</v>
      </c>
      <c r="AW563" s="167" t="s">
        <v>5</v>
      </c>
      <c r="AX563" s="167" t="s">
        <v>66</v>
      </c>
      <c r="AY563" s="168" t="s">
        <v>123</v>
      </c>
    </row>
    <row r="564" spans="2:51" s="167" customFormat="1" ht="12">
      <c r="B564" s="166"/>
      <c r="D564" s="96" t="s">
        <v>132</v>
      </c>
      <c r="E564" s="168" t="s">
        <v>1</v>
      </c>
      <c r="F564" s="169" t="s">
        <v>1145</v>
      </c>
      <c r="H564" s="168" t="s">
        <v>1</v>
      </c>
      <c r="L564" s="166"/>
      <c r="M564" s="170"/>
      <c r="N564" s="171"/>
      <c r="O564" s="171"/>
      <c r="P564" s="171"/>
      <c r="Q564" s="171"/>
      <c r="R564" s="171"/>
      <c r="S564" s="171"/>
      <c r="T564" s="172"/>
      <c r="AT564" s="168" t="s">
        <v>132</v>
      </c>
      <c r="AU564" s="168" t="s">
        <v>74</v>
      </c>
      <c r="AV564" s="167" t="s">
        <v>72</v>
      </c>
      <c r="AW564" s="167" t="s">
        <v>5</v>
      </c>
      <c r="AX564" s="167" t="s">
        <v>66</v>
      </c>
      <c r="AY564" s="168" t="s">
        <v>123</v>
      </c>
    </row>
    <row r="565" spans="2:51" s="167" customFormat="1" ht="12">
      <c r="B565" s="166"/>
      <c r="D565" s="96" t="s">
        <v>132</v>
      </c>
      <c r="E565" s="168" t="s">
        <v>1</v>
      </c>
      <c r="F565" s="169" t="s">
        <v>1151</v>
      </c>
      <c r="H565" s="168" t="s">
        <v>1</v>
      </c>
      <c r="L565" s="166"/>
      <c r="M565" s="170"/>
      <c r="N565" s="171"/>
      <c r="O565" s="171"/>
      <c r="P565" s="171"/>
      <c r="Q565" s="171"/>
      <c r="R565" s="171"/>
      <c r="S565" s="171"/>
      <c r="T565" s="172"/>
      <c r="AT565" s="168" t="s">
        <v>132</v>
      </c>
      <c r="AU565" s="168" t="s">
        <v>74</v>
      </c>
      <c r="AV565" s="167" t="s">
        <v>72</v>
      </c>
      <c r="AW565" s="167" t="s">
        <v>5</v>
      </c>
      <c r="AX565" s="167" t="s">
        <v>66</v>
      </c>
      <c r="AY565" s="168" t="s">
        <v>123</v>
      </c>
    </row>
    <row r="566" spans="2:51" s="95" customFormat="1" ht="12">
      <c r="B566" s="94"/>
      <c r="D566" s="96" t="s">
        <v>132</v>
      </c>
      <c r="E566" s="97" t="s">
        <v>1</v>
      </c>
      <c r="F566" s="98" t="s">
        <v>1200</v>
      </c>
      <c r="H566" s="99">
        <v>99.45</v>
      </c>
      <c r="L566" s="94"/>
      <c r="M566" s="100"/>
      <c r="N566" s="101"/>
      <c r="O566" s="101"/>
      <c r="P566" s="101"/>
      <c r="Q566" s="101"/>
      <c r="R566" s="101"/>
      <c r="S566" s="101"/>
      <c r="T566" s="102"/>
      <c r="AT566" s="97" t="s">
        <v>132</v>
      </c>
      <c r="AU566" s="97" t="s">
        <v>74</v>
      </c>
      <c r="AV566" s="95" t="s">
        <v>74</v>
      </c>
      <c r="AW566" s="95" t="s">
        <v>5</v>
      </c>
      <c r="AX566" s="95" t="s">
        <v>66</v>
      </c>
      <c r="AY566" s="97" t="s">
        <v>123</v>
      </c>
    </row>
    <row r="567" spans="2:51" s="95" customFormat="1" ht="12">
      <c r="B567" s="94"/>
      <c r="D567" s="96" t="s">
        <v>132</v>
      </c>
      <c r="E567" s="97" t="s">
        <v>1</v>
      </c>
      <c r="F567" s="98" t="s">
        <v>1201</v>
      </c>
      <c r="H567" s="99">
        <v>6.3</v>
      </c>
      <c r="L567" s="94"/>
      <c r="M567" s="100"/>
      <c r="N567" s="101"/>
      <c r="O567" s="101"/>
      <c r="P567" s="101"/>
      <c r="Q567" s="101"/>
      <c r="R567" s="101"/>
      <c r="S567" s="101"/>
      <c r="T567" s="102"/>
      <c r="AT567" s="97" t="s">
        <v>132</v>
      </c>
      <c r="AU567" s="97" t="s">
        <v>74</v>
      </c>
      <c r="AV567" s="95" t="s">
        <v>74</v>
      </c>
      <c r="AW567" s="95" t="s">
        <v>5</v>
      </c>
      <c r="AX567" s="95" t="s">
        <v>66</v>
      </c>
      <c r="AY567" s="97" t="s">
        <v>123</v>
      </c>
    </row>
    <row r="568" spans="2:51" s="167" customFormat="1" ht="12">
      <c r="B568" s="166"/>
      <c r="D568" s="96" t="s">
        <v>132</v>
      </c>
      <c r="E568" s="168" t="s">
        <v>1</v>
      </c>
      <c r="F568" s="169" t="s">
        <v>409</v>
      </c>
      <c r="H568" s="168" t="s">
        <v>1</v>
      </c>
      <c r="L568" s="166"/>
      <c r="M568" s="170"/>
      <c r="N568" s="171"/>
      <c r="O568" s="171"/>
      <c r="P568" s="171"/>
      <c r="Q568" s="171"/>
      <c r="R568" s="171"/>
      <c r="S568" s="171"/>
      <c r="T568" s="172"/>
      <c r="AT568" s="168" t="s">
        <v>132</v>
      </c>
      <c r="AU568" s="168" t="s">
        <v>74</v>
      </c>
      <c r="AV568" s="167" t="s">
        <v>72</v>
      </c>
      <c r="AW568" s="167" t="s">
        <v>5</v>
      </c>
      <c r="AX568" s="167" t="s">
        <v>66</v>
      </c>
      <c r="AY568" s="168" t="s">
        <v>123</v>
      </c>
    </row>
    <row r="569" spans="2:51" s="167" customFormat="1" ht="12">
      <c r="B569" s="166"/>
      <c r="D569" s="96" t="s">
        <v>132</v>
      </c>
      <c r="E569" s="168" t="s">
        <v>1</v>
      </c>
      <c r="F569" s="169" t="s">
        <v>1153</v>
      </c>
      <c r="H569" s="168" t="s">
        <v>1</v>
      </c>
      <c r="L569" s="166"/>
      <c r="M569" s="170"/>
      <c r="N569" s="171"/>
      <c r="O569" s="171"/>
      <c r="P569" s="171"/>
      <c r="Q569" s="171"/>
      <c r="R569" s="171"/>
      <c r="S569" s="171"/>
      <c r="T569" s="172"/>
      <c r="AT569" s="168" t="s">
        <v>132</v>
      </c>
      <c r="AU569" s="168" t="s">
        <v>74</v>
      </c>
      <c r="AV569" s="167" t="s">
        <v>72</v>
      </c>
      <c r="AW569" s="167" t="s">
        <v>5</v>
      </c>
      <c r="AX569" s="167" t="s">
        <v>66</v>
      </c>
      <c r="AY569" s="168" t="s">
        <v>123</v>
      </c>
    </row>
    <row r="570" spans="2:51" s="95" customFormat="1" ht="12">
      <c r="B570" s="94"/>
      <c r="D570" s="96" t="s">
        <v>132</v>
      </c>
      <c r="E570" s="97" t="s">
        <v>1</v>
      </c>
      <c r="F570" s="98" t="s">
        <v>1202</v>
      </c>
      <c r="H570" s="99">
        <v>-1.531</v>
      </c>
      <c r="L570" s="94"/>
      <c r="M570" s="100"/>
      <c r="N570" s="101"/>
      <c r="O570" s="101"/>
      <c r="P570" s="101"/>
      <c r="Q570" s="101"/>
      <c r="R570" s="101"/>
      <c r="S570" s="101"/>
      <c r="T570" s="102"/>
      <c r="AT570" s="97" t="s">
        <v>132</v>
      </c>
      <c r="AU570" s="97" t="s">
        <v>74</v>
      </c>
      <c r="AV570" s="95" t="s">
        <v>74</v>
      </c>
      <c r="AW570" s="95" t="s">
        <v>5</v>
      </c>
      <c r="AX570" s="95" t="s">
        <v>66</v>
      </c>
      <c r="AY570" s="97" t="s">
        <v>123</v>
      </c>
    </row>
    <row r="571" spans="2:51" s="174" customFormat="1" ht="12">
      <c r="B571" s="173"/>
      <c r="D571" s="96" t="s">
        <v>132</v>
      </c>
      <c r="E571" s="175" t="s">
        <v>1</v>
      </c>
      <c r="F571" s="176" t="s">
        <v>412</v>
      </c>
      <c r="H571" s="177">
        <v>104.219</v>
      </c>
      <c r="L571" s="173"/>
      <c r="M571" s="178"/>
      <c r="N571" s="179"/>
      <c r="O571" s="179"/>
      <c r="P571" s="179"/>
      <c r="Q571" s="179"/>
      <c r="R571" s="179"/>
      <c r="S571" s="179"/>
      <c r="T571" s="180"/>
      <c r="AT571" s="175" t="s">
        <v>132</v>
      </c>
      <c r="AU571" s="175" t="s">
        <v>74</v>
      </c>
      <c r="AV571" s="174" t="s">
        <v>137</v>
      </c>
      <c r="AW571" s="174" t="s">
        <v>5</v>
      </c>
      <c r="AX571" s="174" t="s">
        <v>66</v>
      </c>
      <c r="AY571" s="175" t="s">
        <v>123</v>
      </c>
    </row>
    <row r="572" spans="2:51" s="167" customFormat="1" ht="12">
      <c r="B572" s="166"/>
      <c r="D572" s="96" t="s">
        <v>132</v>
      </c>
      <c r="E572" s="168" t="s">
        <v>1</v>
      </c>
      <c r="F572" s="169" t="s">
        <v>1155</v>
      </c>
      <c r="H572" s="168" t="s">
        <v>1</v>
      </c>
      <c r="L572" s="166"/>
      <c r="M572" s="170"/>
      <c r="N572" s="171"/>
      <c r="O572" s="171"/>
      <c r="P572" s="171"/>
      <c r="Q572" s="171"/>
      <c r="R572" s="171"/>
      <c r="S572" s="171"/>
      <c r="T572" s="172"/>
      <c r="AT572" s="168" t="s">
        <v>132</v>
      </c>
      <c r="AU572" s="168" t="s">
        <v>74</v>
      </c>
      <c r="AV572" s="167" t="s">
        <v>72</v>
      </c>
      <c r="AW572" s="167" t="s">
        <v>5</v>
      </c>
      <c r="AX572" s="167" t="s">
        <v>66</v>
      </c>
      <c r="AY572" s="168" t="s">
        <v>123</v>
      </c>
    </row>
    <row r="573" spans="2:51" s="167" customFormat="1" ht="12">
      <c r="B573" s="166"/>
      <c r="D573" s="96" t="s">
        <v>132</v>
      </c>
      <c r="E573" s="168" t="s">
        <v>1</v>
      </c>
      <c r="F573" s="169" t="s">
        <v>1145</v>
      </c>
      <c r="H573" s="168" t="s">
        <v>1</v>
      </c>
      <c r="L573" s="166"/>
      <c r="M573" s="170"/>
      <c r="N573" s="171"/>
      <c r="O573" s="171"/>
      <c r="P573" s="171"/>
      <c r="Q573" s="171"/>
      <c r="R573" s="171"/>
      <c r="S573" s="171"/>
      <c r="T573" s="172"/>
      <c r="AT573" s="168" t="s">
        <v>132</v>
      </c>
      <c r="AU573" s="168" t="s">
        <v>74</v>
      </c>
      <c r="AV573" s="167" t="s">
        <v>72</v>
      </c>
      <c r="AW573" s="167" t="s">
        <v>5</v>
      </c>
      <c r="AX573" s="167" t="s">
        <v>66</v>
      </c>
      <c r="AY573" s="168" t="s">
        <v>123</v>
      </c>
    </row>
    <row r="574" spans="2:51" s="167" customFormat="1" ht="12">
      <c r="B574" s="166"/>
      <c r="D574" s="96" t="s">
        <v>132</v>
      </c>
      <c r="E574" s="168" t="s">
        <v>1</v>
      </c>
      <c r="F574" s="169" t="s">
        <v>1156</v>
      </c>
      <c r="H574" s="168" t="s">
        <v>1</v>
      </c>
      <c r="L574" s="166"/>
      <c r="M574" s="170"/>
      <c r="N574" s="171"/>
      <c r="O574" s="171"/>
      <c r="P574" s="171"/>
      <c r="Q574" s="171"/>
      <c r="R574" s="171"/>
      <c r="S574" s="171"/>
      <c r="T574" s="172"/>
      <c r="AT574" s="168" t="s">
        <v>132</v>
      </c>
      <c r="AU574" s="168" t="s">
        <v>74</v>
      </c>
      <c r="AV574" s="167" t="s">
        <v>72</v>
      </c>
      <c r="AW574" s="167" t="s">
        <v>5</v>
      </c>
      <c r="AX574" s="167" t="s">
        <v>66</v>
      </c>
      <c r="AY574" s="168" t="s">
        <v>123</v>
      </c>
    </row>
    <row r="575" spans="2:51" s="95" customFormat="1" ht="12">
      <c r="B575" s="94"/>
      <c r="D575" s="96" t="s">
        <v>132</v>
      </c>
      <c r="E575" s="97" t="s">
        <v>1</v>
      </c>
      <c r="F575" s="98" t="s">
        <v>1203</v>
      </c>
      <c r="H575" s="99">
        <v>102.323</v>
      </c>
      <c r="L575" s="94"/>
      <c r="M575" s="100"/>
      <c r="N575" s="101"/>
      <c r="O575" s="101"/>
      <c r="P575" s="101"/>
      <c r="Q575" s="101"/>
      <c r="R575" s="101"/>
      <c r="S575" s="101"/>
      <c r="T575" s="102"/>
      <c r="AT575" s="97" t="s">
        <v>132</v>
      </c>
      <c r="AU575" s="97" t="s">
        <v>74</v>
      </c>
      <c r="AV575" s="95" t="s">
        <v>74</v>
      </c>
      <c r="AW575" s="95" t="s">
        <v>5</v>
      </c>
      <c r="AX575" s="95" t="s">
        <v>66</v>
      </c>
      <c r="AY575" s="97" t="s">
        <v>123</v>
      </c>
    </row>
    <row r="576" spans="2:51" s="95" customFormat="1" ht="12">
      <c r="B576" s="94"/>
      <c r="D576" s="96" t="s">
        <v>132</v>
      </c>
      <c r="E576" s="97" t="s">
        <v>1</v>
      </c>
      <c r="F576" s="98" t="s">
        <v>1204</v>
      </c>
      <c r="H576" s="99">
        <v>5</v>
      </c>
      <c r="L576" s="94"/>
      <c r="M576" s="100"/>
      <c r="N576" s="101"/>
      <c r="O576" s="101"/>
      <c r="P576" s="101"/>
      <c r="Q576" s="101"/>
      <c r="R576" s="101"/>
      <c r="S576" s="101"/>
      <c r="T576" s="102"/>
      <c r="AT576" s="97" t="s">
        <v>132</v>
      </c>
      <c r="AU576" s="97" t="s">
        <v>74</v>
      </c>
      <c r="AV576" s="95" t="s">
        <v>74</v>
      </c>
      <c r="AW576" s="95" t="s">
        <v>5</v>
      </c>
      <c r="AX576" s="95" t="s">
        <v>66</v>
      </c>
      <c r="AY576" s="97" t="s">
        <v>123</v>
      </c>
    </row>
    <row r="577" spans="2:51" s="167" customFormat="1" ht="12">
      <c r="B577" s="166"/>
      <c r="D577" s="96" t="s">
        <v>132</v>
      </c>
      <c r="E577" s="168" t="s">
        <v>1</v>
      </c>
      <c r="F577" s="169" t="s">
        <v>409</v>
      </c>
      <c r="H577" s="168" t="s">
        <v>1</v>
      </c>
      <c r="L577" s="166"/>
      <c r="M577" s="170"/>
      <c r="N577" s="171"/>
      <c r="O577" s="171"/>
      <c r="P577" s="171"/>
      <c r="Q577" s="171"/>
      <c r="R577" s="171"/>
      <c r="S577" s="171"/>
      <c r="T577" s="172"/>
      <c r="AT577" s="168" t="s">
        <v>132</v>
      </c>
      <c r="AU577" s="168" t="s">
        <v>74</v>
      </c>
      <c r="AV577" s="167" t="s">
        <v>72</v>
      </c>
      <c r="AW577" s="167" t="s">
        <v>5</v>
      </c>
      <c r="AX577" s="167" t="s">
        <v>66</v>
      </c>
      <c r="AY577" s="168" t="s">
        <v>123</v>
      </c>
    </row>
    <row r="578" spans="2:51" s="167" customFormat="1" ht="12">
      <c r="B578" s="166"/>
      <c r="D578" s="96" t="s">
        <v>132</v>
      </c>
      <c r="E578" s="168" t="s">
        <v>1</v>
      </c>
      <c r="F578" s="169" t="s">
        <v>1158</v>
      </c>
      <c r="H578" s="168" t="s">
        <v>1</v>
      </c>
      <c r="L578" s="166"/>
      <c r="M578" s="170"/>
      <c r="N578" s="171"/>
      <c r="O578" s="171"/>
      <c r="P578" s="171"/>
      <c r="Q578" s="171"/>
      <c r="R578" s="171"/>
      <c r="S578" s="171"/>
      <c r="T578" s="172"/>
      <c r="AT578" s="168" t="s">
        <v>132</v>
      </c>
      <c r="AU578" s="168" t="s">
        <v>74</v>
      </c>
      <c r="AV578" s="167" t="s">
        <v>72</v>
      </c>
      <c r="AW578" s="167" t="s">
        <v>5</v>
      </c>
      <c r="AX578" s="167" t="s">
        <v>66</v>
      </c>
      <c r="AY578" s="168" t="s">
        <v>123</v>
      </c>
    </row>
    <row r="579" spans="2:51" s="95" customFormat="1" ht="12">
      <c r="B579" s="94"/>
      <c r="D579" s="96" t="s">
        <v>132</v>
      </c>
      <c r="E579" s="97" t="s">
        <v>1</v>
      </c>
      <c r="F579" s="98" t="s">
        <v>1205</v>
      </c>
      <c r="H579" s="99">
        <v>-1.021</v>
      </c>
      <c r="L579" s="94"/>
      <c r="M579" s="100"/>
      <c r="N579" s="101"/>
      <c r="O579" s="101"/>
      <c r="P579" s="101"/>
      <c r="Q579" s="101"/>
      <c r="R579" s="101"/>
      <c r="S579" s="101"/>
      <c r="T579" s="102"/>
      <c r="AT579" s="97" t="s">
        <v>132</v>
      </c>
      <c r="AU579" s="97" t="s">
        <v>74</v>
      </c>
      <c r="AV579" s="95" t="s">
        <v>74</v>
      </c>
      <c r="AW579" s="95" t="s">
        <v>5</v>
      </c>
      <c r="AX579" s="95" t="s">
        <v>66</v>
      </c>
      <c r="AY579" s="97" t="s">
        <v>123</v>
      </c>
    </row>
    <row r="580" spans="2:51" s="174" customFormat="1" ht="12">
      <c r="B580" s="173"/>
      <c r="D580" s="96" t="s">
        <v>132</v>
      </c>
      <c r="E580" s="175" t="s">
        <v>1</v>
      </c>
      <c r="F580" s="176" t="s">
        <v>412</v>
      </c>
      <c r="H580" s="177">
        <v>106.30199999999999</v>
      </c>
      <c r="L580" s="173"/>
      <c r="M580" s="178"/>
      <c r="N580" s="179"/>
      <c r="O580" s="179"/>
      <c r="P580" s="179"/>
      <c r="Q580" s="179"/>
      <c r="R580" s="179"/>
      <c r="S580" s="179"/>
      <c r="T580" s="180"/>
      <c r="AT580" s="175" t="s">
        <v>132</v>
      </c>
      <c r="AU580" s="175" t="s">
        <v>74</v>
      </c>
      <c r="AV580" s="174" t="s">
        <v>137</v>
      </c>
      <c r="AW580" s="174" t="s">
        <v>5</v>
      </c>
      <c r="AX580" s="174" t="s">
        <v>66</v>
      </c>
      <c r="AY580" s="175" t="s">
        <v>123</v>
      </c>
    </row>
    <row r="581" spans="2:51" s="167" customFormat="1" ht="12">
      <c r="B581" s="166"/>
      <c r="D581" s="96" t="s">
        <v>132</v>
      </c>
      <c r="E581" s="168" t="s">
        <v>1</v>
      </c>
      <c r="F581" s="169" t="s">
        <v>1160</v>
      </c>
      <c r="H581" s="168" t="s">
        <v>1</v>
      </c>
      <c r="L581" s="166"/>
      <c r="M581" s="170"/>
      <c r="N581" s="171"/>
      <c r="O581" s="171"/>
      <c r="P581" s="171"/>
      <c r="Q581" s="171"/>
      <c r="R581" s="171"/>
      <c r="S581" s="171"/>
      <c r="T581" s="172"/>
      <c r="AT581" s="168" t="s">
        <v>132</v>
      </c>
      <c r="AU581" s="168" t="s">
        <v>74</v>
      </c>
      <c r="AV581" s="167" t="s">
        <v>72</v>
      </c>
      <c r="AW581" s="167" t="s">
        <v>5</v>
      </c>
      <c r="AX581" s="167" t="s">
        <v>66</v>
      </c>
      <c r="AY581" s="168" t="s">
        <v>123</v>
      </c>
    </row>
    <row r="582" spans="2:51" s="167" customFormat="1" ht="12">
      <c r="B582" s="166"/>
      <c r="D582" s="96" t="s">
        <v>132</v>
      </c>
      <c r="E582" s="168" t="s">
        <v>1</v>
      </c>
      <c r="F582" s="169" t="s">
        <v>1145</v>
      </c>
      <c r="H582" s="168" t="s">
        <v>1</v>
      </c>
      <c r="L582" s="166"/>
      <c r="M582" s="170"/>
      <c r="N582" s="171"/>
      <c r="O582" s="171"/>
      <c r="P582" s="171"/>
      <c r="Q582" s="171"/>
      <c r="R582" s="171"/>
      <c r="S582" s="171"/>
      <c r="T582" s="172"/>
      <c r="AT582" s="168" t="s">
        <v>132</v>
      </c>
      <c r="AU582" s="168" t="s">
        <v>74</v>
      </c>
      <c r="AV582" s="167" t="s">
        <v>72</v>
      </c>
      <c r="AW582" s="167" t="s">
        <v>5</v>
      </c>
      <c r="AX582" s="167" t="s">
        <v>66</v>
      </c>
      <c r="AY582" s="168" t="s">
        <v>123</v>
      </c>
    </row>
    <row r="583" spans="2:51" s="167" customFormat="1" ht="12">
      <c r="B583" s="166"/>
      <c r="D583" s="96" t="s">
        <v>132</v>
      </c>
      <c r="E583" s="168" t="s">
        <v>1</v>
      </c>
      <c r="F583" s="169" t="s">
        <v>1161</v>
      </c>
      <c r="H583" s="168" t="s">
        <v>1</v>
      </c>
      <c r="L583" s="166"/>
      <c r="M583" s="170"/>
      <c r="N583" s="171"/>
      <c r="O583" s="171"/>
      <c r="P583" s="171"/>
      <c r="Q583" s="171"/>
      <c r="R583" s="171"/>
      <c r="S583" s="171"/>
      <c r="T583" s="172"/>
      <c r="AT583" s="168" t="s">
        <v>132</v>
      </c>
      <c r="AU583" s="168" t="s">
        <v>74</v>
      </c>
      <c r="AV583" s="167" t="s">
        <v>72</v>
      </c>
      <c r="AW583" s="167" t="s">
        <v>5</v>
      </c>
      <c r="AX583" s="167" t="s">
        <v>66</v>
      </c>
      <c r="AY583" s="168" t="s">
        <v>123</v>
      </c>
    </row>
    <row r="584" spans="2:51" s="95" customFormat="1" ht="12">
      <c r="B584" s="94"/>
      <c r="D584" s="96" t="s">
        <v>132</v>
      </c>
      <c r="E584" s="97" t="s">
        <v>1</v>
      </c>
      <c r="F584" s="98" t="s">
        <v>1206</v>
      </c>
      <c r="H584" s="99">
        <v>24.225</v>
      </c>
      <c r="L584" s="94"/>
      <c r="M584" s="100"/>
      <c r="N584" s="101"/>
      <c r="O584" s="101"/>
      <c r="P584" s="101"/>
      <c r="Q584" s="101"/>
      <c r="R584" s="101"/>
      <c r="S584" s="101"/>
      <c r="T584" s="102"/>
      <c r="AT584" s="97" t="s">
        <v>132</v>
      </c>
      <c r="AU584" s="97" t="s">
        <v>74</v>
      </c>
      <c r="AV584" s="95" t="s">
        <v>74</v>
      </c>
      <c r="AW584" s="95" t="s">
        <v>5</v>
      </c>
      <c r="AX584" s="95" t="s">
        <v>66</v>
      </c>
      <c r="AY584" s="97" t="s">
        <v>123</v>
      </c>
    </row>
    <row r="585" spans="2:51" s="95" customFormat="1" ht="12">
      <c r="B585" s="94"/>
      <c r="D585" s="96" t="s">
        <v>132</v>
      </c>
      <c r="E585" s="97" t="s">
        <v>1</v>
      </c>
      <c r="F585" s="98" t="s">
        <v>1207</v>
      </c>
      <c r="H585" s="99">
        <v>4.9</v>
      </c>
      <c r="L585" s="94"/>
      <c r="M585" s="100"/>
      <c r="N585" s="101"/>
      <c r="O585" s="101"/>
      <c r="P585" s="101"/>
      <c r="Q585" s="101"/>
      <c r="R585" s="101"/>
      <c r="S585" s="101"/>
      <c r="T585" s="102"/>
      <c r="AT585" s="97" t="s">
        <v>132</v>
      </c>
      <c r="AU585" s="97" t="s">
        <v>74</v>
      </c>
      <c r="AV585" s="95" t="s">
        <v>74</v>
      </c>
      <c r="AW585" s="95" t="s">
        <v>5</v>
      </c>
      <c r="AX585" s="95" t="s">
        <v>66</v>
      </c>
      <c r="AY585" s="97" t="s">
        <v>123</v>
      </c>
    </row>
    <row r="586" spans="2:51" s="167" customFormat="1" ht="12">
      <c r="B586" s="166"/>
      <c r="D586" s="96" t="s">
        <v>132</v>
      </c>
      <c r="E586" s="168" t="s">
        <v>1</v>
      </c>
      <c r="F586" s="169" t="s">
        <v>409</v>
      </c>
      <c r="H586" s="168" t="s">
        <v>1</v>
      </c>
      <c r="L586" s="166"/>
      <c r="M586" s="170"/>
      <c r="N586" s="171"/>
      <c r="O586" s="171"/>
      <c r="P586" s="171"/>
      <c r="Q586" s="171"/>
      <c r="R586" s="171"/>
      <c r="S586" s="171"/>
      <c r="T586" s="172"/>
      <c r="AT586" s="168" t="s">
        <v>132</v>
      </c>
      <c r="AU586" s="168" t="s">
        <v>74</v>
      </c>
      <c r="AV586" s="167" t="s">
        <v>72</v>
      </c>
      <c r="AW586" s="167" t="s">
        <v>5</v>
      </c>
      <c r="AX586" s="167" t="s">
        <v>66</v>
      </c>
      <c r="AY586" s="168" t="s">
        <v>123</v>
      </c>
    </row>
    <row r="587" spans="2:51" s="167" customFormat="1" ht="12">
      <c r="B587" s="166"/>
      <c r="D587" s="96" t="s">
        <v>132</v>
      </c>
      <c r="E587" s="168" t="s">
        <v>1</v>
      </c>
      <c r="F587" s="169" t="s">
        <v>436</v>
      </c>
      <c r="H587" s="168" t="s">
        <v>1</v>
      </c>
      <c r="L587" s="166"/>
      <c r="M587" s="170"/>
      <c r="N587" s="171"/>
      <c r="O587" s="171"/>
      <c r="P587" s="171"/>
      <c r="Q587" s="171"/>
      <c r="R587" s="171"/>
      <c r="S587" s="171"/>
      <c r="T587" s="172"/>
      <c r="AT587" s="168" t="s">
        <v>132</v>
      </c>
      <c r="AU587" s="168" t="s">
        <v>74</v>
      </c>
      <c r="AV587" s="167" t="s">
        <v>72</v>
      </c>
      <c r="AW587" s="167" t="s">
        <v>5</v>
      </c>
      <c r="AX587" s="167" t="s">
        <v>66</v>
      </c>
      <c r="AY587" s="168" t="s">
        <v>123</v>
      </c>
    </row>
    <row r="588" spans="2:51" s="95" customFormat="1" ht="12">
      <c r="B588" s="94"/>
      <c r="D588" s="96" t="s">
        <v>132</v>
      </c>
      <c r="E588" s="97" t="s">
        <v>1</v>
      </c>
      <c r="F588" s="98" t="s">
        <v>1208</v>
      </c>
      <c r="H588" s="99">
        <v>-0.982</v>
      </c>
      <c r="L588" s="94"/>
      <c r="M588" s="100"/>
      <c r="N588" s="101"/>
      <c r="O588" s="101"/>
      <c r="P588" s="101"/>
      <c r="Q588" s="101"/>
      <c r="R588" s="101"/>
      <c r="S588" s="101"/>
      <c r="T588" s="102"/>
      <c r="AT588" s="97" t="s">
        <v>132</v>
      </c>
      <c r="AU588" s="97" t="s">
        <v>74</v>
      </c>
      <c r="AV588" s="95" t="s">
        <v>74</v>
      </c>
      <c r="AW588" s="95" t="s">
        <v>5</v>
      </c>
      <c r="AX588" s="95" t="s">
        <v>66</v>
      </c>
      <c r="AY588" s="97" t="s">
        <v>123</v>
      </c>
    </row>
    <row r="589" spans="2:51" s="174" customFormat="1" ht="12">
      <c r="B589" s="173"/>
      <c r="D589" s="96" t="s">
        <v>132</v>
      </c>
      <c r="E589" s="175" t="s">
        <v>1</v>
      </c>
      <c r="F589" s="176" t="s">
        <v>412</v>
      </c>
      <c r="H589" s="177">
        <v>28.143</v>
      </c>
      <c r="L589" s="173"/>
      <c r="M589" s="178"/>
      <c r="N589" s="179"/>
      <c r="O589" s="179"/>
      <c r="P589" s="179"/>
      <c r="Q589" s="179"/>
      <c r="R589" s="179"/>
      <c r="S589" s="179"/>
      <c r="T589" s="180"/>
      <c r="AT589" s="175" t="s">
        <v>132</v>
      </c>
      <c r="AU589" s="175" t="s">
        <v>74</v>
      </c>
      <c r="AV589" s="174" t="s">
        <v>137</v>
      </c>
      <c r="AW589" s="174" t="s">
        <v>5</v>
      </c>
      <c r="AX589" s="174" t="s">
        <v>66</v>
      </c>
      <c r="AY589" s="175" t="s">
        <v>123</v>
      </c>
    </row>
    <row r="590" spans="2:51" s="167" customFormat="1" ht="12">
      <c r="B590" s="166"/>
      <c r="D590" s="96" t="s">
        <v>132</v>
      </c>
      <c r="E590" s="168" t="s">
        <v>1</v>
      </c>
      <c r="F590" s="169" t="s">
        <v>1164</v>
      </c>
      <c r="H590" s="168" t="s">
        <v>1</v>
      </c>
      <c r="L590" s="166"/>
      <c r="M590" s="170"/>
      <c r="N590" s="171"/>
      <c r="O590" s="171"/>
      <c r="P590" s="171"/>
      <c r="Q590" s="171"/>
      <c r="R590" s="171"/>
      <c r="S590" s="171"/>
      <c r="T590" s="172"/>
      <c r="AT590" s="168" t="s">
        <v>132</v>
      </c>
      <c r="AU590" s="168" t="s">
        <v>74</v>
      </c>
      <c r="AV590" s="167" t="s">
        <v>72</v>
      </c>
      <c r="AW590" s="167" t="s">
        <v>5</v>
      </c>
      <c r="AX590" s="167" t="s">
        <v>66</v>
      </c>
      <c r="AY590" s="168" t="s">
        <v>123</v>
      </c>
    </row>
    <row r="591" spans="2:51" s="167" customFormat="1" ht="12">
      <c r="B591" s="166"/>
      <c r="D591" s="96" t="s">
        <v>132</v>
      </c>
      <c r="E591" s="168" t="s">
        <v>1</v>
      </c>
      <c r="F591" s="169" t="s">
        <v>439</v>
      </c>
      <c r="H591" s="168" t="s">
        <v>1</v>
      </c>
      <c r="L591" s="166"/>
      <c r="M591" s="170"/>
      <c r="N591" s="171"/>
      <c r="O591" s="171"/>
      <c r="P591" s="171"/>
      <c r="Q591" s="171"/>
      <c r="R591" s="171"/>
      <c r="S591" s="171"/>
      <c r="T591" s="172"/>
      <c r="AT591" s="168" t="s">
        <v>132</v>
      </c>
      <c r="AU591" s="168" t="s">
        <v>74</v>
      </c>
      <c r="AV591" s="167" t="s">
        <v>72</v>
      </c>
      <c r="AW591" s="167" t="s">
        <v>5</v>
      </c>
      <c r="AX591" s="167" t="s">
        <v>66</v>
      </c>
      <c r="AY591" s="168" t="s">
        <v>123</v>
      </c>
    </row>
    <row r="592" spans="2:51" s="167" customFormat="1" ht="12">
      <c r="B592" s="166"/>
      <c r="D592" s="96" t="s">
        <v>132</v>
      </c>
      <c r="E592" s="168" t="s">
        <v>1</v>
      </c>
      <c r="F592" s="169" t="s">
        <v>1165</v>
      </c>
      <c r="H592" s="168" t="s">
        <v>1</v>
      </c>
      <c r="L592" s="166"/>
      <c r="M592" s="170"/>
      <c r="N592" s="171"/>
      <c r="O592" s="171"/>
      <c r="P592" s="171"/>
      <c r="Q592" s="171"/>
      <c r="R592" s="171"/>
      <c r="S592" s="171"/>
      <c r="T592" s="172"/>
      <c r="AT592" s="168" t="s">
        <v>132</v>
      </c>
      <c r="AU592" s="168" t="s">
        <v>74</v>
      </c>
      <c r="AV592" s="167" t="s">
        <v>72</v>
      </c>
      <c r="AW592" s="167" t="s">
        <v>5</v>
      </c>
      <c r="AX592" s="167" t="s">
        <v>66</v>
      </c>
      <c r="AY592" s="168" t="s">
        <v>123</v>
      </c>
    </row>
    <row r="593" spans="2:51" s="95" customFormat="1" ht="12">
      <c r="B593" s="94"/>
      <c r="D593" s="96" t="s">
        <v>132</v>
      </c>
      <c r="E593" s="97" t="s">
        <v>1</v>
      </c>
      <c r="F593" s="98" t="s">
        <v>1209</v>
      </c>
      <c r="H593" s="99">
        <v>6.65</v>
      </c>
      <c r="L593" s="94"/>
      <c r="M593" s="100"/>
      <c r="N593" s="101"/>
      <c r="O593" s="101"/>
      <c r="P593" s="101"/>
      <c r="Q593" s="101"/>
      <c r="R593" s="101"/>
      <c r="S593" s="101"/>
      <c r="T593" s="102"/>
      <c r="AT593" s="97" t="s">
        <v>132</v>
      </c>
      <c r="AU593" s="97" t="s">
        <v>74</v>
      </c>
      <c r="AV593" s="95" t="s">
        <v>74</v>
      </c>
      <c r="AW593" s="95" t="s">
        <v>5</v>
      </c>
      <c r="AX593" s="95" t="s">
        <v>66</v>
      </c>
      <c r="AY593" s="97" t="s">
        <v>123</v>
      </c>
    </row>
    <row r="594" spans="2:51" s="95" customFormat="1" ht="12">
      <c r="B594" s="94"/>
      <c r="D594" s="96" t="s">
        <v>132</v>
      </c>
      <c r="E594" s="97" t="s">
        <v>1</v>
      </c>
      <c r="F594" s="98" t="s">
        <v>1210</v>
      </c>
      <c r="H594" s="99">
        <v>1.29</v>
      </c>
      <c r="L594" s="94"/>
      <c r="M594" s="100"/>
      <c r="N594" s="101"/>
      <c r="O594" s="101"/>
      <c r="P594" s="101"/>
      <c r="Q594" s="101"/>
      <c r="R594" s="101"/>
      <c r="S594" s="101"/>
      <c r="T594" s="102"/>
      <c r="AT594" s="97" t="s">
        <v>132</v>
      </c>
      <c r="AU594" s="97" t="s">
        <v>74</v>
      </c>
      <c r="AV594" s="95" t="s">
        <v>74</v>
      </c>
      <c r="AW594" s="95" t="s">
        <v>5</v>
      </c>
      <c r="AX594" s="95" t="s">
        <v>66</v>
      </c>
      <c r="AY594" s="97" t="s">
        <v>123</v>
      </c>
    </row>
    <row r="595" spans="2:51" s="167" customFormat="1" ht="12">
      <c r="B595" s="166"/>
      <c r="D595" s="96" t="s">
        <v>132</v>
      </c>
      <c r="E595" s="168" t="s">
        <v>1</v>
      </c>
      <c r="F595" s="169" t="s">
        <v>442</v>
      </c>
      <c r="H595" s="168" t="s">
        <v>1</v>
      </c>
      <c r="L595" s="166"/>
      <c r="M595" s="170"/>
      <c r="N595" s="171"/>
      <c r="O595" s="171"/>
      <c r="P595" s="171"/>
      <c r="Q595" s="171"/>
      <c r="R595" s="171"/>
      <c r="S595" s="171"/>
      <c r="T595" s="172"/>
      <c r="AT595" s="168" t="s">
        <v>132</v>
      </c>
      <c r="AU595" s="168" t="s">
        <v>74</v>
      </c>
      <c r="AV595" s="167" t="s">
        <v>72</v>
      </c>
      <c r="AW595" s="167" t="s">
        <v>5</v>
      </c>
      <c r="AX595" s="167" t="s">
        <v>66</v>
      </c>
      <c r="AY595" s="168" t="s">
        <v>123</v>
      </c>
    </row>
    <row r="596" spans="2:51" s="167" customFormat="1" ht="12">
      <c r="B596" s="166"/>
      <c r="D596" s="96" t="s">
        <v>132</v>
      </c>
      <c r="E596" s="168" t="s">
        <v>1</v>
      </c>
      <c r="F596" s="169" t="s">
        <v>1211</v>
      </c>
      <c r="H596" s="168" t="s">
        <v>1</v>
      </c>
      <c r="L596" s="166"/>
      <c r="M596" s="170"/>
      <c r="N596" s="171"/>
      <c r="O596" s="171"/>
      <c r="P596" s="171"/>
      <c r="Q596" s="171"/>
      <c r="R596" s="171"/>
      <c r="S596" s="171"/>
      <c r="T596" s="172"/>
      <c r="AT596" s="168" t="s">
        <v>132</v>
      </c>
      <c r="AU596" s="168" t="s">
        <v>74</v>
      </c>
      <c r="AV596" s="167" t="s">
        <v>72</v>
      </c>
      <c r="AW596" s="167" t="s">
        <v>5</v>
      </c>
      <c r="AX596" s="167" t="s">
        <v>66</v>
      </c>
      <c r="AY596" s="168" t="s">
        <v>123</v>
      </c>
    </row>
    <row r="597" spans="2:51" s="95" customFormat="1" ht="12">
      <c r="B597" s="94"/>
      <c r="D597" s="96" t="s">
        <v>132</v>
      </c>
      <c r="E597" s="97" t="s">
        <v>1</v>
      </c>
      <c r="F597" s="98" t="s">
        <v>1212</v>
      </c>
      <c r="H597" s="99">
        <v>-0.187</v>
      </c>
      <c r="L597" s="94"/>
      <c r="M597" s="100"/>
      <c r="N597" s="101"/>
      <c r="O597" s="101"/>
      <c r="P597" s="101"/>
      <c r="Q597" s="101"/>
      <c r="R597" s="101"/>
      <c r="S597" s="101"/>
      <c r="T597" s="102"/>
      <c r="AT597" s="97" t="s">
        <v>132</v>
      </c>
      <c r="AU597" s="97" t="s">
        <v>74</v>
      </c>
      <c r="AV597" s="95" t="s">
        <v>74</v>
      </c>
      <c r="AW597" s="95" t="s">
        <v>5</v>
      </c>
      <c r="AX597" s="95" t="s">
        <v>66</v>
      </c>
      <c r="AY597" s="97" t="s">
        <v>123</v>
      </c>
    </row>
    <row r="598" spans="2:51" s="174" customFormat="1" ht="12">
      <c r="B598" s="173"/>
      <c r="D598" s="96" t="s">
        <v>132</v>
      </c>
      <c r="E598" s="175" t="s">
        <v>1</v>
      </c>
      <c r="F598" s="176" t="s">
        <v>412</v>
      </c>
      <c r="H598" s="177">
        <v>7.753</v>
      </c>
      <c r="L598" s="173"/>
      <c r="M598" s="178"/>
      <c r="N598" s="179"/>
      <c r="O598" s="179"/>
      <c r="P598" s="179"/>
      <c r="Q598" s="179"/>
      <c r="R598" s="179"/>
      <c r="S598" s="179"/>
      <c r="T598" s="180"/>
      <c r="AT598" s="175" t="s">
        <v>132</v>
      </c>
      <c r="AU598" s="175" t="s">
        <v>74</v>
      </c>
      <c r="AV598" s="174" t="s">
        <v>137</v>
      </c>
      <c r="AW598" s="174" t="s">
        <v>5</v>
      </c>
      <c r="AX598" s="174" t="s">
        <v>66</v>
      </c>
      <c r="AY598" s="175" t="s">
        <v>123</v>
      </c>
    </row>
    <row r="599" spans="2:51" s="167" customFormat="1" ht="12">
      <c r="B599" s="166"/>
      <c r="D599" s="96" t="s">
        <v>132</v>
      </c>
      <c r="E599" s="168" t="s">
        <v>1</v>
      </c>
      <c r="F599" s="169" t="s">
        <v>1169</v>
      </c>
      <c r="H599" s="168" t="s">
        <v>1</v>
      </c>
      <c r="L599" s="166"/>
      <c r="M599" s="170"/>
      <c r="N599" s="171"/>
      <c r="O599" s="171"/>
      <c r="P599" s="171"/>
      <c r="Q599" s="171"/>
      <c r="R599" s="171"/>
      <c r="S599" s="171"/>
      <c r="T599" s="172"/>
      <c r="AT599" s="168" t="s">
        <v>132</v>
      </c>
      <c r="AU599" s="168" t="s">
        <v>74</v>
      </c>
      <c r="AV599" s="167" t="s">
        <v>72</v>
      </c>
      <c r="AW599" s="167" t="s">
        <v>5</v>
      </c>
      <c r="AX599" s="167" t="s">
        <v>66</v>
      </c>
      <c r="AY599" s="168" t="s">
        <v>123</v>
      </c>
    </row>
    <row r="600" spans="2:51" s="167" customFormat="1" ht="12">
      <c r="B600" s="166"/>
      <c r="D600" s="96" t="s">
        <v>132</v>
      </c>
      <c r="E600" s="168" t="s">
        <v>1</v>
      </c>
      <c r="F600" s="169" t="s">
        <v>439</v>
      </c>
      <c r="H600" s="168" t="s">
        <v>1</v>
      </c>
      <c r="L600" s="166"/>
      <c r="M600" s="170"/>
      <c r="N600" s="171"/>
      <c r="O600" s="171"/>
      <c r="P600" s="171"/>
      <c r="Q600" s="171"/>
      <c r="R600" s="171"/>
      <c r="S600" s="171"/>
      <c r="T600" s="172"/>
      <c r="AT600" s="168" t="s">
        <v>132</v>
      </c>
      <c r="AU600" s="168" t="s">
        <v>74</v>
      </c>
      <c r="AV600" s="167" t="s">
        <v>72</v>
      </c>
      <c r="AW600" s="167" t="s">
        <v>5</v>
      </c>
      <c r="AX600" s="167" t="s">
        <v>66</v>
      </c>
      <c r="AY600" s="168" t="s">
        <v>123</v>
      </c>
    </row>
    <row r="601" spans="2:51" s="167" customFormat="1" ht="12">
      <c r="B601" s="166"/>
      <c r="D601" s="96" t="s">
        <v>132</v>
      </c>
      <c r="E601" s="168" t="s">
        <v>1</v>
      </c>
      <c r="F601" s="169" t="s">
        <v>1170</v>
      </c>
      <c r="H601" s="168" t="s">
        <v>1</v>
      </c>
      <c r="L601" s="166"/>
      <c r="M601" s="170"/>
      <c r="N601" s="171"/>
      <c r="O601" s="171"/>
      <c r="P601" s="171"/>
      <c r="Q601" s="171"/>
      <c r="R601" s="171"/>
      <c r="S601" s="171"/>
      <c r="T601" s="172"/>
      <c r="AT601" s="168" t="s">
        <v>132</v>
      </c>
      <c r="AU601" s="168" t="s">
        <v>74</v>
      </c>
      <c r="AV601" s="167" t="s">
        <v>72</v>
      </c>
      <c r="AW601" s="167" t="s">
        <v>5</v>
      </c>
      <c r="AX601" s="167" t="s">
        <v>66</v>
      </c>
      <c r="AY601" s="168" t="s">
        <v>123</v>
      </c>
    </row>
    <row r="602" spans="2:51" s="95" customFormat="1" ht="12">
      <c r="B602" s="94"/>
      <c r="D602" s="96" t="s">
        <v>132</v>
      </c>
      <c r="E602" s="97" t="s">
        <v>1</v>
      </c>
      <c r="F602" s="98" t="s">
        <v>1213</v>
      </c>
      <c r="H602" s="99">
        <v>9.24</v>
      </c>
      <c r="L602" s="94"/>
      <c r="M602" s="100"/>
      <c r="N602" s="101"/>
      <c r="O602" s="101"/>
      <c r="P602" s="101"/>
      <c r="Q602" s="101"/>
      <c r="R602" s="101"/>
      <c r="S602" s="101"/>
      <c r="T602" s="102"/>
      <c r="AT602" s="97" t="s">
        <v>132</v>
      </c>
      <c r="AU602" s="97" t="s">
        <v>74</v>
      </c>
      <c r="AV602" s="95" t="s">
        <v>74</v>
      </c>
      <c r="AW602" s="95" t="s">
        <v>5</v>
      </c>
      <c r="AX602" s="95" t="s">
        <v>66</v>
      </c>
      <c r="AY602" s="97" t="s">
        <v>123</v>
      </c>
    </row>
    <row r="603" spans="2:51" s="95" customFormat="1" ht="12">
      <c r="B603" s="94"/>
      <c r="D603" s="96" t="s">
        <v>132</v>
      </c>
      <c r="E603" s="97" t="s">
        <v>1</v>
      </c>
      <c r="F603" s="98" t="s">
        <v>1173</v>
      </c>
      <c r="H603" s="99">
        <v>2.16</v>
      </c>
      <c r="L603" s="94"/>
      <c r="M603" s="100"/>
      <c r="N603" s="101"/>
      <c r="O603" s="101"/>
      <c r="P603" s="101"/>
      <c r="Q603" s="101"/>
      <c r="R603" s="101"/>
      <c r="S603" s="101"/>
      <c r="T603" s="102"/>
      <c r="AT603" s="97" t="s">
        <v>132</v>
      </c>
      <c r="AU603" s="97" t="s">
        <v>74</v>
      </c>
      <c r="AV603" s="95" t="s">
        <v>74</v>
      </c>
      <c r="AW603" s="95" t="s">
        <v>5</v>
      </c>
      <c r="AX603" s="95" t="s">
        <v>66</v>
      </c>
      <c r="AY603" s="97" t="s">
        <v>123</v>
      </c>
    </row>
    <row r="604" spans="2:51" s="167" customFormat="1" ht="12">
      <c r="B604" s="166"/>
      <c r="D604" s="96" t="s">
        <v>132</v>
      </c>
      <c r="E604" s="168" t="s">
        <v>1</v>
      </c>
      <c r="F604" s="169" t="s">
        <v>442</v>
      </c>
      <c r="H604" s="168" t="s">
        <v>1</v>
      </c>
      <c r="L604" s="166"/>
      <c r="M604" s="170"/>
      <c r="N604" s="171"/>
      <c r="O604" s="171"/>
      <c r="P604" s="171"/>
      <c r="Q604" s="171"/>
      <c r="R604" s="171"/>
      <c r="S604" s="171"/>
      <c r="T604" s="172"/>
      <c r="AT604" s="168" t="s">
        <v>132</v>
      </c>
      <c r="AU604" s="168" t="s">
        <v>74</v>
      </c>
      <c r="AV604" s="167" t="s">
        <v>72</v>
      </c>
      <c r="AW604" s="167" t="s">
        <v>5</v>
      </c>
      <c r="AX604" s="167" t="s">
        <v>66</v>
      </c>
      <c r="AY604" s="168" t="s">
        <v>123</v>
      </c>
    </row>
    <row r="605" spans="2:51" s="167" customFormat="1" ht="12">
      <c r="B605" s="166"/>
      <c r="D605" s="96" t="s">
        <v>132</v>
      </c>
      <c r="E605" s="168" t="s">
        <v>1</v>
      </c>
      <c r="F605" s="169" t="s">
        <v>1214</v>
      </c>
      <c r="H605" s="168" t="s">
        <v>1</v>
      </c>
      <c r="L605" s="166"/>
      <c r="M605" s="170"/>
      <c r="N605" s="171"/>
      <c r="O605" s="171"/>
      <c r="P605" s="171"/>
      <c r="Q605" s="171"/>
      <c r="R605" s="171"/>
      <c r="S605" s="171"/>
      <c r="T605" s="172"/>
      <c r="AT605" s="168" t="s">
        <v>132</v>
      </c>
      <c r="AU605" s="168" t="s">
        <v>74</v>
      </c>
      <c r="AV605" s="167" t="s">
        <v>72</v>
      </c>
      <c r="AW605" s="167" t="s">
        <v>5</v>
      </c>
      <c r="AX605" s="167" t="s">
        <v>66</v>
      </c>
      <c r="AY605" s="168" t="s">
        <v>123</v>
      </c>
    </row>
    <row r="606" spans="2:51" s="95" customFormat="1" ht="12">
      <c r="B606" s="94"/>
      <c r="D606" s="96" t="s">
        <v>132</v>
      </c>
      <c r="E606" s="97" t="s">
        <v>1</v>
      </c>
      <c r="F606" s="98" t="s">
        <v>1215</v>
      </c>
      <c r="H606" s="99">
        <v>-0.236</v>
      </c>
      <c r="L606" s="94"/>
      <c r="M606" s="100"/>
      <c r="N606" s="101"/>
      <c r="O606" s="101"/>
      <c r="P606" s="101"/>
      <c r="Q606" s="101"/>
      <c r="R606" s="101"/>
      <c r="S606" s="101"/>
      <c r="T606" s="102"/>
      <c r="AT606" s="97" t="s">
        <v>132</v>
      </c>
      <c r="AU606" s="97" t="s">
        <v>74</v>
      </c>
      <c r="AV606" s="95" t="s">
        <v>74</v>
      </c>
      <c r="AW606" s="95" t="s">
        <v>5</v>
      </c>
      <c r="AX606" s="95" t="s">
        <v>66</v>
      </c>
      <c r="AY606" s="97" t="s">
        <v>123</v>
      </c>
    </row>
    <row r="607" spans="2:51" s="174" customFormat="1" ht="12">
      <c r="B607" s="173"/>
      <c r="D607" s="96" t="s">
        <v>132</v>
      </c>
      <c r="E607" s="175" t="s">
        <v>1</v>
      </c>
      <c r="F607" s="176" t="s">
        <v>412</v>
      </c>
      <c r="H607" s="177">
        <v>11.164</v>
      </c>
      <c r="L607" s="173"/>
      <c r="M607" s="178"/>
      <c r="N607" s="179"/>
      <c r="O607" s="179"/>
      <c r="P607" s="179"/>
      <c r="Q607" s="179"/>
      <c r="R607" s="179"/>
      <c r="S607" s="179"/>
      <c r="T607" s="180"/>
      <c r="AT607" s="175" t="s">
        <v>132</v>
      </c>
      <c r="AU607" s="175" t="s">
        <v>74</v>
      </c>
      <c r="AV607" s="174" t="s">
        <v>137</v>
      </c>
      <c r="AW607" s="174" t="s">
        <v>5</v>
      </c>
      <c r="AX607" s="174" t="s">
        <v>66</v>
      </c>
      <c r="AY607" s="175" t="s">
        <v>123</v>
      </c>
    </row>
    <row r="608" spans="2:51" s="182" customFormat="1" ht="12">
      <c r="B608" s="181"/>
      <c r="D608" s="96" t="s">
        <v>132</v>
      </c>
      <c r="E608" s="183" t="s">
        <v>1</v>
      </c>
      <c r="F608" s="184" t="s">
        <v>470</v>
      </c>
      <c r="H608" s="185">
        <v>309.15999999999997</v>
      </c>
      <c r="L608" s="181"/>
      <c r="M608" s="186"/>
      <c r="N608" s="187"/>
      <c r="O608" s="187"/>
      <c r="P608" s="187"/>
      <c r="Q608" s="187"/>
      <c r="R608" s="187"/>
      <c r="S608" s="187"/>
      <c r="T608" s="188"/>
      <c r="AT608" s="183" t="s">
        <v>132</v>
      </c>
      <c r="AU608" s="183" t="s">
        <v>74</v>
      </c>
      <c r="AV608" s="182" t="s">
        <v>130</v>
      </c>
      <c r="AW608" s="182" t="s">
        <v>5</v>
      </c>
      <c r="AX608" s="182" t="s">
        <v>72</v>
      </c>
      <c r="AY608" s="183" t="s">
        <v>123</v>
      </c>
    </row>
    <row r="609" spans="2:65" s="117" customFormat="1" ht="16.5" customHeight="1">
      <c r="B609" s="8"/>
      <c r="C609" s="103" t="s">
        <v>293</v>
      </c>
      <c r="D609" s="103" t="s">
        <v>189</v>
      </c>
      <c r="E609" s="104" t="s">
        <v>563</v>
      </c>
      <c r="F609" s="105" t="s">
        <v>564</v>
      </c>
      <c r="G609" s="106" t="s">
        <v>207</v>
      </c>
      <c r="H609" s="107">
        <v>618.32</v>
      </c>
      <c r="I609" s="143"/>
      <c r="J609" s="108">
        <f>ROUND(I609*H609,2)</f>
        <v>0</v>
      </c>
      <c r="K609" s="105" t="s">
        <v>397</v>
      </c>
      <c r="L609" s="157"/>
      <c r="M609" s="109" t="s">
        <v>1</v>
      </c>
      <c r="N609" s="189" t="s">
        <v>35</v>
      </c>
      <c r="O609" s="92">
        <v>0</v>
      </c>
      <c r="P609" s="92">
        <f>O609*H609</f>
        <v>0</v>
      </c>
      <c r="Q609" s="92">
        <v>1</v>
      </c>
      <c r="R609" s="92">
        <f>Q609*H609</f>
        <v>618.32</v>
      </c>
      <c r="S609" s="92">
        <v>0</v>
      </c>
      <c r="T609" s="164">
        <f>S609*H609</f>
        <v>0</v>
      </c>
      <c r="AR609" s="120" t="s">
        <v>159</v>
      </c>
      <c r="AT609" s="120" t="s">
        <v>189</v>
      </c>
      <c r="AU609" s="120" t="s">
        <v>74</v>
      </c>
      <c r="AY609" s="120" t="s">
        <v>123</v>
      </c>
      <c r="BE609" s="156">
        <f>IF(N609="základní",J609,0)</f>
        <v>0</v>
      </c>
      <c r="BF609" s="156">
        <f>IF(N609="snížená",J609,0)</f>
        <v>0</v>
      </c>
      <c r="BG609" s="156">
        <f>IF(N609="zákl. přenesená",J609,0)</f>
        <v>0</v>
      </c>
      <c r="BH609" s="156">
        <f>IF(N609="sníž. přenesená",J609,0)</f>
        <v>0</v>
      </c>
      <c r="BI609" s="156">
        <f>IF(N609="nulová",J609,0)</f>
        <v>0</v>
      </c>
      <c r="BJ609" s="120" t="s">
        <v>72</v>
      </c>
      <c r="BK609" s="156">
        <f>ROUND(I609*H609,2)</f>
        <v>0</v>
      </c>
      <c r="BL609" s="120" t="s">
        <v>130</v>
      </c>
      <c r="BM609" s="120" t="s">
        <v>1216</v>
      </c>
    </row>
    <row r="610" spans="2:47" s="117" customFormat="1" ht="12">
      <c r="B610" s="8"/>
      <c r="D610" s="96" t="s">
        <v>399</v>
      </c>
      <c r="F610" s="165" t="s">
        <v>564</v>
      </c>
      <c r="L610" s="8"/>
      <c r="M610" s="114"/>
      <c r="N610" s="21"/>
      <c r="O610" s="21"/>
      <c r="P610" s="21"/>
      <c r="Q610" s="21"/>
      <c r="R610" s="21"/>
      <c r="S610" s="21"/>
      <c r="T610" s="22"/>
      <c r="AT610" s="120" t="s">
        <v>399</v>
      </c>
      <c r="AU610" s="120" t="s">
        <v>74</v>
      </c>
    </row>
    <row r="611" spans="2:51" s="167" customFormat="1" ht="12">
      <c r="B611" s="166"/>
      <c r="D611" s="96" t="s">
        <v>132</v>
      </c>
      <c r="E611" s="168" t="s">
        <v>1</v>
      </c>
      <c r="F611" s="169" t="s">
        <v>401</v>
      </c>
      <c r="H611" s="168" t="s">
        <v>1</v>
      </c>
      <c r="L611" s="166"/>
      <c r="M611" s="170"/>
      <c r="N611" s="171"/>
      <c r="O611" s="171"/>
      <c r="P611" s="171"/>
      <c r="Q611" s="171"/>
      <c r="R611" s="171"/>
      <c r="S611" s="171"/>
      <c r="T611" s="172"/>
      <c r="AT611" s="168" t="s">
        <v>132</v>
      </c>
      <c r="AU611" s="168" t="s">
        <v>74</v>
      </c>
      <c r="AV611" s="167" t="s">
        <v>72</v>
      </c>
      <c r="AW611" s="167" t="s">
        <v>5</v>
      </c>
      <c r="AX611" s="167" t="s">
        <v>66</v>
      </c>
      <c r="AY611" s="168" t="s">
        <v>123</v>
      </c>
    </row>
    <row r="612" spans="2:51" s="167" customFormat="1" ht="12">
      <c r="B612" s="166"/>
      <c r="D612" s="96" t="s">
        <v>132</v>
      </c>
      <c r="E612" s="168" t="s">
        <v>1</v>
      </c>
      <c r="F612" s="169" t="s">
        <v>1142</v>
      </c>
      <c r="H612" s="168" t="s">
        <v>1</v>
      </c>
      <c r="L612" s="166"/>
      <c r="M612" s="170"/>
      <c r="N612" s="171"/>
      <c r="O612" s="171"/>
      <c r="P612" s="171"/>
      <c r="Q612" s="171"/>
      <c r="R612" s="171"/>
      <c r="S612" s="171"/>
      <c r="T612" s="172"/>
      <c r="AT612" s="168" t="s">
        <v>132</v>
      </c>
      <c r="AU612" s="168" t="s">
        <v>74</v>
      </c>
      <c r="AV612" s="167" t="s">
        <v>72</v>
      </c>
      <c r="AW612" s="167" t="s">
        <v>5</v>
      </c>
      <c r="AX612" s="167" t="s">
        <v>66</v>
      </c>
      <c r="AY612" s="168" t="s">
        <v>123</v>
      </c>
    </row>
    <row r="613" spans="2:51" s="167" customFormat="1" ht="12">
      <c r="B613" s="166"/>
      <c r="D613" s="96" t="s">
        <v>132</v>
      </c>
      <c r="E613" s="168" t="s">
        <v>1</v>
      </c>
      <c r="F613" s="169" t="s">
        <v>1143</v>
      </c>
      <c r="H613" s="168" t="s">
        <v>1</v>
      </c>
      <c r="L613" s="166"/>
      <c r="M613" s="170"/>
      <c r="N613" s="171"/>
      <c r="O613" s="171"/>
      <c r="P613" s="171"/>
      <c r="Q613" s="171"/>
      <c r="R613" s="171"/>
      <c r="S613" s="171"/>
      <c r="T613" s="172"/>
      <c r="AT613" s="168" t="s">
        <v>132</v>
      </c>
      <c r="AU613" s="168" t="s">
        <v>74</v>
      </c>
      <c r="AV613" s="167" t="s">
        <v>72</v>
      </c>
      <c r="AW613" s="167" t="s">
        <v>5</v>
      </c>
      <c r="AX613" s="167" t="s">
        <v>66</v>
      </c>
      <c r="AY613" s="168" t="s">
        <v>123</v>
      </c>
    </row>
    <row r="614" spans="2:51" s="167" customFormat="1" ht="12">
      <c r="B614" s="166"/>
      <c r="D614" s="96" t="s">
        <v>132</v>
      </c>
      <c r="E614" s="168" t="s">
        <v>1</v>
      </c>
      <c r="F614" s="169" t="s">
        <v>404</v>
      </c>
      <c r="H614" s="168" t="s">
        <v>1</v>
      </c>
      <c r="L614" s="166"/>
      <c r="M614" s="170"/>
      <c r="N614" s="171"/>
      <c r="O614" s="171"/>
      <c r="P614" s="171"/>
      <c r="Q614" s="171"/>
      <c r="R614" s="171"/>
      <c r="S614" s="171"/>
      <c r="T614" s="172"/>
      <c r="AT614" s="168" t="s">
        <v>132</v>
      </c>
      <c r="AU614" s="168" t="s">
        <v>74</v>
      </c>
      <c r="AV614" s="167" t="s">
        <v>72</v>
      </c>
      <c r="AW614" s="167" t="s">
        <v>5</v>
      </c>
      <c r="AX614" s="167" t="s">
        <v>66</v>
      </c>
      <c r="AY614" s="168" t="s">
        <v>123</v>
      </c>
    </row>
    <row r="615" spans="2:51" s="167" customFormat="1" ht="12">
      <c r="B615" s="166"/>
      <c r="D615" s="96" t="s">
        <v>132</v>
      </c>
      <c r="E615" s="168" t="s">
        <v>1</v>
      </c>
      <c r="F615" s="169" t="s">
        <v>1144</v>
      </c>
      <c r="H615" s="168" t="s">
        <v>1</v>
      </c>
      <c r="L615" s="166"/>
      <c r="M615" s="170"/>
      <c r="N615" s="171"/>
      <c r="O615" s="171"/>
      <c r="P615" s="171"/>
      <c r="Q615" s="171"/>
      <c r="R615" s="171"/>
      <c r="S615" s="171"/>
      <c r="T615" s="172"/>
      <c r="AT615" s="168" t="s">
        <v>132</v>
      </c>
      <c r="AU615" s="168" t="s">
        <v>74</v>
      </c>
      <c r="AV615" s="167" t="s">
        <v>72</v>
      </c>
      <c r="AW615" s="167" t="s">
        <v>5</v>
      </c>
      <c r="AX615" s="167" t="s">
        <v>66</v>
      </c>
      <c r="AY615" s="168" t="s">
        <v>123</v>
      </c>
    </row>
    <row r="616" spans="2:51" s="167" customFormat="1" ht="12">
      <c r="B616" s="166"/>
      <c r="D616" s="96" t="s">
        <v>132</v>
      </c>
      <c r="E616" s="168" t="s">
        <v>1</v>
      </c>
      <c r="F616" s="169" t="s">
        <v>1145</v>
      </c>
      <c r="H616" s="168" t="s">
        <v>1</v>
      </c>
      <c r="L616" s="166"/>
      <c r="M616" s="170"/>
      <c r="N616" s="171"/>
      <c r="O616" s="171"/>
      <c r="P616" s="171"/>
      <c r="Q616" s="171"/>
      <c r="R616" s="171"/>
      <c r="S616" s="171"/>
      <c r="T616" s="172"/>
      <c r="AT616" s="168" t="s">
        <v>132</v>
      </c>
      <c r="AU616" s="168" t="s">
        <v>74</v>
      </c>
      <c r="AV616" s="167" t="s">
        <v>72</v>
      </c>
      <c r="AW616" s="167" t="s">
        <v>5</v>
      </c>
      <c r="AX616" s="167" t="s">
        <v>66</v>
      </c>
      <c r="AY616" s="168" t="s">
        <v>123</v>
      </c>
    </row>
    <row r="617" spans="2:51" s="167" customFormat="1" ht="12">
      <c r="B617" s="166"/>
      <c r="D617" s="96" t="s">
        <v>132</v>
      </c>
      <c r="E617" s="168" t="s">
        <v>1</v>
      </c>
      <c r="F617" s="169" t="s">
        <v>1146</v>
      </c>
      <c r="H617" s="168" t="s">
        <v>1</v>
      </c>
      <c r="L617" s="166"/>
      <c r="M617" s="170"/>
      <c r="N617" s="171"/>
      <c r="O617" s="171"/>
      <c r="P617" s="171"/>
      <c r="Q617" s="171"/>
      <c r="R617" s="171"/>
      <c r="S617" s="171"/>
      <c r="T617" s="172"/>
      <c r="AT617" s="168" t="s">
        <v>132</v>
      </c>
      <c r="AU617" s="168" t="s">
        <v>74</v>
      </c>
      <c r="AV617" s="167" t="s">
        <v>72</v>
      </c>
      <c r="AW617" s="167" t="s">
        <v>5</v>
      </c>
      <c r="AX617" s="167" t="s">
        <v>66</v>
      </c>
      <c r="AY617" s="168" t="s">
        <v>123</v>
      </c>
    </row>
    <row r="618" spans="2:51" s="95" customFormat="1" ht="12">
      <c r="B618" s="94"/>
      <c r="D618" s="96" t="s">
        <v>132</v>
      </c>
      <c r="E618" s="97" t="s">
        <v>1</v>
      </c>
      <c r="F618" s="98" t="s">
        <v>1197</v>
      </c>
      <c r="H618" s="99">
        <v>45.9</v>
      </c>
      <c r="L618" s="94"/>
      <c r="M618" s="100"/>
      <c r="N618" s="101"/>
      <c r="O618" s="101"/>
      <c r="P618" s="101"/>
      <c r="Q618" s="101"/>
      <c r="R618" s="101"/>
      <c r="S618" s="101"/>
      <c r="T618" s="102"/>
      <c r="AT618" s="97" t="s">
        <v>132</v>
      </c>
      <c r="AU618" s="97" t="s">
        <v>74</v>
      </c>
      <c r="AV618" s="95" t="s">
        <v>74</v>
      </c>
      <c r="AW618" s="95" t="s">
        <v>5</v>
      </c>
      <c r="AX618" s="95" t="s">
        <v>66</v>
      </c>
      <c r="AY618" s="97" t="s">
        <v>123</v>
      </c>
    </row>
    <row r="619" spans="2:51" s="95" customFormat="1" ht="12">
      <c r="B619" s="94"/>
      <c r="D619" s="96" t="s">
        <v>132</v>
      </c>
      <c r="E619" s="97" t="s">
        <v>1</v>
      </c>
      <c r="F619" s="98" t="s">
        <v>1198</v>
      </c>
      <c r="H619" s="99">
        <v>7.8</v>
      </c>
      <c r="L619" s="94"/>
      <c r="M619" s="100"/>
      <c r="N619" s="101"/>
      <c r="O619" s="101"/>
      <c r="P619" s="101"/>
      <c r="Q619" s="101"/>
      <c r="R619" s="101"/>
      <c r="S619" s="101"/>
      <c r="T619" s="102"/>
      <c r="AT619" s="97" t="s">
        <v>132</v>
      </c>
      <c r="AU619" s="97" t="s">
        <v>74</v>
      </c>
      <c r="AV619" s="95" t="s">
        <v>74</v>
      </c>
      <c r="AW619" s="95" t="s">
        <v>5</v>
      </c>
      <c r="AX619" s="95" t="s">
        <v>66</v>
      </c>
      <c r="AY619" s="97" t="s">
        <v>123</v>
      </c>
    </row>
    <row r="620" spans="2:51" s="167" customFormat="1" ht="12">
      <c r="B620" s="166"/>
      <c r="D620" s="96" t="s">
        <v>132</v>
      </c>
      <c r="E620" s="168" t="s">
        <v>1</v>
      </c>
      <c r="F620" s="169" t="s">
        <v>409</v>
      </c>
      <c r="H620" s="168" t="s">
        <v>1</v>
      </c>
      <c r="L620" s="166"/>
      <c r="M620" s="170"/>
      <c r="N620" s="171"/>
      <c r="O620" s="171"/>
      <c r="P620" s="171"/>
      <c r="Q620" s="171"/>
      <c r="R620" s="171"/>
      <c r="S620" s="171"/>
      <c r="T620" s="172"/>
      <c r="AT620" s="168" t="s">
        <v>132</v>
      </c>
      <c r="AU620" s="168" t="s">
        <v>74</v>
      </c>
      <c r="AV620" s="167" t="s">
        <v>72</v>
      </c>
      <c r="AW620" s="167" t="s">
        <v>5</v>
      </c>
      <c r="AX620" s="167" t="s">
        <v>66</v>
      </c>
      <c r="AY620" s="168" t="s">
        <v>123</v>
      </c>
    </row>
    <row r="621" spans="2:51" s="167" customFormat="1" ht="12">
      <c r="B621" s="166"/>
      <c r="D621" s="96" t="s">
        <v>132</v>
      </c>
      <c r="E621" s="168" t="s">
        <v>1</v>
      </c>
      <c r="F621" s="169" t="s">
        <v>1148</v>
      </c>
      <c r="H621" s="168" t="s">
        <v>1</v>
      </c>
      <c r="L621" s="166"/>
      <c r="M621" s="170"/>
      <c r="N621" s="171"/>
      <c r="O621" s="171"/>
      <c r="P621" s="171"/>
      <c r="Q621" s="171"/>
      <c r="R621" s="171"/>
      <c r="S621" s="171"/>
      <c r="T621" s="172"/>
      <c r="AT621" s="168" t="s">
        <v>132</v>
      </c>
      <c r="AU621" s="168" t="s">
        <v>74</v>
      </c>
      <c r="AV621" s="167" t="s">
        <v>72</v>
      </c>
      <c r="AW621" s="167" t="s">
        <v>5</v>
      </c>
      <c r="AX621" s="167" t="s">
        <v>66</v>
      </c>
      <c r="AY621" s="168" t="s">
        <v>123</v>
      </c>
    </row>
    <row r="622" spans="2:51" s="95" customFormat="1" ht="12">
      <c r="B622" s="94"/>
      <c r="D622" s="96" t="s">
        <v>132</v>
      </c>
      <c r="E622" s="97" t="s">
        <v>1</v>
      </c>
      <c r="F622" s="98" t="s">
        <v>1199</v>
      </c>
      <c r="H622" s="99">
        <v>-2.121</v>
      </c>
      <c r="L622" s="94"/>
      <c r="M622" s="100"/>
      <c r="N622" s="101"/>
      <c r="O622" s="101"/>
      <c r="P622" s="101"/>
      <c r="Q622" s="101"/>
      <c r="R622" s="101"/>
      <c r="S622" s="101"/>
      <c r="T622" s="102"/>
      <c r="AT622" s="97" t="s">
        <v>132</v>
      </c>
      <c r="AU622" s="97" t="s">
        <v>74</v>
      </c>
      <c r="AV622" s="95" t="s">
        <v>74</v>
      </c>
      <c r="AW622" s="95" t="s">
        <v>5</v>
      </c>
      <c r="AX622" s="95" t="s">
        <v>66</v>
      </c>
      <c r="AY622" s="97" t="s">
        <v>123</v>
      </c>
    </row>
    <row r="623" spans="2:51" s="174" customFormat="1" ht="12">
      <c r="B623" s="173"/>
      <c r="D623" s="96" t="s">
        <v>132</v>
      </c>
      <c r="E623" s="175" t="s">
        <v>1</v>
      </c>
      <c r="F623" s="176" t="s">
        <v>412</v>
      </c>
      <c r="H623" s="177">
        <v>51.57899999999999</v>
      </c>
      <c r="L623" s="173"/>
      <c r="M623" s="178"/>
      <c r="N623" s="179"/>
      <c r="O623" s="179"/>
      <c r="P623" s="179"/>
      <c r="Q623" s="179"/>
      <c r="R623" s="179"/>
      <c r="S623" s="179"/>
      <c r="T623" s="180"/>
      <c r="AT623" s="175" t="s">
        <v>132</v>
      </c>
      <c r="AU623" s="175" t="s">
        <v>74</v>
      </c>
      <c r="AV623" s="174" t="s">
        <v>137</v>
      </c>
      <c r="AW623" s="174" t="s">
        <v>5</v>
      </c>
      <c r="AX623" s="174" t="s">
        <v>66</v>
      </c>
      <c r="AY623" s="175" t="s">
        <v>123</v>
      </c>
    </row>
    <row r="624" spans="2:51" s="167" customFormat="1" ht="12">
      <c r="B624" s="166"/>
      <c r="D624" s="96" t="s">
        <v>132</v>
      </c>
      <c r="E624" s="168" t="s">
        <v>1</v>
      </c>
      <c r="F624" s="169" t="s">
        <v>1150</v>
      </c>
      <c r="H624" s="168" t="s">
        <v>1</v>
      </c>
      <c r="L624" s="166"/>
      <c r="M624" s="170"/>
      <c r="N624" s="171"/>
      <c r="O624" s="171"/>
      <c r="P624" s="171"/>
      <c r="Q624" s="171"/>
      <c r="R624" s="171"/>
      <c r="S624" s="171"/>
      <c r="T624" s="172"/>
      <c r="AT624" s="168" t="s">
        <v>132</v>
      </c>
      <c r="AU624" s="168" t="s">
        <v>74</v>
      </c>
      <c r="AV624" s="167" t="s">
        <v>72</v>
      </c>
      <c r="AW624" s="167" t="s">
        <v>5</v>
      </c>
      <c r="AX624" s="167" t="s">
        <v>66</v>
      </c>
      <c r="AY624" s="168" t="s">
        <v>123</v>
      </c>
    </row>
    <row r="625" spans="2:51" s="167" customFormat="1" ht="12">
      <c r="B625" s="166"/>
      <c r="D625" s="96" t="s">
        <v>132</v>
      </c>
      <c r="E625" s="168" t="s">
        <v>1</v>
      </c>
      <c r="F625" s="169" t="s">
        <v>1145</v>
      </c>
      <c r="H625" s="168" t="s">
        <v>1</v>
      </c>
      <c r="L625" s="166"/>
      <c r="M625" s="170"/>
      <c r="N625" s="171"/>
      <c r="O625" s="171"/>
      <c r="P625" s="171"/>
      <c r="Q625" s="171"/>
      <c r="R625" s="171"/>
      <c r="S625" s="171"/>
      <c r="T625" s="172"/>
      <c r="AT625" s="168" t="s">
        <v>132</v>
      </c>
      <c r="AU625" s="168" t="s">
        <v>74</v>
      </c>
      <c r="AV625" s="167" t="s">
        <v>72</v>
      </c>
      <c r="AW625" s="167" t="s">
        <v>5</v>
      </c>
      <c r="AX625" s="167" t="s">
        <v>66</v>
      </c>
      <c r="AY625" s="168" t="s">
        <v>123</v>
      </c>
    </row>
    <row r="626" spans="2:51" s="167" customFormat="1" ht="12">
      <c r="B626" s="166"/>
      <c r="D626" s="96" t="s">
        <v>132</v>
      </c>
      <c r="E626" s="168" t="s">
        <v>1</v>
      </c>
      <c r="F626" s="169" t="s">
        <v>1151</v>
      </c>
      <c r="H626" s="168" t="s">
        <v>1</v>
      </c>
      <c r="L626" s="166"/>
      <c r="M626" s="170"/>
      <c r="N626" s="171"/>
      <c r="O626" s="171"/>
      <c r="P626" s="171"/>
      <c r="Q626" s="171"/>
      <c r="R626" s="171"/>
      <c r="S626" s="171"/>
      <c r="T626" s="172"/>
      <c r="AT626" s="168" t="s">
        <v>132</v>
      </c>
      <c r="AU626" s="168" t="s">
        <v>74</v>
      </c>
      <c r="AV626" s="167" t="s">
        <v>72</v>
      </c>
      <c r="AW626" s="167" t="s">
        <v>5</v>
      </c>
      <c r="AX626" s="167" t="s">
        <v>66</v>
      </c>
      <c r="AY626" s="168" t="s">
        <v>123</v>
      </c>
    </row>
    <row r="627" spans="2:51" s="95" customFormat="1" ht="12">
      <c r="B627" s="94"/>
      <c r="D627" s="96" t="s">
        <v>132</v>
      </c>
      <c r="E627" s="97" t="s">
        <v>1</v>
      </c>
      <c r="F627" s="98" t="s">
        <v>1200</v>
      </c>
      <c r="H627" s="99">
        <v>99.45</v>
      </c>
      <c r="L627" s="94"/>
      <c r="M627" s="100"/>
      <c r="N627" s="101"/>
      <c r="O627" s="101"/>
      <c r="P627" s="101"/>
      <c r="Q627" s="101"/>
      <c r="R627" s="101"/>
      <c r="S627" s="101"/>
      <c r="T627" s="102"/>
      <c r="AT627" s="97" t="s">
        <v>132</v>
      </c>
      <c r="AU627" s="97" t="s">
        <v>74</v>
      </c>
      <c r="AV627" s="95" t="s">
        <v>74</v>
      </c>
      <c r="AW627" s="95" t="s">
        <v>5</v>
      </c>
      <c r="AX627" s="95" t="s">
        <v>66</v>
      </c>
      <c r="AY627" s="97" t="s">
        <v>123</v>
      </c>
    </row>
    <row r="628" spans="2:51" s="95" customFormat="1" ht="12">
      <c r="B628" s="94"/>
      <c r="D628" s="96" t="s">
        <v>132</v>
      </c>
      <c r="E628" s="97" t="s">
        <v>1</v>
      </c>
      <c r="F628" s="98" t="s">
        <v>1201</v>
      </c>
      <c r="H628" s="99">
        <v>6.3</v>
      </c>
      <c r="L628" s="94"/>
      <c r="M628" s="100"/>
      <c r="N628" s="101"/>
      <c r="O628" s="101"/>
      <c r="P628" s="101"/>
      <c r="Q628" s="101"/>
      <c r="R628" s="101"/>
      <c r="S628" s="101"/>
      <c r="T628" s="102"/>
      <c r="AT628" s="97" t="s">
        <v>132</v>
      </c>
      <c r="AU628" s="97" t="s">
        <v>74</v>
      </c>
      <c r="AV628" s="95" t="s">
        <v>74</v>
      </c>
      <c r="AW628" s="95" t="s">
        <v>5</v>
      </c>
      <c r="AX628" s="95" t="s">
        <v>66</v>
      </c>
      <c r="AY628" s="97" t="s">
        <v>123</v>
      </c>
    </row>
    <row r="629" spans="2:51" s="167" customFormat="1" ht="12">
      <c r="B629" s="166"/>
      <c r="D629" s="96" t="s">
        <v>132</v>
      </c>
      <c r="E629" s="168" t="s">
        <v>1</v>
      </c>
      <c r="F629" s="169" t="s">
        <v>409</v>
      </c>
      <c r="H629" s="168" t="s">
        <v>1</v>
      </c>
      <c r="L629" s="166"/>
      <c r="M629" s="170"/>
      <c r="N629" s="171"/>
      <c r="O629" s="171"/>
      <c r="P629" s="171"/>
      <c r="Q629" s="171"/>
      <c r="R629" s="171"/>
      <c r="S629" s="171"/>
      <c r="T629" s="172"/>
      <c r="AT629" s="168" t="s">
        <v>132</v>
      </c>
      <c r="AU629" s="168" t="s">
        <v>74</v>
      </c>
      <c r="AV629" s="167" t="s">
        <v>72</v>
      </c>
      <c r="AW629" s="167" t="s">
        <v>5</v>
      </c>
      <c r="AX629" s="167" t="s">
        <v>66</v>
      </c>
      <c r="AY629" s="168" t="s">
        <v>123</v>
      </c>
    </row>
    <row r="630" spans="2:51" s="167" customFormat="1" ht="12">
      <c r="B630" s="166"/>
      <c r="D630" s="96" t="s">
        <v>132</v>
      </c>
      <c r="E630" s="168" t="s">
        <v>1</v>
      </c>
      <c r="F630" s="169" t="s">
        <v>1153</v>
      </c>
      <c r="H630" s="168" t="s">
        <v>1</v>
      </c>
      <c r="L630" s="166"/>
      <c r="M630" s="170"/>
      <c r="N630" s="171"/>
      <c r="O630" s="171"/>
      <c r="P630" s="171"/>
      <c r="Q630" s="171"/>
      <c r="R630" s="171"/>
      <c r="S630" s="171"/>
      <c r="T630" s="172"/>
      <c r="AT630" s="168" t="s">
        <v>132</v>
      </c>
      <c r="AU630" s="168" t="s">
        <v>74</v>
      </c>
      <c r="AV630" s="167" t="s">
        <v>72</v>
      </c>
      <c r="AW630" s="167" t="s">
        <v>5</v>
      </c>
      <c r="AX630" s="167" t="s">
        <v>66</v>
      </c>
      <c r="AY630" s="168" t="s">
        <v>123</v>
      </c>
    </row>
    <row r="631" spans="2:51" s="95" customFormat="1" ht="12">
      <c r="B631" s="94"/>
      <c r="D631" s="96" t="s">
        <v>132</v>
      </c>
      <c r="E631" s="97" t="s">
        <v>1</v>
      </c>
      <c r="F631" s="98" t="s">
        <v>1202</v>
      </c>
      <c r="H631" s="99">
        <v>-1.531</v>
      </c>
      <c r="L631" s="94"/>
      <c r="M631" s="100"/>
      <c r="N631" s="101"/>
      <c r="O631" s="101"/>
      <c r="P631" s="101"/>
      <c r="Q631" s="101"/>
      <c r="R631" s="101"/>
      <c r="S631" s="101"/>
      <c r="T631" s="102"/>
      <c r="AT631" s="97" t="s">
        <v>132</v>
      </c>
      <c r="AU631" s="97" t="s">
        <v>74</v>
      </c>
      <c r="AV631" s="95" t="s">
        <v>74</v>
      </c>
      <c r="AW631" s="95" t="s">
        <v>5</v>
      </c>
      <c r="AX631" s="95" t="s">
        <v>66</v>
      </c>
      <c r="AY631" s="97" t="s">
        <v>123</v>
      </c>
    </row>
    <row r="632" spans="2:51" s="174" customFormat="1" ht="12">
      <c r="B632" s="173"/>
      <c r="D632" s="96" t="s">
        <v>132</v>
      </c>
      <c r="E632" s="175" t="s">
        <v>1</v>
      </c>
      <c r="F632" s="176" t="s">
        <v>412</v>
      </c>
      <c r="H632" s="177">
        <v>104.219</v>
      </c>
      <c r="L632" s="173"/>
      <c r="M632" s="178"/>
      <c r="N632" s="179"/>
      <c r="O632" s="179"/>
      <c r="P632" s="179"/>
      <c r="Q632" s="179"/>
      <c r="R632" s="179"/>
      <c r="S632" s="179"/>
      <c r="T632" s="180"/>
      <c r="AT632" s="175" t="s">
        <v>132</v>
      </c>
      <c r="AU632" s="175" t="s">
        <v>74</v>
      </c>
      <c r="AV632" s="174" t="s">
        <v>137</v>
      </c>
      <c r="AW632" s="174" t="s">
        <v>5</v>
      </c>
      <c r="AX632" s="174" t="s">
        <v>66</v>
      </c>
      <c r="AY632" s="175" t="s">
        <v>123</v>
      </c>
    </row>
    <row r="633" spans="2:51" s="167" customFormat="1" ht="12">
      <c r="B633" s="166"/>
      <c r="D633" s="96" t="s">
        <v>132</v>
      </c>
      <c r="E633" s="168" t="s">
        <v>1</v>
      </c>
      <c r="F633" s="169" t="s">
        <v>1155</v>
      </c>
      <c r="H633" s="168" t="s">
        <v>1</v>
      </c>
      <c r="L633" s="166"/>
      <c r="M633" s="170"/>
      <c r="N633" s="171"/>
      <c r="O633" s="171"/>
      <c r="P633" s="171"/>
      <c r="Q633" s="171"/>
      <c r="R633" s="171"/>
      <c r="S633" s="171"/>
      <c r="T633" s="172"/>
      <c r="AT633" s="168" t="s">
        <v>132</v>
      </c>
      <c r="AU633" s="168" t="s">
        <v>74</v>
      </c>
      <c r="AV633" s="167" t="s">
        <v>72</v>
      </c>
      <c r="AW633" s="167" t="s">
        <v>5</v>
      </c>
      <c r="AX633" s="167" t="s">
        <v>66</v>
      </c>
      <c r="AY633" s="168" t="s">
        <v>123</v>
      </c>
    </row>
    <row r="634" spans="2:51" s="167" customFormat="1" ht="12">
      <c r="B634" s="166"/>
      <c r="D634" s="96" t="s">
        <v>132</v>
      </c>
      <c r="E634" s="168" t="s">
        <v>1</v>
      </c>
      <c r="F634" s="169" t="s">
        <v>1145</v>
      </c>
      <c r="H634" s="168" t="s">
        <v>1</v>
      </c>
      <c r="L634" s="166"/>
      <c r="M634" s="170"/>
      <c r="N634" s="171"/>
      <c r="O634" s="171"/>
      <c r="P634" s="171"/>
      <c r="Q634" s="171"/>
      <c r="R634" s="171"/>
      <c r="S634" s="171"/>
      <c r="T634" s="172"/>
      <c r="AT634" s="168" t="s">
        <v>132</v>
      </c>
      <c r="AU634" s="168" t="s">
        <v>74</v>
      </c>
      <c r="AV634" s="167" t="s">
        <v>72</v>
      </c>
      <c r="AW634" s="167" t="s">
        <v>5</v>
      </c>
      <c r="AX634" s="167" t="s">
        <v>66</v>
      </c>
      <c r="AY634" s="168" t="s">
        <v>123</v>
      </c>
    </row>
    <row r="635" spans="2:51" s="167" customFormat="1" ht="12">
      <c r="B635" s="166"/>
      <c r="D635" s="96" t="s">
        <v>132</v>
      </c>
      <c r="E635" s="168" t="s">
        <v>1</v>
      </c>
      <c r="F635" s="169" t="s">
        <v>1156</v>
      </c>
      <c r="H635" s="168" t="s">
        <v>1</v>
      </c>
      <c r="L635" s="166"/>
      <c r="M635" s="170"/>
      <c r="N635" s="171"/>
      <c r="O635" s="171"/>
      <c r="P635" s="171"/>
      <c r="Q635" s="171"/>
      <c r="R635" s="171"/>
      <c r="S635" s="171"/>
      <c r="T635" s="172"/>
      <c r="AT635" s="168" t="s">
        <v>132</v>
      </c>
      <c r="AU635" s="168" t="s">
        <v>74</v>
      </c>
      <c r="AV635" s="167" t="s">
        <v>72</v>
      </c>
      <c r="AW635" s="167" t="s">
        <v>5</v>
      </c>
      <c r="AX635" s="167" t="s">
        <v>66</v>
      </c>
      <c r="AY635" s="168" t="s">
        <v>123</v>
      </c>
    </row>
    <row r="636" spans="2:51" s="95" customFormat="1" ht="12">
      <c r="B636" s="94"/>
      <c r="D636" s="96" t="s">
        <v>132</v>
      </c>
      <c r="E636" s="97" t="s">
        <v>1</v>
      </c>
      <c r="F636" s="98" t="s">
        <v>1203</v>
      </c>
      <c r="H636" s="99">
        <v>102.323</v>
      </c>
      <c r="L636" s="94"/>
      <c r="M636" s="100"/>
      <c r="N636" s="101"/>
      <c r="O636" s="101"/>
      <c r="P636" s="101"/>
      <c r="Q636" s="101"/>
      <c r="R636" s="101"/>
      <c r="S636" s="101"/>
      <c r="T636" s="102"/>
      <c r="AT636" s="97" t="s">
        <v>132</v>
      </c>
      <c r="AU636" s="97" t="s">
        <v>74</v>
      </c>
      <c r="AV636" s="95" t="s">
        <v>74</v>
      </c>
      <c r="AW636" s="95" t="s">
        <v>5</v>
      </c>
      <c r="AX636" s="95" t="s">
        <v>66</v>
      </c>
      <c r="AY636" s="97" t="s">
        <v>123</v>
      </c>
    </row>
    <row r="637" spans="2:51" s="95" customFormat="1" ht="12">
      <c r="B637" s="94"/>
      <c r="D637" s="96" t="s">
        <v>132</v>
      </c>
      <c r="E637" s="97" t="s">
        <v>1</v>
      </c>
      <c r="F637" s="98" t="s">
        <v>1204</v>
      </c>
      <c r="H637" s="99">
        <v>5</v>
      </c>
      <c r="L637" s="94"/>
      <c r="M637" s="100"/>
      <c r="N637" s="101"/>
      <c r="O637" s="101"/>
      <c r="P637" s="101"/>
      <c r="Q637" s="101"/>
      <c r="R637" s="101"/>
      <c r="S637" s="101"/>
      <c r="T637" s="102"/>
      <c r="AT637" s="97" t="s">
        <v>132</v>
      </c>
      <c r="AU637" s="97" t="s">
        <v>74</v>
      </c>
      <c r="AV637" s="95" t="s">
        <v>74</v>
      </c>
      <c r="AW637" s="95" t="s">
        <v>5</v>
      </c>
      <c r="AX637" s="95" t="s">
        <v>66</v>
      </c>
      <c r="AY637" s="97" t="s">
        <v>123</v>
      </c>
    </row>
    <row r="638" spans="2:51" s="167" customFormat="1" ht="12">
      <c r="B638" s="166"/>
      <c r="D638" s="96" t="s">
        <v>132</v>
      </c>
      <c r="E638" s="168" t="s">
        <v>1</v>
      </c>
      <c r="F638" s="169" t="s">
        <v>409</v>
      </c>
      <c r="H638" s="168" t="s">
        <v>1</v>
      </c>
      <c r="L638" s="166"/>
      <c r="M638" s="170"/>
      <c r="N638" s="171"/>
      <c r="O638" s="171"/>
      <c r="P638" s="171"/>
      <c r="Q638" s="171"/>
      <c r="R638" s="171"/>
      <c r="S638" s="171"/>
      <c r="T638" s="172"/>
      <c r="AT638" s="168" t="s">
        <v>132</v>
      </c>
      <c r="AU638" s="168" t="s">
        <v>74</v>
      </c>
      <c r="AV638" s="167" t="s">
        <v>72</v>
      </c>
      <c r="AW638" s="167" t="s">
        <v>5</v>
      </c>
      <c r="AX638" s="167" t="s">
        <v>66</v>
      </c>
      <c r="AY638" s="168" t="s">
        <v>123</v>
      </c>
    </row>
    <row r="639" spans="2:51" s="167" customFormat="1" ht="12">
      <c r="B639" s="166"/>
      <c r="D639" s="96" t="s">
        <v>132</v>
      </c>
      <c r="E639" s="168" t="s">
        <v>1</v>
      </c>
      <c r="F639" s="169" t="s">
        <v>1158</v>
      </c>
      <c r="H639" s="168" t="s">
        <v>1</v>
      </c>
      <c r="L639" s="166"/>
      <c r="M639" s="170"/>
      <c r="N639" s="171"/>
      <c r="O639" s="171"/>
      <c r="P639" s="171"/>
      <c r="Q639" s="171"/>
      <c r="R639" s="171"/>
      <c r="S639" s="171"/>
      <c r="T639" s="172"/>
      <c r="AT639" s="168" t="s">
        <v>132</v>
      </c>
      <c r="AU639" s="168" t="s">
        <v>74</v>
      </c>
      <c r="AV639" s="167" t="s">
        <v>72</v>
      </c>
      <c r="AW639" s="167" t="s">
        <v>5</v>
      </c>
      <c r="AX639" s="167" t="s">
        <v>66</v>
      </c>
      <c r="AY639" s="168" t="s">
        <v>123</v>
      </c>
    </row>
    <row r="640" spans="2:51" s="95" customFormat="1" ht="12">
      <c r="B640" s="94"/>
      <c r="D640" s="96" t="s">
        <v>132</v>
      </c>
      <c r="E640" s="97" t="s">
        <v>1</v>
      </c>
      <c r="F640" s="98" t="s">
        <v>1205</v>
      </c>
      <c r="H640" s="99">
        <v>-1.021</v>
      </c>
      <c r="L640" s="94"/>
      <c r="M640" s="100"/>
      <c r="N640" s="101"/>
      <c r="O640" s="101"/>
      <c r="P640" s="101"/>
      <c r="Q640" s="101"/>
      <c r="R640" s="101"/>
      <c r="S640" s="101"/>
      <c r="T640" s="102"/>
      <c r="AT640" s="97" t="s">
        <v>132</v>
      </c>
      <c r="AU640" s="97" t="s">
        <v>74</v>
      </c>
      <c r="AV640" s="95" t="s">
        <v>74</v>
      </c>
      <c r="AW640" s="95" t="s">
        <v>5</v>
      </c>
      <c r="AX640" s="95" t="s">
        <v>66</v>
      </c>
      <c r="AY640" s="97" t="s">
        <v>123</v>
      </c>
    </row>
    <row r="641" spans="2:51" s="174" customFormat="1" ht="12">
      <c r="B641" s="173"/>
      <c r="D641" s="96" t="s">
        <v>132</v>
      </c>
      <c r="E641" s="175" t="s">
        <v>1</v>
      </c>
      <c r="F641" s="176" t="s">
        <v>412</v>
      </c>
      <c r="H641" s="177">
        <v>106.30199999999999</v>
      </c>
      <c r="L641" s="173"/>
      <c r="M641" s="178"/>
      <c r="N641" s="179"/>
      <c r="O641" s="179"/>
      <c r="P641" s="179"/>
      <c r="Q641" s="179"/>
      <c r="R641" s="179"/>
      <c r="S641" s="179"/>
      <c r="T641" s="180"/>
      <c r="AT641" s="175" t="s">
        <v>132</v>
      </c>
      <c r="AU641" s="175" t="s">
        <v>74</v>
      </c>
      <c r="AV641" s="174" t="s">
        <v>137</v>
      </c>
      <c r="AW641" s="174" t="s">
        <v>5</v>
      </c>
      <c r="AX641" s="174" t="s">
        <v>66</v>
      </c>
      <c r="AY641" s="175" t="s">
        <v>123</v>
      </c>
    </row>
    <row r="642" spans="2:51" s="167" customFormat="1" ht="12">
      <c r="B642" s="166"/>
      <c r="D642" s="96" t="s">
        <v>132</v>
      </c>
      <c r="E642" s="168" t="s">
        <v>1</v>
      </c>
      <c r="F642" s="169" t="s">
        <v>1160</v>
      </c>
      <c r="H642" s="168" t="s">
        <v>1</v>
      </c>
      <c r="L642" s="166"/>
      <c r="M642" s="170"/>
      <c r="N642" s="171"/>
      <c r="O642" s="171"/>
      <c r="P642" s="171"/>
      <c r="Q642" s="171"/>
      <c r="R642" s="171"/>
      <c r="S642" s="171"/>
      <c r="T642" s="172"/>
      <c r="AT642" s="168" t="s">
        <v>132</v>
      </c>
      <c r="AU642" s="168" t="s">
        <v>74</v>
      </c>
      <c r="AV642" s="167" t="s">
        <v>72</v>
      </c>
      <c r="AW642" s="167" t="s">
        <v>5</v>
      </c>
      <c r="AX642" s="167" t="s">
        <v>66</v>
      </c>
      <c r="AY642" s="168" t="s">
        <v>123</v>
      </c>
    </row>
    <row r="643" spans="2:51" s="167" customFormat="1" ht="12">
      <c r="B643" s="166"/>
      <c r="D643" s="96" t="s">
        <v>132</v>
      </c>
      <c r="E643" s="168" t="s">
        <v>1</v>
      </c>
      <c r="F643" s="169" t="s">
        <v>1145</v>
      </c>
      <c r="H643" s="168" t="s">
        <v>1</v>
      </c>
      <c r="L643" s="166"/>
      <c r="M643" s="170"/>
      <c r="N643" s="171"/>
      <c r="O643" s="171"/>
      <c r="P643" s="171"/>
      <c r="Q643" s="171"/>
      <c r="R643" s="171"/>
      <c r="S643" s="171"/>
      <c r="T643" s="172"/>
      <c r="AT643" s="168" t="s">
        <v>132</v>
      </c>
      <c r="AU643" s="168" t="s">
        <v>74</v>
      </c>
      <c r="AV643" s="167" t="s">
        <v>72</v>
      </c>
      <c r="AW643" s="167" t="s">
        <v>5</v>
      </c>
      <c r="AX643" s="167" t="s">
        <v>66</v>
      </c>
      <c r="AY643" s="168" t="s">
        <v>123</v>
      </c>
    </row>
    <row r="644" spans="2:51" s="167" customFormat="1" ht="12">
      <c r="B644" s="166"/>
      <c r="D644" s="96" t="s">
        <v>132</v>
      </c>
      <c r="E644" s="168" t="s">
        <v>1</v>
      </c>
      <c r="F644" s="169" t="s">
        <v>1161</v>
      </c>
      <c r="H644" s="168" t="s">
        <v>1</v>
      </c>
      <c r="L644" s="166"/>
      <c r="M644" s="170"/>
      <c r="N644" s="171"/>
      <c r="O644" s="171"/>
      <c r="P644" s="171"/>
      <c r="Q644" s="171"/>
      <c r="R644" s="171"/>
      <c r="S644" s="171"/>
      <c r="T644" s="172"/>
      <c r="AT644" s="168" t="s">
        <v>132</v>
      </c>
      <c r="AU644" s="168" t="s">
        <v>74</v>
      </c>
      <c r="AV644" s="167" t="s">
        <v>72</v>
      </c>
      <c r="AW644" s="167" t="s">
        <v>5</v>
      </c>
      <c r="AX644" s="167" t="s">
        <v>66</v>
      </c>
      <c r="AY644" s="168" t="s">
        <v>123</v>
      </c>
    </row>
    <row r="645" spans="2:51" s="95" customFormat="1" ht="12">
      <c r="B645" s="94"/>
      <c r="D645" s="96" t="s">
        <v>132</v>
      </c>
      <c r="E645" s="97" t="s">
        <v>1</v>
      </c>
      <c r="F645" s="98" t="s">
        <v>1206</v>
      </c>
      <c r="H645" s="99">
        <v>24.225</v>
      </c>
      <c r="L645" s="94"/>
      <c r="M645" s="100"/>
      <c r="N645" s="101"/>
      <c r="O645" s="101"/>
      <c r="P645" s="101"/>
      <c r="Q645" s="101"/>
      <c r="R645" s="101"/>
      <c r="S645" s="101"/>
      <c r="T645" s="102"/>
      <c r="AT645" s="97" t="s">
        <v>132</v>
      </c>
      <c r="AU645" s="97" t="s">
        <v>74</v>
      </c>
      <c r="AV645" s="95" t="s">
        <v>74</v>
      </c>
      <c r="AW645" s="95" t="s">
        <v>5</v>
      </c>
      <c r="AX645" s="95" t="s">
        <v>66</v>
      </c>
      <c r="AY645" s="97" t="s">
        <v>123</v>
      </c>
    </row>
    <row r="646" spans="2:51" s="95" customFormat="1" ht="12">
      <c r="B646" s="94"/>
      <c r="D646" s="96" t="s">
        <v>132</v>
      </c>
      <c r="E646" s="97" t="s">
        <v>1</v>
      </c>
      <c r="F646" s="98" t="s">
        <v>1207</v>
      </c>
      <c r="H646" s="99">
        <v>4.9</v>
      </c>
      <c r="L646" s="94"/>
      <c r="M646" s="100"/>
      <c r="N646" s="101"/>
      <c r="O646" s="101"/>
      <c r="P646" s="101"/>
      <c r="Q646" s="101"/>
      <c r="R646" s="101"/>
      <c r="S646" s="101"/>
      <c r="T646" s="102"/>
      <c r="AT646" s="97" t="s">
        <v>132</v>
      </c>
      <c r="AU646" s="97" t="s">
        <v>74</v>
      </c>
      <c r="AV646" s="95" t="s">
        <v>74</v>
      </c>
      <c r="AW646" s="95" t="s">
        <v>5</v>
      </c>
      <c r="AX646" s="95" t="s">
        <v>66</v>
      </c>
      <c r="AY646" s="97" t="s">
        <v>123</v>
      </c>
    </row>
    <row r="647" spans="2:51" s="167" customFormat="1" ht="12">
      <c r="B647" s="166"/>
      <c r="D647" s="96" t="s">
        <v>132</v>
      </c>
      <c r="E647" s="168" t="s">
        <v>1</v>
      </c>
      <c r="F647" s="169" t="s">
        <v>409</v>
      </c>
      <c r="H647" s="168" t="s">
        <v>1</v>
      </c>
      <c r="L647" s="166"/>
      <c r="M647" s="170"/>
      <c r="N647" s="171"/>
      <c r="O647" s="171"/>
      <c r="P647" s="171"/>
      <c r="Q647" s="171"/>
      <c r="R647" s="171"/>
      <c r="S647" s="171"/>
      <c r="T647" s="172"/>
      <c r="AT647" s="168" t="s">
        <v>132</v>
      </c>
      <c r="AU647" s="168" t="s">
        <v>74</v>
      </c>
      <c r="AV647" s="167" t="s">
        <v>72</v>
      </c>
      <c r="AW647" s="167" t="s">
        <v>5</v>
      </c>
      <c r="AX647" s="167" t="s">
        <v>66</v>
      </c>
      <c r="AY647" s="168" t="s">
        <v>123</v>
      </c>
    </row>
    <row r="648" spans="2:51" s="167" customFormat="1" ht="12">
      <c r="B648" s="166"/>
      <c r="D648" s="96" t="s">
        <v>132</v>
      </c>
      <c r="E648" s="168" t="s">
        <v>1</v>
      </c>
      <c r="F648" s="169" t="s">
        <v>436</v>
      </c>
      <c r="H648" s="168" t="s">
        <v>1</v>
      </c>
      <c r="L648" s="166"/>
      <c r="M648" s="170"/>
      <c r="N648" s="171"/>
      <c r="O648" s="171"/>
      <c r="P648" s="171"/>
      <c r="Q648" s="171"/>
      <c r="R648" s="171"/>
      <c r="S648" s="171"/>
      <c r="T648" s="172"/>
      <c r="AT648" s="168" t="s">
        <v>132</v>
      </c>
      <c r="AU648" s="168" t="s">
        <v>74</v>
      </c>
      <c r="AV648" s="167" t="s">
        <v>72</v>
      </c>
      <c r="AW648" s="167" t="s">
        <v>5</v>
      </c>
      <c r="AX648" s="167" t="s">
        <v>66</v>
      </c>
      <c r="AY648" s="168" t="s">
        <v>123</v>
      </c>
    </row>
    <row r="649" spans="2:51" s="95" customFormat="1" ht="12">
      <c r="B649" s="94"/>
      <c r="D649" s="96" t="s">
        <v>132</v>
      </c>
      <c r="E649" s="97" t="s">
        <v>1</v>
      </c>
      <c r="F649" s="98" t="s">
        <v>1208</v>
      </c>
      <c r="H649" s="99">
        <v>-0.982</v>
      </c>
      <c r="L649" s="94"/>
      <c r="M649" s="100"/>
      <c r="N649" s="101"/>
      <c r="O649" s="101"/>
      <c r="P649" s="101"/>
      <c r="Q649" s="101"/>
      <c r="R649" s="101"/>
      <c r="S649" s="101"/>
      <c r="T649" s="102"/>
      <c r="AT649" s="97" t="s">
        <v>132</v>
      </c>
      <c r="AU649" s="97" t="s">
        <v>74</v>
      </c>
      <c r="AV649" s="95" t="s">
        <v>74</v>
      </c>
      <c r="AW649" s="95" t="s">
        <v>5</v>
      </c>
      <c r="AX649" s="95" t="s">
        <v>66</v>
      </c>
      <c r="AY649" s="97" t="s">
        <v>123</v>
      </c>
    </row>
    <row r="650" spans="2:51" s="174" customFormat="1" ht="12">
      <c r="B650" s="173"/>
      <c r="D650" s="96" t="s">
        <v>132</v>
      </c>
      <c r="E650" s="175" t="s">
        <v>1</v>
      </c>
      <c r="F650" s="176" t="s">
        <v>412</v>
      </c>
      <c r="H650" s="177">
        <v>28.143</v>
      </c>
      <c r="L650" s="173"/>
      <c r="M650" s="178"/>
      <c r="N650" s="179"/>
      <c r="O650" s="179"/>
      <c r="P650" s="179"/>
      <c r="Q650" s="179"/>
      <c r="R650" s="179"/>
      <c r="S650" s="179"/>
      <c r="T650" s="180"/>
      <c r="AT650" s="175" t="s">
        <v>132</v>
      </c>
      <c r="AU650" s="175" t="s">
        <v>74</v>
      </c>
      <c r="AV650" s="174" t="s">
        <v>137</v>
      </c>
      <c r="AW650" s="174" t="s">
        <v>5</v>
      </c>
      <c r="AX650" s="174" t="s">
        <v>66</v>
      </c>
      <c r="AY650" s="175" t="s">
        <v>123</v>
      </c>
    </row>
    <row r="651" spans="2:51" s="167" customFormat="1" ht="12">
      <c r="B651" s="166"/>
      <c r="D651" s="96" t="s">
        <v>132</v>
      </c>
      <c r="E651" s="168" t="s">
        <v>1</v>
      </c>
      <c r="F651" s="169" t="s">
        <v>1164</v>
      </c>
      <c r="H651" s="168" t="s">
        <v>1</v>
      </c>
      <c r="L651" s="166"/>
      <c r="M651" s="170"/>
      <c r="N651" s="171"/>
      <c r="O651" s="171"/>
      <c r="P651" s="171"/>
      <c r="Q651" s="171"/>
      <c r="R651" s="171"/>
      <c r="S651" s="171"/>
      <c r="T651" s="172"/>
      <c r="AT651" s="168" t="s">
        <v>132</v>
      </c>
      <c r="AU651" s="168" t="s">
        <v>74</v>
      </c>
      <c r="AV651" s="167" t="s">
        <v>72</v>
      </c>
      <c r="AW651" s="167" t="s">
        <v>5</v>
      </c>
      <c r="AX651" s="167" t="s">
        <v>66</v>
      </c>
      <c r="AY651" s="168" t="s">
        <v>123</v>
      </c>
    </row>
    <row r="652" spans="2:51" s="167" customFormat="1" ht="12">
      <c r="B652" s="166"/>
      <c r="D652" s="96" t="s">
        <v>132</v>
      </c>
      <c r="E652" s="168" t="s">
        <v>1</v>
      </c>
      <c r="F652" s="169" t="s">
        <v>439</v>
      </c>
      <c r="H652" s="168" t="s">
        <v>1</v>
      </c>
      <c r="L652" s="166"/>
      <c r="M652" s="170"/>
      <c r="N652" s="171"/>
      <c r="O652" s="171"/>
      <c r="P652" s="171"/>
      <c r="Q652" s="171"/>
      <c r="R652" s="171"/>
      <c r="S652" s="171"/>
      <c r="T652" s="172"/>
      <c r="AT652" s="168" t="s">
        <v>132</v>
      </c>
      <c r="AU652" s="168" t="s">
        <v>74</v>
      </c>
      <c r="AV652" s="167" t="s">
        <v>72</v>
      </c>
      <c r="AW652" s="167" t="s">
        <v>5</v>
      </c>
      <c r="AX652" s="167" t="s">
        <v>66</v>
      </c>
      <c r="AY652" s="168" t="s">
        <v>123</v>
      </c>
    </row>
    <row r="653" spans="2:51" s="167" customFormat="1" ht="12">
      <c r="B653" s="166"/>
      <c r="D653" s="96" t="s">
        <v>132</v>
      </c>
      <c r="E653" s="168" t="s">
        <v>1</v>
      </c>
      <c r="F653" s="169" t="s">
        <v>1165</v>
      </c>
      <c r="H653" s="168" t="s">
        <v>1</v>
      </c>
      <c r="L653" s="166"/>
      <c r="M653" s="170"/>
      <c r="N653" s="171"/>
      <c r="O653" s="171"/>
      <c r="P653" s="171"/>
      <c r="Q653" s="171"/>
      <c r="R653" s="171"/>
      <c r="S653" s="171"/>
      <c r="T653" s="172"/>
      <c r="AT653" s="168" t="s">
        <v>132</v>
      </c>
      <c r="AU653" s="168" t="s">
        <v>74</v>
      </c>
      <c r="AV653" s="167" t="s">
        <v>72</v>
      </c>
      <c r="AW653" s="167" t="s">
        <v>5</v>
      </c>
      <c r="AX653" s="167" t="s">
        <v>66</v>
      </c>
      <c r="AY653" s="168" t="s">
        <v>123</v>
      </c>
    </row>
    <row r="654" spans="2:51" s="95" customFormat="1" ht="12">
      <c r="B654" s="94"/>
      <c r="D654" s="96" t="s">
        <v>132</v>
      </c>
      <c r="E654" s="97" t="s">
        <v>1</v>
      </c>
      <c r="F654" s="98" t="s">
        <v>1209</v>
      </c>
      <c r="H654" s="99">
        <v>6.65</v>
      </c>
      <c r="L654" s="94"/>
      <c r="M654" s="100"/>
      <c r="N654" s="101"/>
      <c r="O654" s="101"/>
      <c r="P654" s="101"/>
      <c r="Q654" s="101"/>
      <c r="R654" s="101"/>
      <c r="S654" s="101"/>
      <c r="T654" s="102"/>
      <c r="AT654" s="97" t="s">
        <v>132</v>
      </c>
      <c r="AU654" s="97" t="s">
        <v>74</v>
      </c>
      <c r="AV654" s="95" t="s">
        <v>74</v>
      </c>
      <c r="AW654" s="95" t="s">
        <v>5</v>
      </c>
      <c r="AX654" s="95" t="s">
        <v>66</v>
      </c>
      <c r="AY654" s="97" t="s">
        <v>123</v>
      </c>
    </row>
    <row r="655" spans="2:51" s="95" customFormat="1" ht="12">
      <c r="B655" s="94"/>
      <c r="D655" s="96" t="s">
        <v>132</v>
      </c>
      <c r="E655" s="97" t="s">
        <v>1</v>
      </c>
      <c r="F655" s="98" t="s">
        <v>1210</v>
      </c>
      <c r="H655" s="99">
        <v>1.29</v>
      </c>
      <c r="L655" s="94"/>
      <c r="M655" s="100"/>
      <c r="N655" s="101"/>
      <c r="O655" s="101"/>
      <c r="P655" s="101"/>
      <c r="Q655" s="101"/>
      <c r="R655" s="101"/>
      <c r="S655" s="101"/>
      <c r="T655" s="102"/>
      <c r="AT655" s="97" t="s">
        <v>132</v>
      </c>
      <c r="AU655" s="97" t="s">
        <v>74</v>
      </c>
      <c r="AV655" s="95" t="s">
        <v>74</v>
      </c>
      <c r="AW655" s="95" t="s">
        <v>5</v>
      </c>
      <c r="AX655" s="95" t="s">
        <v>66</v>
      </c>
      <c r="AY655" s="97" t="s">
        <v>123</v>
      </c>
    </row>
    <row r="656" spans="2:51" s="167" customFormat="1" ht="12">
      <c r="B656" s="166"/>
      <c r="D656" s="96" t="s">
        <v>132</v>
      </c>
      <c r="E656" s="168" t="s">
        <v>1</v>
      </c>
      <c r="F656" s="169" t="s">
        <v>442</v>
      </c>
      <c r="H656" s="168" t="s">
        <v>1</v>
      </c>
      <c r="L656" s="166"/>
      <c r="M656" s="170"/>
      <c r="N656" s="171"/>
      <c r="O656" s="171"/>
      <c r="P656" s="171"/>
      <c r="Q656" s="171"/>
      <c r="R656" s="171"/>
      <c r="S656" s="171"/>
      <c r="T656" s="172"/>
      <c r="AT656" s="168" t="s">
        <v>132</v>
      </c>
      <c r="AU656" s="168" t="s">
        <v>74</v>
      </c>
      <c r="AV656" s="167" t="s">
        <v>72</v>
      </c>
      <c r="AW656" s="167" t="s">
        <v>5</v>
      </c>
      <c r="AX656" s="167" t="s">
        <v>66</v>
      </c>
      <c r="AY656" s="168" t="s">
        <v>123</v>
      </c>
    </row>
    <row r="657" spans="2:51" s="167" customFormat="1" ht="12">
      <c r="B657" s="166"/>
      <c r="D657" s="96" t="s">
        <v>132</v>
      </c>
      <c r="E657" s="168" t="s">
        <v>1</v>
      </c>
      <c r="F657" s="169" t="s">
        <v>1211</v>
      </c>
      <c r="H657" s="168" t="s">
        <v>1</v>
      </c>
      <c r="L657" s="166"/>
      <c r="M657" s="170"/>
      <c r="N657" s="171"/>
      <c r="O657" s="171"/>
      <c r="P657" s="171"/>
      <c r="Q657" s="171"/>
      <c r="R657" s="171"/>
      <c r="S657" s="171"/>
      <c r="T657" s="172"/>
      <c r="AT657" s="168" t="s">
        <v>132</v>
      </c>
      <c r="AU657" s="168" t="s">
        <v>74</v>
      </c>
      <c r="AV657" s="167" t="s">
        <v>72</v>
      </c>
      <c r="AW657" s="167" t="s">
        <v>5</v>
      </c>
      <c r="AX657" s="167" t="s">
        <v>66</v>
      </c>
      <c r="AY657" s="168" t="s">
        <v>123</v>
      </c>
    </row>
    <row r="658" spans="2:51" s="95" customFormat="1" ht="12">
      <c r="B658" s="94"/>
      <c r="D658" s="96" t="s">
        <v>132</v>
      </c>
      <c r="E658" s="97" t="s">
        <v>1</v>
      </c>
      <c r="F658" s="98" t="s">
        <v>1212</v>
      </c>
      <c r="H658" s="99">
        <v>-0.187</v>
      </c>
      <c r="L658" s="94"/>
      <c r="M658" s="100"/>
      <c r="N658" s="101"/>
      <c r="O658" s="101"/>
      <c r="P658" s="101"/>
      <c r="Q658" s="101"/>
      <c r="R658" s="101"/>
      <c r="S658" s="101"/>
      <c r="T658" s="102"/>
      <c r="AT658" s="97" t="s">
        <v>132</v>
      </c>
      <c r="AU658" s="97" t="s">
        <v>74</v>
      </c>
      <c r="AV658" s="95" t="s">
        <v>74</v>
      </c>
      <c r="AW658" s="95" t="s">
        <v>5</v>
      </c>
      <c r="AX658" s="95" t="s">
        <v>66</v>
      </c>
      <c r="AY658" s="97" t="s">
        <v>123</v>
      </c>
    </row>
    <row r="659" spans="2:51" s="174" customFormat="1" ht="12">
      <c r="B659" s="173"/>
      <c r="D659" s="96" t="s">
        <v>132</v>
      </c>
      <c r="E659" s="175" t="s">
        <v>1</v>
      </c>
      <c r="F659" s="176" t="s">
        <v>412</v>
      </c>
      <c r="H659" s="177">
        <v>7.753</v>
      </c>
      <c r="L659" s="173"/>
      <c r="M659" s="178"/>
      <c r="N659" s="179"/>
      <c r="O659" s="179"/>
      <c r="P659" s="179"/>
      <c r="Q659" s="179"/>
      <c r="R659" s="179"/>
      <c r="S659" s="179"/>
      <c r="T659" s="180"/>
      <c r="AT659" s="175" t="s">
        <v>132</v>
      </c>
      <c r="AU659" s="175" t="s">
        <v>74</v>
      </c>
      <c r="AV659" s="174" t="s">
        <v>137</v>
      </c>
      <c r="AW659" s="174" t="s">
        <v>5</v>
      </c>
      <c r="AX659" s="174" t="s">
        <v>66</v>
      </c>
      <c r="AY659" s="175" t="s">
        <v>123</v>
      </c>
    </row>
    <row r="660" spans="2:51" s="167" customFormat="1" ht="12">
      <c r="B660" s="166"/>
      <c r="D660" s="96" t="s">
        <v>132</v>
      </c>
      <c r="E660" s="168" t="s">
        <v>1</v>
      </c>
      <c r="F660" s="169" t="s">
        <v>1169</v>
      </c>
      <c r="H660" s="168" t="s">
        <v>1</v>
      </c>
      <c r="L660" s="166"/>
      <c r="M660" s="170"/>
      <c r="N660" s="171"/>
      <c r="O660" s="171"/>
      <c r="P660" s="171"/>
      <c r="Q660" s="171"/>
      <c r="R660" s="171"/>
      <c r="S660" s="171"/>
      <c r="T660" s="172"/>
      <c r="AT660" s="168" t="s">
        <v>132</v>
      </c>
      <c r="AU660" s="168" t="s">
        <v>74</v>
      </c>
      <c r="AV660" s="167" t="s">
        <v>72</v>
      </c>
      <c r="AW660" s="167" t="s">
        <v>5</v>
      </c>
      <c r="AX660" s="167" t="s">
        <v>66</v>
      </c>
      <c r="AY660" s="168" t="s">
        <v>123</v>
      </c>
    </row>
    <row r="661" spans="2:51" s="167" customFormat="1" ht="12">
      <c r="B661" s="166"/>
      <c r="D661" s="96" t="s">
        <v>132</v>
      </c>
      <c r="E661" s="168" t="s">
        <v>1</v>
      </c>
      <c r="F661" s="169" t="s">
        <v>439</v>
      </c>
      <c r="H661" s="168" t="s">
        <v>1</v>
      </c>
      <c r="L661" s="166"/>
      <c r="M661" s="170"/>
      <c r="N661" s="171"/>
      <c r="O661" s="171"/>
      <c r="P661" s="171"/>
      <c r="Q661" s="171"/>
      <c r="R661" s="171"/>
      <c r="S661" s="171"/>
      <c r="T661" s="172"/>
      <c r="AT661" s="168" t="s">
        <v>132</v>
      </c>
      <c r="AU661" s="168" t="s">
        <v>74</v>
      </c>
      <c r="AV661" s="167" t="s">
        <v>72</v>
      </c>
      <c r="AW661" s="167" t="s">
        <v>5</v>
      </c>
      <c r="AX661" s="167" t="s">
        <v>66</v>
      </c>
      <c r="AY661" s="168" t="s">
        <v>123</v>
      </c>
    </row>
    <row r="662" spans="2:51" s="167" customFormat="1" ht="12">
      <c r="B662" s="166"/>
      <c r="D662" s="96" t="s">
        <v>132</v>
      </c>
      <c r="E662" s="168" t="s">
        <v>1</v>
      </c>
      <c r="F662" s="169" t="s">
        <v>1170</v>
      </c>
      <c r="H662" s="168" t="s">
        <v>1</v>
      </c>
      <c r="L662" s="166"/>
      <c r="M662" s="170"/>
      <c r="N662" s="171"/>
      <c r="O662" s="171"/>
      <c r="P662" s="171"/>
      <c r="Q662" s="171"/>
      <c r="R662" s="171"/>
      <c r="S662" s="171"/>
      <c r="T662" s="172"/>
      <c r="AT662" s="168" t="s">
        <v>132</v>
      </c>
      <c r="AU662" s="168" t="s">
        <v>74</v>
      </c>
      <c r="AV662" s="167" t="s">
        <v>72</v>
      </c>
      <c r="AW662" s="167" t="s">
        <v>5</v>
      </c>
      <c r="AX662" s="167" t="s">
        <v>66</v>
      </c>
      <c r="AY662" s="168" t="s">
        <v>123</v>
      </c>
    </row>
    <row r="663" spans="2:51" s="95" customFormat="1" ht="12">
      <c r="B663" s="94"/>
      <c r="D663" s="96" t="s">
        <v>132</v>
      </c>
      <c r="E663" s="97" t="s">
        <v>1</v>
      </c>
      <c r="F663" s="98" t="s">
        <v>1213</v>
      </c>
      <c r="H663" s="99">
        <v>9.24</v>
      </c>
      <c r="L663" s="94"/>
      <c r="M663" s="100"/>
      <c r="N663" s="101"/>
      <c r="O663" s="101"/>
      <c r="P663" s="101"/>
      <c r="Q663" s="101"/>
      <c r="R663" s="101"/>
      <c r="S663" s="101"/>
      <c r="T663" s="102"/>
      <c r="AT663" s="97" t="s">
        <v>132</v>
      </c>
      <c r="AU663" s="97" t="s">
        <v>74</v>
      </c>
      <c r="AV663" s="95" t="s">
        <v>74</v>
      </c>
      <c r="AW663" s="95" t="s">
        <v>5</v>
      </c>
      <c r="AX663" s="95" t="s">
        <v>66</v>
      </c>
      <c r="AY663" s="97" t="s">
        <v>123</v>
      </c>
    </row>
    <row r="664" spans="2:51" s="95" customFormat="1" ht="12">
      <c r="B664" s="94"/>
      <c r="D664" s="96" t="s">
        <v>132</v>
      </c>
      <c r="E664" s="97" t="s">
        <v>1</v>
      </c>
      <c r="F664" s="98" t="s">
        <v>1173</v>
      </c>
      <c r="H664" s="99">
        <v>2.16</v>
      </c>
      <c r="L664" s="94"/>
      <c r="M664" s="100"/>
      <c r="N664" s="101"/>
      <c r="O664" s="101"/>
      <c r="P664" s="101"/>
      <c r="Q664" s="101"/>
      <c r="R664" s="101"/>
      <c r="S664" s="101"/>
      <c r="T664" s="102"/>
      <c r="AT664" s="97" t="s">
        <v>132</v>
      </c>
      <c r="AU664" s="97" t="s">
        <v>74</v>
      </c>
      <c r="AV664" s="95" t="s">
        <v>74</v>
      </c>
      <c r="AW664" s="95" t="s">
        <v>5</v>
      </c>
      <c r="AX664" s="95" t="s">
        <v>66</v>
      </c>
      <c r="AY664" s="97" t="s">
        <v>123</v>
      </c>
    </row>
    <row r="665" spans="2:51" s="167" customFormat="1" ht="12">
      <c r="B665" s="166"/>
      <c r="D665" s="96" t="s">
        <v>132</v>
      </c>
      <c r="E665" s="168" t="s">
        <v>1</v>
      </c>
      <c r="F665" s="169" t="s">
        <v>442</v>
      </c>
      <c r="H665" s="168" t="s">
        <v>1</v>
      </c>
      <c r="L665" s="166"/>
      <c r="M665" s="170"/>
      <c r="N665" s="171"/>
      <c r="O665" s="171"/>
      <c r="P665" s="171"/>
      <c r="Q665" s="171"/>
      <c r="R665" s="171"/>
      <c r="S665" s="171"/>
      <c r="T665" s="172"/>
      <c r="AT665" s="168" t="s">
        <v>132</v>
      </c>
      <c r="AU665" s="168" t="s">
        <v>74</v>
      </c>
      <c r="AV665" s="167" t="s">
        <v>72</v>
      </c>
      <c r="AW665" s="167" t="s">
        <v>5</v>
      </c>
      <c r="AX665" s="167" t="s">
        <v>66</v>
      </c>
      <c r="AY665" s="168" t="s">
        <v>123</v>
      </c>
    </row>
    <row r="666" spans="2:51" s="167" customFormat="1" ht="12">
      <c r="B666" s="166"/>
      <c r="D666" s="96" t="s">
        <v>132</v>
      </c>
      <c r="E666" s="168" t="s">
        <v>1</v>
      </c>
      <c r="F666" s="169" t="s">
        <v>1214</v>
      </c>
      <c r="H666" s="168" t="s">
        <v>1</v>
      </c>
      <c r="L666" s="166"/>
      <c r="M666" s="170"/>
      <c r="N666" s="171"/>
      <c r="O666" s="171"/>
      <c r="P666" s="171"/>
      <c r="Q666" s="171"/>
      <c r="R666" s="171"/>
      <c r="S666" s="171"/>
      <c r="T666" s="172"/>
      <c r="AT666" s="168" t="s">
        <v>132</v>
      </c>
      <c r="AU666" s="168" t="s">
        <v>74</v>
      </c>
      <c r="AV666" s="167" t="s">
        <v>72</v>
      </c>
      <c r="AW666" s="167" t="s">
        <v>5</v>
      </c>
      <c r="AX666" s="167" t="s">
        <v>66</v>
      </c>
      <c r="AY666" s="168" t="s">
        <v>123</v>
      </c>
    </row>
    <row r="667" spans="2:51" s="95" customFormat="1" ht="12">
      <c r="B667" s="94"/>
      <c r="D667" s="96" t="s">
        <v>132</v>
      </c>
      <c r="E667" s="97" t="s">
        <v>1</v>
      </c>
      <c r="F667" s="98" t="s">
        <v>1215</v>
      </c>
      <c r="H667" s="99">
        <v>-0.236</v>
      </c>
      <c r="L667" s="94"/>
      <c r="M667" s="100"/>
      <c r="N667" s="101"/>
      <c r="O667" s="101"/>
      <c r="P667" s="101"/>
      <c r="Q667" s="101"/>
      <c r="R667" s="101"/>
      <c r="S667" s="101"/>
      <c r="T667" s="102"/>
      <c r="AT667" s="97" t="s">
        <v>132</v>
      </c>
      <c r="AU667" s="97" t="s">
        <v>74</v>
      </c>
      <c r="AV667" s="95" t="s">
        <v>74</v>
      </c>
      <c r="AW667" s="95" t="s">
        <v>5</v>
      </c>
      <c r="AX667" s="95" t="s">
        <v>66</v>
      </c>
      <c r="AY667" s="97" t="s">
        <v>123</v>
      </c>
    </row>
    <row r="668" spans="2:51" s="174" customFormat="1" ht="12">
      <c r="B668" s="173"/>
      <c r="D668" s="96" t="s">
        <v>132</v>
      </c>
      <c r="E668" s="175" t="s">
        <v>1</v>
      </c>
      <c r="F668" s="176" t="s">
        <v>412</v>
      </c>
      <c r="H668" s="177">
        <v>11.164</v>
      </c>
      <c r="L668" s="173"/>
      <c r="M668" s="178"/>
      <c r="N668" s="179"/>
      <c r="O668" s="179"/>
      <c r="P668" s="179"/>
      <c r="Q668" s="179"/>
      <c r="R668" s="179"/>
      <c r="S668" s="179"/>
      <c r="T668" s="180"/>
      <c r="AT668" s="175" t="s">
        <v>132</v>
      </c>
      <c r="AU668" s="175" t="s">
        <v>74</v>
      </c>
      <c r="AV668" s="174" t="s">
        <v>137</v>
      </c>
      <c r="AW668" s="174" t="s">
        <v>5</v>
      </c>
      <c r="AX668" s="174" t="s">
        <v>66</v>
      </c>
      <c r="AY668" s="175" t="s">
        <v>123</v>
      </c>
    </row>
    <row r="669" spans="2:51" s="182" customFormat="1" ht="12">
      <c r="B669" s="181"/>
      <c r="D669" s="96" t="s">
        <v>132</v>
      </c>
      <c r="E669" s="183" t="s">
        <v>1</v>
      </c>
      <c r="F669" s="184" t="s">
        <v>470</v>
      </c>
      <c r="H669" s="185">
        <v>309.15999999999997</v>
      </c>
      <c r="L669" s="181"/>
      <c r="M669" s="186"/>
      <c r="N669" s="187"/>
      <c r="O669" s="187"/>
      <c r="P669" s="187"/>
      <c r="Q669" s="187"/>
      <c r="R669" s="187"/>
      <c r="S669" s="187"/>
      <c r="T669" s="188"/>
      <c r="AT669" s="183" t="s">
        <v>132</v>
      </c>
      <c r="AU669" s="183" t="s">
        <v>74</v>
      </c>
      <c r="AV669" s="182" t="s">
        <v>130</v>
      </c>
      <c r="AW669" s="182" t="s">
        <v>5</v>
      </c>
      <c r="AX669" s="182" t="s">
        <v>72</v>
      </c>
      <c r="AY669" s="183" t="s">
        <v>123</v>
      </c>
    </row>
    <row r="670" spans="2:51" s="95" customFormat="1" ht="12">
      <c r="B670" s="94"/>
      <c r="D670" s="96" t="s">
        <v>132</v>
      </c>
      <c r="F670" s="98" t="s">
        <v>1217</v>
      </c>
      <c r="H670" s="99">
        <v>618.32</v>
      </c>
      <c r="L670" s="94"/>
      <c r="M670" s="100"/>
      <c r="N670" s="101"/>
      <c r="O670" s="101"/>
      <c r="P670" s="101"/>
      <c r="Q670" s="101"/>
      <c r="R670" s="101"/>
      <c r="S670" s="101"/>
      <c r="T670" s="102"/>
      <c r="AT670" s="97" t="s">
        <v>132</v>
      </c>
      <c r="AU670" s="97" t="s">
        <v>74</v>
      </c>
      <c r="AV670" s="95" t="s">
        <v>74</v>
      </c>
      <c r="AW670" s="95" t="s">
        <v>4</v>
      </c>
      <c r="AX670" s="95" t="s">
        <v>72</v>
      </c>
      <c r="AY670" s="97" t="s">
        <v>123</v>
      </c>
    </row>
    <row r="671" spans="2:65" s="117" customFormat="1" ht="16.5" customHeight="1">
      <c r="B671" s="8"/>
      <c r="C671" s="84" t="s">
        <v>301</v>
      </c>
      <c r="D671" s="84" t="s">
        <v>125</v>
      </c>
      <c r="E671" s="85" t="s">
        <v>567</v>
      </c>
      <c r="F671" s="86" t="s">
        <v>568</v>
      </c>
      <c r="G671" s="87" t="s">
        <v>396</v>
      </c>
      <c r="H671" s="88">
        <v>136.435</v>
      </c>
      <c r="I671" s="142"/>
      <c r="J671" s="89">
        <f>ROUND(I671*H671,2)</f>
        <v>0</v>
      </c>
      <c r="K671" s="86" t="s">
        <v>397</v>
      </c>
      <c r="L671" s="8"/>
      <c r="M671" s="115" t="s">
        <v>1</v>
      </c>
      <c r="N671" s="90" t="s">
        <v>35</v>
      </c>
      <c r="O671" s="92">
        <v>0.286</v>
      </c>
      <c r="P671" s="92">
        <f>O671*H671</f>
        <v>39.02041</v>
      </c>
      <c r="Q671" s="92">
        <v>0</v>
      </c>
      <c r="R671" s="92">
        <f>Q671*H671</f>
        <v>0</v>
      </c>
      <c r="S671" s="92">
        <v>0</v>
      </c>
      <c r="T671" s="164">
        <f>S671*H671</f>
        <v>0</v>
      </c>
      <c r="AR671" s="120" t="s">
        <v>130</v>
      </c>
      <c r="AT671" s="120" t="s">
        <v>125</v>
      </c>
      <c r="AU671" s="120" t="s">
        <v>74</v>
      </c>
      <c r="AY671" s="120" t="s">
        <v>123</v>
      </c>
      <c r="BE671" s="156">
        <f>IF(N671="základní",J671,0)</f>
        <v>0</v>
      </c>
      <c r="BF671" s="156">
        <f>IF(N671="snížená",J671,0)</f>
        <v>0</v>
      </c>
      <c r="BG671" s="156">
        <f>IF(N671="zákl. přenesená",J671,0)</f>
        <v>0</v>
      </c>
      <c r="BH671" s="156">
        <f>IF(N671="sníž. přenesená",J671,0)</f>
        <v>0</v>
      </c>
      <c r="BI671" s="156">
        <f>IF(N671="nulová",J671,0)</f>
        <v>0</v>
      </c>
      <c r="BJ671" s="120" t="s">
        <v>72</v>
      </c>
      <c r="BK671" s="156">
        <f>ROUND(I671*H671,2)</f>
        <v>0</v>
      </c>
      <c r="BL671" s="120" t="s">
        <v>130</v>
      </c>
      <c r="BM671" s="120" t="s">
        <v>1218</v>
      </c>
    </row>
    <row r="672" spans="2:47" s="117" customFormat="1" ht="19.5">
      <c r="B672" s="8"/>
      <c r="D672" s="96" t="s">
        <v>399</v>
      </c>
      <c r="F672" s="165" t="s">
        <v>570</v>
      </c>
      <c r="L672" s="8"/>
      <c r="M672" s="114"/>
      <c r="N672" s="21"/>
      <c r="O672" s="21"/>
      <c r="P672" s="21"/>
      <c r="Q672" s="21"/>
      <c r="R672" s="21"/>
      <c r="S672" s="21"/>
      <c r="T672" s="22"/>
      <c r="AT672" s="120" t="s">
        <v>399</v>
      </c>
      <c r="AU672" s="120" t="s">
        <v>74</v>
      </c>
    </row>
    <row r="673" spans="2:51" s="167" customFormat="1" ht="12">
      <c r="B673" s="166"/>
      <c r="D673" s="96" t="s">
        <v>132</v>
      </c>
      <c r="E673" s="168" t="s">
        <v>1</v>
      </c>
      <c r="F673" s="169" t="s">
        <v>401</v>
      </c>
      <c r="H673" s="168" t="s">
        <v>1</v>
      </c>
      <c r="L673" s="166"/>
      <c r="M673" s="170"/>
      <c r="N673" s="171"/>
      <c r="O673" s="171"/>
      <c r="P673" s="171"/>
      <c r="Q673" s="171"/>
      <c r="R673" s="171"/>
      <c r="S673" s="171"/>
      <c r="T673" s="172"/>
      <c r="AT673" s="168" t="s">
        <v>132</v>
      </c>
      <c r="AU673" s="168" t="s">
        <v>74</v>
      </c>
      <c r="AV673" s="167" t="s">
        <v>72</v>
      </c>
      <c r="AW673" s="167" t="s">
        <v>5</v>
      </c>
      <c r="AX673" s="167" t="s">
        <v>66</v>
      </c>
      <c r="AY673" s="168" t="s">
        <v>123</v>
      </c>
    </row>
    <row r="674" spans="2:51" s="167" customFormat="1" ht="12">
      <c r="B674" s="166"/>
      <c r="D674" s="96" t="s">
        <v>132</v>
      </c>
      <c r="E674" s="168" t="s">
        <v>1</v>
      </c>
      <c r="F674" s="169" t="s">
        <v>1142</v>
      </c>
      <c r="H674" s="168" t="s">
        <v>1</v>
      </c>
      <c r="L674" s="166"/>
      <c r="M674" s="170"/>
      <c r="N674" s="171"/>
      <c r="O674" s="171"/>
      <c r="P674" s="171"/>
      <c r="Q674" s="171"/>
      <c r="R674" s="171"/>
      <c r="S674" s="171"/>
      <c r="T674" s="172"/>
      <c r="AT674" s="168" t="s">
        <v>132</v>
      </c>
      <c r="AU674" s="168" t="s">
        <v>74</v>
      </c>
      <c r="AV674" s="167" t="s">
        <v>72</v>
      </c>
      <c r="AW674" s="167" t="s">
        <v>5</v>
      </c>
      <c r="AX674" s="167" t="s">
        <v>66</v>
      </c>
      <c r="AY674" s="168" t="s">
        <v>123</v>
      </c>
    </row>
    <row r="675" spans="2:51" s="167" customFormat="1" ht="12">
      <c r="B675" s="166"/>
      <c r="D675" s="96" t="s">
        <v>132</v>
      </c>
      <c r="E675" s="168" t="s">
        <v>1</v>
      </c>
      <c r="F675" s="169" t="s">
        <v>1143</v>
      </c>
      <c r="H675" s="168" t="s">
        <v>1</v>
      </c>
      <c r="L675" s="166"/>
      <c r="M675" s="170"/>
      <c r="N675" s="171"/>
      <c r="O675" s="171"/>
      <c r="P675" s="171"/>
      <c r="Q675" s="171"/>
      <c r="R675" s="171"/>
      <c r="S675" s="171"/>
      <c r="T675" s="172"/>
      <c r="AT675" s="168" t="s">
        <v>132</v>
      </c>
      <c r="AU675" s="168" t="s">
        <v>74</v>
      </c>
      <c r="AV675" s="167" t="s">
        <v>72</v>
      </c>
      <c r="AW675" s="167" t="s">
        <v>5</v>
      </c>
      <c r="AX675" s="167" t="s">
        <v>66</v>
      </c>
      <c r="AY675" s="168" t="s">
        <v>123</v>
      </c>
    </row>
    <row r="676" spans="2:51" s="167" customFormat="1" ht="12">
      <c r="B676" s="166"/>
      <c r="D676" s="96" t="s">
        <v>132</v>
      </c>
      <c r="E676" s="168" t="s">
        <v>1</v>
      </c>
      <c r="F676" s="169" t="s">
        <v>404</v>
      </c>
      <c r="H676" s="168" t="s">
        <v>1</v>
      </c>
      <c r="L676" s="166"/>
      <c r="M676" s="170"/>
      <c r="N676" s="171"/>
      <c r="O676" s="171"/>
      <c r="P676" s="171"/>
      <c r="Q676" s="171"/>
      <c r="R676" s="171"/>
      <c r="S676" s="171"/>
      <c r="T676" s="172"/>
      <c r="AT676" s="168" t="s">
        <v>132</v>
      </c>
      <c r="AU676" s="168" t="s">
        <v>74</v>
      </c>
      <c r="AV676" s="167" t="s">
        <v>72</v>
      </c>
      <c r="AW676" s="167" t="s">
        <v>5</v>
      </c>
      <c r="AX676" s="167" t="s">
        <v>66</v>
      </c>
      <c r="AY676" s="168" t="s">
        <v>123</v>
      </c>
    </row>
    <row r="677" spans="2:51" s="167" customFormat="1" ht="12">
      <c r="B677" s="166"/>
      <c r="D677" s="96" t="s">
        <v>132</v>
      </c>
      <c r="E677" s="168" t="s">
        <v>1</v>
      </c>
      <c r="F677" s="169" t="s">
        <v>1144</v>
      </c>
      <c r="H677" s="168" t="s">
        <v>1</v>
      </c>
      <c r="L677" s="166"/>
      <c r="M677" s="170"/>
      <c r="N677" s="171"/>
      <c r="O677" s="171"/>
      <c r="P677" s="171"/>
      <c r="Q677" s="171"/>
      <c r="R677" s="171"/>
      <c r="S677" s="171"/>
      <c r="T677" s="172"/>
      <c r="AT677" s="168" t="s">
        <v>132</v>
      </c>
      <c r="AU677" s="168" t="s">
        <v>74</v>
      </c>
      <c r="AV677" s="167" t="s">
        <v>72</v>
      </c>
      <c r="AW677" s="167" t="s">
        <v>5</v>
      </c>
      <c r="AX677" s="167" t="s">
        <v>66</v>
      </c>
      <c r="AY677" s="168" t="s">
        <v>123</v>
      </c>
    </row>
    <row r="678" spans="2:51" s="167" customFormat="1" ht="12">
      <c r="B678" s="166"/>
      <c r="D678" s="96" t="s">
        <v>132</v>
      </c>
      <c r="E678" s="168" t="s">
        <v>1</v>
      </c>
      <c r="F678" s="169" t="s">
        <v>1145</v>
      </c>
      <c r="H678" s="168" t="s">
        <v>1</v>
      </c>
      <c r="L678" s="166"/>
      <c r="M678" s="170"/>
      <c r="N678" s="171"/>
      <c r="O678" s="171"/>
      <c r="P678" s="171"/>
      <c r="Q678" s="171"/>
      <c r="R678" s="171"/>
      <c r="S678" s="171"/>
      <c r="T678" s="172"/>
      <c r="AT678" s="168" t="s">
        <v>132</v>
      </c>
      <c r="AU678" s="168" t="s">
        <v>74</v>
      </c>
      <c r="AV678" s="167" t="s">
        <v>72</v>
      </c>
      <c r="AW678" s="167" t="s">
        <v>5</v>
      </c>
      <c r="AX678" s="167" t="s">
        <v>66</v>
      </c>
      <c r="AY678" s="168" t="s">
        <v>123</v>
      </c>
    </row>
    <row r="679" spans="2:51" s="167" customFormat="1" ht="12">
      <c r="B679" s="166"/>
      <c r="D679" s="96" t="s">
        <v>132</v>
      </c>
      <c r="E679" s="168" t="s">
        <v>1</v>
      </c>
      <c r="F679" s="169" t="s">
        <v>1146</v>
      </c>
      <c r="H679" s="168" t="s">
        <v>1</v>
      </c>
      <c r="L679" s="166"/>
      <c r="M679" s="170"/>
      <c r="N679" s="171"/>
      <c r="O679" s="171"/>
      <c r="P679" s="171"/>
      <c r="Q679" s="171"/>
      <c r="R679" s="171"/>
      <c r="S679" s="171"/>
      <c r="T679" s="172"/>
      <c r="AT679" s="168" t="s">
        <v>132</v>
      </c>
      <c r="AU679" s="168" t="s">
        <v>74</v>
      </c>
      <c r="AV679" s="167" t="s">
        <v>72</v>
      </c>
      <c r="AW679" s="167" t="s">
        <v>5</v>
      </c>
      <c r="AX679" s="167" t="s">
        <v>66</v>
      </c>
      <c r="AY679" s="168" t="s">
        <v>123</v>
      </c>
    </row>
    <row r="680" spans="2:51" s="95" customFormat="1" ht="12">
      <c r="B680" s="94"/>
      <c r="D680" s="96" t="s">
        <v>132</v>
      </c>
      <c r="E680" s="97" t="s">
        <v>1</v>
      </c>
      <c r="F680" s="98" t="s">
        <v>1219</v>
      </c>
      <c r="H680" s="99">
        <v>18.7</v>
      </c>
      <c r="L680" s="94"/>
      <c r="M680" s="100"/>
      <c r="N680" s="101"/>
      <c r="O680" s="101"/>
      <c r="P680" s="101"/>
      <c r="Q680" s="101"/>
      <c r="R680" s="101"/>
      <c r="S680" s="101"/>
      <c r="T680" s="102"/>
      <c r="AT680" s="97" t="s">
        <v>132</v>
      </c>
      <c r="AU680" s="97" t="s">
        <v>74</v>
      </c>
      <c r="AV680" s="95" t="s">
        <v>74</v>
      </c>
      <c r="AW680" s="95" t="s">
        <v>5</v>
      </c>
      <c r="AX680" s="95" t="s">
        <v>66</v>
      </c>
      <c r="AY680" s="97" t="s">
        <v>123</v>
      </c>
    </row>
    <row r="681" spans="2:51" s="167" customFormat="1" ht="12">
      <c r="B681" s="166"/>
      <c r="D681" s="96" t="s">
        <v>132</v>
      </c>
      <c r="E681" s="168" t="s">
        <v>1</v>
      </c>
      <c r="F681" s="169" t="s">
        <v>1220</v>
      </c>
      <c r="H681" s="168" t="s">
        <v>1</v>
      </c>
      <c r="L681" s="166"/>
      <c r="M681" s="170"/>
      <c r="N681" s="171"/>
      <c r="O681" s="171"/>
      <c r="P681" s="171"/>
      <c r="Q681" s="171"/>
      <c r="R681" s="171"/>
      <c r="S681" s="171"/>
      <c r="T681" s="172"/>
      <c r="AT681" s="168" t="s">
        <v>132</v>
      </c>
      <c r="AU681" s="168" t="s">
        <v>74</v>
      </c>
      <c r="AV681" s="167" t="s">
        <v>72</v>
      </c>
      <c r="AW681" s="167" t="s">
        <v>5</v>
      </c>
      <c r="AX681" s="167" t="s">
        <v>66</v>
      </c>
      <c r="AY681" s="168" t="s">
        <v>123</v>
      </c>
    </row>
    <row r="682" spans="2:51" s="95" customFormat="1" ht="12">
      <c r="B682" s="94"/>
      <c r="D682" s="96" t="s">
        <v>132</v>
      </c>
      <c r="E682" s="97" t="s">
        <v>1</v>
      </c>
      <c r="F682" s="98" t="s">
        <v>1221</v>
      </c>
      <c r="H682" s="99">
        <v>-5.655</v>
      </c>
      <c r="L682" s="94"/>
      <c r="M682" s="100"/>
      <c r="N682" s="101"/>
      <c r="O682" s="101"/>
      <c r="P682" s="101"/>
      <c r="Q682" s="101"/>
      <c r="R682" s="101"/>
      <c r="S682" s="101"/>
      <c r="T682" s="102"/>
      <c r="AT682" s="97" t="s">
        <v>132</v>
      </c>
      <c r="AU682" s="97" t="s">
        <v>74</v>
      </c>
      <c r="AV682" s="95" t="s">
        <v>74</v>
      </c>
      <c r="AW682" s="95" t="s">
        <v>5</v>
      </c>
      <c r="AX682" s="95" t="s">
        <v>66</v>
      </c>
      <c r="AY682" s="97" t="s">
        <v>123</v>
      </c>
    </row>
    <row r="683" spans="2:51" s="174" customFormat="1" ht="12">
      <c r="B683" s="173"/>
      <c r="D683" s="96" t="s">
        <v>132</v>
      </c>
      <c r="E683" s="175" t="s">
        <v>1</v>
      </c>
      <c r="F683" s="176" t="s">
        <v>412</v>
      </c>
      <c r="H683" s="177">
        <v>13.044999999999998</v>
      </c>
      <c r="L683" s="173"/>
      <c r="M683" s="178"/>
      <c r="N683" s="179"/>
      <c r="O683" s="179"/>
      <c r="P683" s="179"/>
      <c r="Q683" s="179"/>
      <c r="R683" s="179"/>
      <c r="S683" s="179"/>
      <c r="T683" s="180"/>
      <c r="AT683" s="175" t="s">
        <v>132</v>
      </c>
      <c r="AU683" s="175" t="s">
        <v>74</v>
      </c>
      <c r="AV683" s="174" t="s">
        <v>137</v>
      </c>
      <c r="AW683" s="174" t="s">
        <v>5</v>
      </c>
      <c r="AX683" s="174" t="s">
        <v>66</v>
      </c>
      <c r="AY683" s="175" t="s">
        <v>123</v>
      </c>
    </row>
    <row r="684" spans="2:51" s="167" customFormat="1" ht="12">
      <c r="B684" s="166"/>
      <c r="D684" s="96" t="s">
        <v>132</v>
      </c>
      <c r="E684" s="168" t="s">
        <v>1</v>
      </c>
      <c r="F684" s="169" t="s">
        <v>1150</v>
      </c>
      <c r="H684" s="168" t="s">
        <v>1</v>
      </c>
      <c r="L684" s="166"/>
      <c r="M684" s="170"/>
      <c r="N684" s="171"/>
      <c r="O684" s="171"/>
      <c r="P684" s="171"/>
      <c r="Q684" s="171"/>
      <c r="R684" s="171"/>
      <c r="S684" s="171"/>
      <c r="T684" s="172"/>
      <c r="AT684" s="168" t="s">
        <v>132</v>
      </c>
      <c r="AU684" s="168" t="s">
        <v>74</v>
      </c>
      <c r="AV684" s="167" t="s">
        <v>72</v>
      </c>
      <c r="AW684" s="167" t="s">
        <v>5</v>
      </c>
      <c r="AX684" s="167" t="s">
        <v>66</v>
      </c>
      <c r="AY684" s="168" t="s">
        <v>123</v>
      </c>
    </row>
    <row r="685" spans="2:51" s="167" customFormat="1" ht="12">
      <c r="B685" s="166"/>
      <c r="D685" s="96" t="s">
        <v>132</v>
      </c>
      <c r="E685" s="168" t="s">
        <v>1</v>
      </c>
      <c r="F685" s="169" t="s">
        <v>1145</v>
      </c>
      <c r="H685" s="168" t="s">
        <v>1</v>
      </c>
      <c r="L685" s="166"/>
      <c r="M685" s="170"/>
      <c r="N685" s="171"/>
      <c r="O685" s="171"/>
      <c r="P685" s="171"/>
      <c r="Q685" s="171"/>
      <c r="R685" s="171"/>
      <c r="S685" s="171"/>
      <c r="T685" s="172"/>
      <c r="AT685" s="168" t="s">
        <v>132</v>
      </c>
      <c r="AU685" s="168" t="s">
        <v>74</v>
      </c>
      <c r="AV685" s="167" t="s">
        <v>72</v>
      </c>
      <c r="AW685" s="167" t="s">
        <v>5</v>
      </c>
      <c r="AX685" s="167" t="s">
        <v>66</v>
      </c>
      <c r="AY685" s="168" t="s">
        <v>123</v>
      </c>
    </row>
    <row r="686" spans="2:51" s="167" customFormat="1" ht="12">
      <c r="B686" s="166"/>
      <c r="D686" s="96" t="s">
        <v>132</v>
      </c>
      <c r="E686" s="168" t="s">
        <v>1</v>
      </c>
      <c r="F686" s="169" t="s">
        <v>1151</v>
      </c>
      <c r="H686" s="168" t="s">
        <v>1</v>
      </c>
      <c r="L686" s="166"/>
      <c r="M686" s="170"/>
      <c r="N686" s="171"/>
      <c r="O686" s="171"/>
      <c r="P686" s="171"/>
      <c r="Q686" s="171"/>
      <c r="R686" s="171"/>
      <c r="S686" s="171"/>
      <c r="T686" s="172"/>
      <c r="AT686" s="168" t="s">
        <v>132</v>
      </c>
      <c r="AU686" s="168" t="s">
        <v>74</v>
      </c>
      <c r="AV686" s="167" t="s">
        <v>72</v>
      </c>
      <c r="AW686" s="167" t="s">
        <v>5</v>
      </c>
      <c r="AX686" s="167" t="s">
        <v>66</v>
      </c>
      <c r="AY686" s="168" t="s">
        <v>123</v>
      </c>
    </row>
    <row r="687" spans="2:51" s="95" customFormat="1" ht="12">
      <c r="B687" s="94"/>
      <c r="D687" s="96" t="s">
        <v>132</v>
      </c>
      <c r="E687" s="97" t="s">
        <v>1</v>
      </c>
      <c r="F687" s="98" t="s">
        <v>1222</v>
      </c>
      <c r="H687" s="99">
        <v>56.1</v>
      </c>
      <c r="L687" s="94"/>
      <c r="M687" s="100"/>
      <c r="N687" s="101"/>
      <c r="O687" s="101"/>
      <c r="P687" s="101"/>
      <c r="Q687" s="101"/>
      <c r="R687" s="101"/>
      <c r="S687" s="101"/>
      <c r="T687" s="102"/>
      <c r="AT687" s="97" t="s">
        <v>132</v>
      </c>
      <c r="AU687" s="97" t="s">
        <v>74</v>
      </c>
      <c r="AV687" s="95" t="s">
        <v>74</v>
      </c>
      <c r="AW687" s="95" t="s">
        <v>5</v>
      </c>
      <c r="AX687" s="95" t="s">
        <v>66</v>
      </c>
      <c r="AY687" s="97" t="s">
        <v>123</v>
      </c>
    </row>
    <row r="688" spans="2:51" s="167" customFormat="1" ht="12">
      <c r="B688" s="166"/>
      <c r="D688" s="96" t="s">
        <v>132</v>
      </c>
      <c r="E688" s="168" t="s">
        <v>1</v>
      </c>
      <c r="F688" s="169" t="s">
        <v>409</v>
      </c>
      <c r="H688" s="168" t="s">
        <v>1</v>
      </c>
      <c r="L688" s="166"/>
      <c r="M688" s="170"/>
      <c r="N688" s="171"/>
      <c r="O688" s="171"/>
      <c r="P688" s="171"/>
      <c r="Q688" s="171"/>
      <c r="R688" s="171"/>
      <c r="S688" s="171"/>
      <c r="T688" s="172"/>
      <c r="AT688" s="168" t="s">
        <v>132</v>
      </c>
      <c r="AU688" s="168" t="s">
        <v>74</v>
      </c>
      <c r="AV688" s="167" t="s">
        <v>72</v>
      </c>
      <c r="AW688" s="167" t="s">
        <v>5</v>
      </c>
      <c r="AX688" s="167" t="s">
        <v>66</v>
      </c>
      <c r="AY688" s="168" t="s">
        <v>123</v>
      </c>
    </row>
    <row r="689" spans="2:51" s="167" customFormat="1" ht="12">
      <c r="B689" s="166"/>
      <c r="D689" s="96" t="s">
        <v>132</v>
      </c>
      <c r="E689" s="168" t="s">
        <v>1</v>
      </c>
      <c r="F689" s="169" t="s">
        <v>1153</v>
      </c>
      <c r="H689" s="168" t="s">
        <v>1</v>
      </c>
      <c r="L689" s="166"/>
      <c r="M689" s="170"/>
      <c r="N689" s="171"/>
      <c r="O689" s="171"/>
      <c r="P689" s="171"/>
      <c r="Q689" s="171"/>
      <c r="R689" s="171"/>
      <c r="S689" s="171"/>
      <c r="T689" s="172"/>
      <c r="AT689" s="168" t="s">
        <v>132</v>
      </c>
      <c r="AU689" s="168" t="s">
        <v>74</v>
      </c>
      <c r="AV689" s="167" t="s">
        <v>72</v>
      </c>
      <c r="AW689" s="167" t="s">
        <v>5</v>
      </c>
      <c r="AX689" s="167" t="s">
        <v>66</v>
      </c>
      <c r="AY689" s="168" t="s">
        <v>123</v>
      </c>
    </row>
    <row r="690" spans="2:51" s="95" customFormat="1" ht="12">
      <c r="B690" s="94"/>
      <c r="D690" s="96" t="s">
        <v>132</v>
      </c>
      <c r="E690" s="97" t="s">
        <v>1</v>
      </c>
      <c r="F690" s="98" t="s">
        <v>1223</v>
      </c>
      <c r="H690" s="99">
        <v>-15.708</v>
      </c>
      <c r="L690" s="94"/>
      <c r="M690" s="100"/>
      <c r="N690" s="101"/>
      <c r="O690" s="101"/>
      <c r="P690" s="101"/>
      <c r="Q690" s="101"/>
      <c r="R690" s="101"/>
      <c r="S690" s="101"/>
      <c r="T690" s="102"/>
      <c r="AT690" s="97" t="s">
        <v>132</v>
      </c>
      <c r="AU690" s="97" t="s">
        <v>74</v>
      </c>
      <c r="AV690" s="95" t="s">
        <v>74</v>
      </c>
      <c r="AW690" s="95" t="s">
        <v>5</v>
      </c>
      <c r="AX690" s="95" t="s">
        <v>66</v>
      </c>
      <c r="AY690" s="97" t="s">
        <v>123</v>
      </c>
    </row>
    <row r="691" spans="2:51" s="174" customFormat="1" ht="12">
      <c r="B691" s="173"/>
      <c r="D691" s="96" t="s">
        <v>132</v>
      </c>
      <c r="E691" s="175" t="s">
        <v>1</v>
      </c>
      <c r="F691" s="176" t="s">
        <v>412</v>
      </c>
      <c r="H691" s="177">
        <v>40.392</v>
      </c>
      <c r="L691" s="173"/>
      <c r="M691" s="178"/>
      <c r="N691" s="179"/>
      <c r="O691" s="179"/>
      <c r="P691" s="179"/>
      <c r="Q691" s="179"/>
      <c r="R691" s="179"/>
      <c r="S691" s="179"/>
      <c r="T691" s="180"/>
      <c r="AT691" s="175" t="s">
        <v>132</v>
      </c>
      <c r="AU691" s="175" t="s">
        <v>74</v>
      </c>
      <c r="AV691" s="174" t="s">
        <v>137</v>
      </c>
      <c r="AW691" s="174" t="s">
        <v>5</v>
      </c>
      <c r="AX691" s="174" t="s">
        <v>66</v>
      </c>
      <c r="AY691" s="175" t="s">
        <v>123</v>
      </c>
    </row>
    <row r="692" spans="2:51" s="167" customFormat="1" ht="12">
      <c r="B692" s="166"/>
      <c r="D692" s="96" t="s">
        <v>132</v>
      </c>
      <c r="E692" s="168" t="s">
        <v>1</v>
      </c>
      <c r="F692" s="169" t="s">
        <v>1155</v>
      </c>
      <c r="H692" s="168" t="s">
        <v>1</v>
      </c>
      <c r="L692" s="166"/>
      <c r="M692" s="170"/>
      <c r="N692" s="171"/>
      <c r="O692" s="171"/>
      <c r="P692" s="171"/>
      <c r="Q692" s="171"/>
      <c r="R692" s="171"/>
      <c r="S692" s="171"/>
      <c r="T692" s="172"/>
      <c r="AT692" s="168" t="s">
        <v>132</v>
      </c>
      <c r="AU692" s="168" t="s">
        <v>74</v>
      </c>
      <c r="AV692" s="167" t="s">
        <v>72</v>
      </c>
      <c r="AW692" s="167" t="s">
        <v>5</v>
      </c>
      <c r="AX692" s="167" t="s">
        <v>66</v>
      </c>
      <c r="AY692" s="168" t="s">
        <v>123</v>
      </c>
    </row>
    <row r="693" spans="2:51" s="167" customFormat="1" ht="12">
      <c r="B693" s="166"/>
      <c r="D693" s="96" t="s">
        <v>132</v>
      </c>
      <c r="E693" s="168" t="s">
        <v>1</v>
      </c>
      <c r="F693" s="169" t="s">
        <v>1145</v>
      </c>
      <c r="H693" s="168" t="s">
        <v>1</v>
      </c>
      <c r="L693" s="166"/>
      <c r="M693" s="170"/>
      <c r="N693" s="171"/>
      <c r="O693" s="171"/>
      <c r="P693" s="171"/>
      <c r="Q693" s="171"/>
      <c r="R693" s="171"/>
      <c r="S693" s="171"/>
      <c r="T693" s="172"/>
      <c r="AT693" s="168" t="s">
        <v>132</v>
      </c>
      <c r="AU693" s="168" t="s">
        <v>74</v>
      </c>
      <c r="AV693" s="167" t="s">
        <v>72</v>
      </c>
      <c r="AW693" s="167" t="s">
        <v>5</v>
      </c>
      <c r="AX693" s="167" t="s">
        <v>66</v>
      </c>
      <c r="AY693" s="168" t="s">
        <v>123</v>
      </c>
    </row>
    <row r="694" spans="2:51" s="167" customFormat="1" ht="12">
      <c r="B694" s="166"/>
      <c r="D694" s="96" t="s">
        <v>132</v>
      </c>
      <c r="E694" s="168" t="s">
        <v>1</v>
      </c>
      <c r="F694" s="169" t="s">
        <v>1156</v>
      </c>
      <c r="H694" s="168" t="s">
        <v>1</v>
      </c>
      <c r="L694" s="166"/>
      <c r="M694" s="170"/>
      <c r="N694" s="171"/>
      <c r="O694" s="171"/>
      <c r="P694" s="171"/>
      <c r="Q694" s="171"/>
      <c r="R694" s="171"/>
      <c r="S694" s="171"/>
      <c r="T694" s="172"/>
      <c r="AT694" s="168" t="s">
        <v>132</v>
      </c>
      <c r="AU694" s="168" t="s">
        <v>74</v>
      </c>
      <c r="AV694" s="167" t="s">
        <v>72</v>
      </c>
      <c r="AW694" s="167" t="s">
        <v>5</v>
      </c>
      <c r="AX694" s="167" t="s">
        <v>66</v>
      </c>
      <c r="AY694" s="168" t="s">
        <v>123</v>
      </c>
    </row>
    <row r="695" spans="2:51" s="95" customFormat="1" ht="12">
      <c r="B695" s="94"/>
      <c r="D695" s="96" t="s">
        <v>132</v>
      </c>
      <c r="E695" s="97" t="s">
        <v>1</v>
      </c>
      <c r="F695" s="98" t="s">
        <v>1224</v>
      </c>
      <c r="H695" s="99">
        <v>86.581</v>
      </c>
      <c r="L695" s="94"/>
      <c r="M695" s="100"/>
      <c r="N695" s="101"/>
      <c r="O695" s="101"/>
      <c r="P695" s="101"/>
      <c r="Q695" s="101"/>
      <c r="R695" s="101"/>
      <c r="S695" s="101"/>
      <c r="T695" s="102"/>
      <c r="AT695" s="97" t="s">
        <v>132</v>
      </c>
      <c r="AU695" s="97" t="s">
        <v>74</v>
      </c>
      <c r="AV695" s="95" t="s">
        <v>74</v>
      </c>
      <c r="AW695" s="95" t="s">
        <v>5</v>
      </c>
      <c r="AX695" s="95" t="s">
        <v>66</v>
      </c>
      <c r="AY695" s="97" t="s">
        <v>123</v>
      </c>
    </row>
    <row r="696" spans="2:51" s="167" customFormat="1" ht="12">
      <c r="B696" s="166"/>
      <c r="D696" s="96" t="s">
        <v>132</v>
      </c>
      <c r="E696" s="168" t="s">
        <v>1</v>
      </c>
      <c r="F696" s="169" t="s">
        <v>1158</v>
      </c>
      <c r="H696" s="168" t="s">
        <v>1</v>
      </c>
      <c r="L696" s="166"/>
      <c r="M696" s="170"/>
      <c r="N696" s="171"/>
      <c r="O696" s="171"/>
      <c r="P696" s="171"/>
      <c r="Q696" s="171"/>
      <c r="R696" s="171"/>
      <c r="S696" s="171"/>
      <c r="T696" s="172"/>
      <c r="AT696" s="168" t="s">
        <v>132</v>
      </c>
      <c r="AU696" s="168" t="s">
        <v>74</v>
      </c>
      <c r="AV696" s="167" t="s">
        <v>72</v>
      </c>
      <c r="AW696" s="167" t="s">
        <v>5</v>
      </c>
      <c r="AX696" s="167" t="s">
        <v>66</v>
      </c>
      <c r="AY696" s="168" t="s">
        <v>123</v>
      </c>
    </row>
    <row r="697" spans="2:51" s="95" customFormat="1" ht="12">
      <c r="B697" s="94"/>
      <c r="D697" s="96" t="s">
        <v>132</v>
      </c>
      <c r="E697" s="97" t="s">
        <v>1</v>
      </c>
      <c r="F697" s="98" t="s">
        <v>1225</v>
      </c>
      <c r="H697" s="99">
        <v>-23.901</v>
      </c>
      <c r="L697" s="94"/>
      <c r="M697" s="100"/>
      <c r="N697" s="101"/>
      <c r="O697" s="101"/>
      <c r="P697" s="101"/>
      <c r="Q697" s="101"/>
      <c r="R697" s="101"/>
      <c r="S697" s="101"/>
      <c r="T697" s="102"/>
      <c r="AT697" s="97" t="s">
        <v>132</v>
      </c>
      <c r="AU697" s="97" t="s">
        <v>74</v>
      </c>
      <c r="AV697" s="95" t="s">
        <v>74</v>
      </c>
      <c r="AW697" s="95" t="s">
        <v>5</v>
      </c>
      <c r="AX697" s="95" t="s">
        <v>66</v>
      </c>
      <c r="AY697" s="97" t="s">
        <v>123</v>
      </c>
    </row>
    <row r="698" spans="2:51" s="174" customFormat="1" ht="12">
      <c r="B698" s="173"/>
      <c r="D698" s="96" t="s">
        <v>132</v>
      </c>
      <c r="E698" s="175" t="s">
        <v>1</v>
      </c>
      <c r="F698" s="176" t="s">
        <v>412</v>
      </c>
      <c r="H698" s="177">
        <v>62.68000000000001</v>
      </c>
      <c r="L698" s="173"/>
      <c r="M698" s="178"/>
      <c r="N698" s="179"/>
      <c r="O698" s="179"/>
      <c r="P698" s="179"/>
      <c r="Q698" s="179"/>
      <c r="R698" s="179"/>
      <c r="S698" s="179"/>
      <c r="T698" s="180"/>
      <c r="AT698" s="175" t="s">
        <v>132</v>
      </c>
      <c r="AU698" s="175" t="s">
        <v>74</v>
      </c>
      <c r="AV698" s="174" t="s">
        <v>137</v>
      </c>
      <c r="AW698" s="174" t="s">
        <v>5</v>
      </c>
      <c r="AX698" s="174" t="s">
        <v>66</v>
      </c>
      <c r="AY698" s="175" t="s">
        <v>123</v>
      </c>
    </row>
    <row r="699" spans="2:51" s="167" customFormat="1" ht="12">
      <c r="B699" s="166"/>
      <c r="D699" s="96" t="s">
        <v>132</v>
      </c>
      <c r="E699" s="168" t="s">
        <v>1</v>
      </c>
      <c r="F699" s="169" t="s">
        <v>1160</v>
      </c>
      <c r="H699" s="168" t="s">
        <v>1</v>
      </c>
      <c r="L699" s="166"/>
      <c r="M699" s="170"/>
      <c r="N699" s="171"/>
      <c r="O699" s="171"/>
      <c r="P699" s="171"/>
      <c r="Q699" s="171"/>
      <c r="R699" s="171"/>
      <c r="S699" s="171"/>
      <c r="T699" s="172"/>
      <c r="AT699" s="168" t="s">
        <v>132</v>
      </c>
      <c r="AU699" s="168" t="s">
        <v>74</v>
      </c>
      <c r="AV699" s="167" t="s">
        <v>72</v>
      </c>
      <c r="AW699" s="167" t="s">
        <v>5</v>
      </c>
      <c r="AX699" s="167" t="s">
        <v>66</v>
      </c>
      <c r="AY699" s="168" t="s">
        <v>123</v>
      </c>
    </row>
    <row r="700" spans="2:51" s="167" customFormat="1" ht="12">
      <c r="B700" s="166"/>
      <c r="D700" s="96" t="s">
        <v>132</v>
      </c>
      <c r="E700" s="168" t="s">
        <v>1</v>
      </c>
      <c r="F700" s="169" t="s">
        <v>1145</v>
      </c>
      <c r="H700" s="168" t="s">
        <v>1</v>
      </c>
      <c r="L700" s="166"/>
      <c r="M700" s="170"/>
      <c r="N700" s="171"/>
      <c r="O700" s="171"/>
      <c r="P700" s="171"/>
      <c r="Q700" s="171"/>
      <c r="R700" s="171"/>
      <c r="S700" s="171"/>
      <c r="T700" s="172"/>
      <c r="AT700" s="168" t="s">
        <v>132</v>
      </c>
      <c r="AU700" s="168" t="s">
        <v>74</v>
      </c>
      <c r="AV700" s="167" t="s">
        <v>72</v>
      </c>
      <c r="AW700" s="167" t="s">
        <v>5</v>
      </c>
      <c r="AX700" s="167" t="s">
        <v>66</v>
      </c>
      <c r="AY700" s="168" t="s">
        <v>123</v>
      </c>
    </row>
    <row r="701" spans="2:51" s="167" customFormat="1" ht="12">
      <c r="B701" s="166"/>
      <c r="D701" s="96" t="s">
        <v>132</v>
      </c>
      <c r="E701" s="168" t="s">
        <v>1</v>
      </c>
      <c r="F701" s="169" t="s">
        <v>1161</v>
      </c>
      <c r="H701" s="168" t="s">
        <v>1</v>
      </c>
      <c r="L701" s="166"/>
      <c r="M701" s="170"/>
      <c r="N701" s="171"/>
      <c r="O701" s="171"/>
      <c r="P701" s="171"/>
      <c r="Q701" s="171"/>
      <c r="R701" s="171"/>
      <c r="S701" s="171"/>
      <c r="T701" s="172"/>
      <c r="AT701" s="168" t="s">
        <v>132</v>
      </c>
      <c r="AU701" s="168" t="s">
        <v>74</v>
      </c>
      <c r="AV701" s="167" t="s">
        <v>72</v>
      </c>
      <c r="AW701" s="167" t="s">
        <v>5</v>
      </c>
      <c r="AX701" s="167" t="s">
        <v>66</v>
      </c>
      <c r="AY701" s="168" t="s">
        <v>123</v>
      </c>
    </row>
    <row r="702" spans="2:51" s="95" customFormat="1" ht="12">
      <c r="B702" s="94"/>
      <c r="D702" s="96" t="s">
        <v>132</v>
      </c>
      <c r="E702" s="97" t="s">
        <v>1</v>
      </c>
      <c r="F702" s="98" t="s">
        <v>1226</v>
      </c>
      <c r="H702" s="99">
        <v>21.318</v>
      </c>
      <c r="L702" s="94"/>
      <c r="M702" s="100"/>
      <c r="N702" s="101"/>
      <c r="O702" s="101"/>
      <c r="P702" s="101"/>
      <c r="Q702" s="101"/>
      <c r="R702" s="101"/>
      <c r="S702" s="101"/>
      <c r="T702" s="102"/>
      <c r="AT702" s="97" t="s">
        <v>132</v>
      </c>
      <c r="AU702" s="97" t="s">
        <v>74</v>
      </c>
      <c r="AV702" s="95" t="s">
        <v>74</v>
      </c>
      <c r="AW702" s="95" t="s">
        <v>5</v>
      </c>
      <c r="AX702" s="95" t="s">
        <v>66</v>
      </c>
      <c r="AY702" s="97" t="s">
        <v>123</v>
      </c>
    </row>
    <row r="703" spans="2:51" s="167" customFormat="1" ht="12">
      <c r="B703" s="166"/>
      <c r="D703" s="96" t="s">
        <v>132</v>
      </c>
      <c r="E703" s="168" t="s">
        <v>1</v>
      </c>
      <c r="F703" s="169" t="s">
        <v>436</v>
      </c>
      <c r="H703" s="168" t="s">
        <v>1</v>
      </c>
      <c r="L703" s="166"/>
      <c r="M703" s="170"/>
      <c r="N703" s="171"/>
      <c r="O703" s="171"/>
      <c r="P703" s="171"/>
      <c r="Q703" s="171"/>
      <c r="R703" s="171"/>
      <c r="S703" s="171"/>
      <c r="T703" s="172"/>
      <c r="AT703" s="168" t="s">
        <v>132</v>
      </c>
      <c r="AU703" s="168" t="s">
        <v>74</v>
      </c>
      <c r="AV703" s="167" t="s">
        <v>72</v>
      </c>
      <c r="AW703" s="167" t="s">
        <v>5</v>
      </c>
      <c r="AX703" s="167" t="s">
        <v>66</v>
      </c>
      <c r="AY703" s="168" t="s">
        <v>123</v>
      </c>
    </row>
    <row r="704" spans="2:51" s="95" customFormat="1" ht="12">
      <c r="B704" s="94"/>
      <c r="D704" s="96" t="s">
        <v>132</v>
      </c>
      <c r="E704" s="97" t="s">
        <v>1</v>
      </c>
      <c r="F704" s="98" t="s">
        <v>1227</v>
      </c>
      <c r="H704" s="99">
        <v>-6.358</v>
      </c>
      <c r="L704" s="94"/>
      <c r="M704" s="100"/>
      <c r="N704" s="101"/>
      <c r="O704" s="101"/>
      <c r="P704" s="101"/>
      <c r="Q704" s="101"/>
      <c r="R704" s="101"/>
      <c r="S704" s="101"/>
      <c r="T704" s="102"/>
      <c r="AT704" s="97" t="s">
        <v>132</v>
      </c>
      <c r="AU704" s="97" t="s">
        <v>74</v>
      </c>
      <c r="AV704" s="95" t="s">
        <v>74</v>
      </c>
      <c r="AW704" s="95" t="s">
        <v>5</v>
      </c>
      <c r="AX704" s="95" t="s">
        <v>66</v>
      </c>
      <c r="AY704" s="97" t="s">
        <v>123</v>
      </c>
    </row>
    <row r="705" spans="2:51" s="174" customFormat="1" ht="12">
      <c r="B705" s="173"/>
      <c r="D705" s="96" t="s">
        <v>132</v>
      </c>
      <c r="E705" s="175" t="s">
        <v>1</v>
      </c>
      <c r="F705" s="176" t="s">
        <v>412</v>
      </c>
      <c r="H705" s="177">
        <v>14.96</v>
      </c>
      <c r="L705" s="173"/>
      <c r="M705" s="178"/>
      <c r="N705" s="179"/>
      <c r="O705" s="179"/>
      <c r="P705" s="179"/>
      <c r="Q705" s="179"/>
      <c r="R705" s="179"/>
      <c r="S705" s="179"/>
      <c r="T705" s="180"/>
      <c r="AT705" s="175" t="s">
        <v>132</v>
      </c>
      <c r="AU705" s="175" t="s">
        <v>74</v>
      </c>
      <c r="AV705" s="174" t="s">
        <v>137</v>
      </c>
      <c r="AW705" s="174" t="s">
        <v>5</v>
      </c>
      <c r="AX705" s="174" t="s">
        <v>66</v>
      </c>
      <c r="AY705" s="175" t="s">
        <v>123</v>
      </c>
    </row>
    <row r="706" spans="2:51" s="167" customFormat="1" ht="12">
      <c r="B706" s="166"/>
      <c r="D706" s="96" t="s">
        <v>132</v>
      </c>
      <c r="E706" s="168" t="s">
        <v>1</v>
      </c>
      <c r="F706" s="169" t="s">
        <v>1164</v>
      </c>
      <c r="H706" s="168" t="s">
        <v>1</v>
      </c>
      <c r="L706" s="166"/>
      <c r="M706" s="170"/>
      <c r="N706" s="171"/>
      <c r="O706" s="171"/>
      <c r="P706" s="171"/>
      <c r="Q706" s="171"/>
      <c r="R706" s="171"/>
      <c r="S706" s="171"/>
      <c r="T706" s="172"/>
      <c r="AT706" s="168" t="s">
        <v>132</v>
      </c>
      <c r="AU706" s="168" t="s">
        <v>74</v>
      </c>
      <c r="AV706" s="167" t="s">
        <v>72</v>
      </c>
      <c r="AW706" s="167" t="s">
        <v>5</v>
      </c>
      <c r="AX706" s="167" t="s">
        <v>66</v>
      </c>
      <c r="AY706" s="168" t="s">
        <v>123</v>
      </c>
    </row>
    <row r="707" spans="2:51" s="167" customFormat="1" ht="12">
      <c r="B707" s="166"/>
      <c r="D707" s="96" t="s">
        <v>132</v>
      </c>
      <c r="E707" s="168" t="s">
        <v>1</v>
      </c>
      <c r="F707" s="169" t="s">
        <v>439</v>
      </c>
      <c r="H707" s="168" t="s">
        <v>1</v>
      </c>
      <c r="L707" s="166"/>
      <c r="M707" s="170"/>
      <c r="N707" s="171"/>
      <c r="O707" s="171"/>
      <c r="P707" s="171"/>
      <c r="Q707" s="171"/>
      <c r="R707" s="171"/>
      <c r="S707" s="171"/>
      <c r="T707" s="172"/>
      <c r="AT707" s="168" t="s">
        <v>132</v>
      </c>
      <c r="AU707" s="168" t="s">
        <v>74</v>
      </c>
      <c r="AV707" s="167" t="s">
        <v>72</v>
      </c>
      <c r="AW707" s="167" t="s">
        <v>5</v>
      </c>
      <c r="AX707" s="167" t="s">
        <v>66</v>
      </c>
      <c r="AY707" s="168" t="s">
        <v>123</v>
      </c>
    </row>
    <row r="708" spans="2:51" s="167" customFormat="1" ht="12">
      <c r="B708" s="166"/>
      <c r="D708" s="96" t="s">
        <v>132</v>
      </c>
      <c r="E708" s="168" t="s">
        <v>1</v>
      </c>
      <c r="F708" s="169" t="s">
        <v>1165</v>
      </c>
      <c r="H708" s="168" t="s">
        <v>1</v>
      </c>
      <c r="L708" s="166"/>
      <c r="M708" s="170"/>
      <c r="N708" s="171"/>
      <c r="O708" s="171"/>
      <c r="P708" s="171"/>
      <c r="Q708" s="171"/>
      <c r="R708" s="171"/>
      <c r="S708" s="171"/>
      <c r="T708" s="172"/>
      <c r="AT708" s="168" t="s">
        <v>132</v>
      </c>
      <c r="AU708" s="168" t="s">
        <v>74</v>
      </c>
      <c r="AV708" s="167" t="s">
        <v>72</v>
      </c>
      <c r="AW708" s="167" t="s">
        <v>5</v>
      </c>
      <c r="AX708" s="167" t="s">
        <v>66</v>
      </c>
      <c r="AY708" s="168" t="s">
        <v>123</v>
      </c>
    </row>
    <row r="709" spans="2:51" s="95" customFormat="1" ht="12">
      <c r="B709" s="94"/>
      <c r="D709" s="96" t="s">
        <v>132</v>
      </c>
      <c r="E709" s="97" t="s">
        <v>1</v>
      </c>
      <c r="F709" s="98" t="s">
        <v>1228</v>
      </c>
      <c r="H709" s="99">
        <v>2.145</v>
      </c>
      <c r="L709" s="94"/>
      <c r="M709" s="100"/>
      <c r="N709" s="101"/>
      <c r="O709" s="101"/>
      <c r="P709" s="101"/>
      <c r="Q709" s="101"/>
      <c r="R709" s="101"/>
      <c r="S709" s="101"/>
      <c r="T709" s="102"/>
      <c r="AT709" s="97" t="s">
        <v>132</v>
      </c>
      <c r="AU709" s="97" t="s">
        <v>74</v>
      </c>
      <c r="AV709" s="95" t="s">
        <v>74</v>
      </c>
      <c r="AW709" s="95" t="s">
        <v>5</v>
      </c>
      <c r="AX709" s="95" t="s">
        <v>66</v>
      </c>
      <c r="AY709" s="97" t="s">
        <v>123</v>
      </c>
    </row>
    <row r="710" spans="2:51" s="167" customFormat="1" ht="12">
      <c r="B710" s="166"/>
      <c r="D710" s="96" t="s">
        <v>132</v>
      </c>
      <c r="E710" s="168" t="s">
        <v>1</v>
      </c>
      <c r="F710" s="169" t="s">
        <v>442</v>
      </c>
      <c r="H710" s="168" t="s">
        <v>1</v>
      </c>
      <c r="L710" s="166"/>
      <c r="M710" s="170"/>
      <c r="N710" s="171"/>
      <c r="O710" s="171"/>
      <c r="P710" s="171"/>
      <c r="Q710" s="171"/>
      <c r="R710" s="171"/>
      <c r="S710" s="171"/>
      <c r="T710" s="172"/>
      <c r="AT710" s="168" t="s">
        <v>132</v>
      </c>
      <c r="AU710" s="168" t="s">
        <v>74</v>
      </c>
      <c r="AV710" s="167" t="s">
        <v>72</v>
      </c>
      <c r="AW710" s="167" t="s">
        <v>5</v>
      </c>
      <c r="AX710" s="167" t="s">
        <v>66</v>
      </c>
      <c r="AY710" s="168" t="s">
        <v>123</v>
      </c>
    </row>
    <row r="711" spans="2:51" s="167" customFormat="1" ht="12">
      <c r="B711" s="166"/>
      <c r="D711" s="96" t="s">
        <v>132</v>
      </c>
      <c r="E711" s="168" t="s">
        <v>1</v>
      </c>
      <c r="F711" s="169" t="s">
        <v>1167</v>
      </c>
      <c r="H711" s="168" t="s">
        <v>1</v>
      </c>
      <c r="L711" s="166"/>
      <c r="M711" s="170"/>
      <c r="N711" s="171"/>
      <c r="O711" s="171"/>
      <c r="P711" s="171"/>
      <c r="Q711" s="171"/>
      <c r="R711" s="171"/>
      <c r="S711" s="171"/>
      <c r="T711" s="172"/>
      <c r="AT711" s="168" t="s">
        <v>132</v>
      </c>
      <c r="AU711" s="168" t="s">
        <v>74</v>
      </c>
      <c r="AV711" s="167" t="s">
        <v>72</v>
      </c>
      <c r="AW711" s="167" t="s">
        <v>5</v>
      </c>
      <c r="AX711" s="167" t="s">
        <v>66</v>
      </c>
      <c r="AY711" s="168" t="s">
        <v>123</v>
      </c>
    </row>
    <row r="712" spans="2:51" s="95" customFormat="1" ht="12">
      <c r="B712" s="94"/>
      <c r="D712" s="96" t="s">
        <v>132</v>
      </c>
      <c r="E712" s="97" t="s">
        <v>1</v>
      </c>
      <c r="F712" s="98" t="s">
        <v>1229</v>
      </c>
      <c r="H712" s="99">
        <v>-0.221</v>
      </c>
      <c r="L712" s="94"/>
      <c r="M712" s="100"/>
      <c r="N712" s="101"/>
      <c r="O712" s="101"/>
      <c r="P712" s="101"/>
      <c r="Q712" s="101"/>
      <c r="R712" s="101"/>
      <c r="S712" s="101"/>
      <c r="T712" s="102"/>
      <c r="AT712" s="97" t="s">
        <v>132</v>
      </c>
      <c r="AU712" s="97" t="s">
        <v>74</v>
      </c>
      <c r="AV712" s="95" t="s">
        <v>74</v>
      </c>
      <c r="AW712" s="95" t="s">
        <v>5</v>
      </c>
      <c r="AX712" s="95" t="s">
        <v>66</v>
      </c>
      <c r="AY712" s="97" t="s">
        <v>123</v>
      </c>
    </row>
    <row r="713" spans="2:51" s="174" customFormat="1" ht="12">
      <c r="B713" s="173"/>
      <c r="D713" s="96" t="s">
        <v>132</v>
      </c>
      <c r="E713" s="175" t="s">
        <v>1</v>
      </c>
      <c r="F713" s="176" t="s">
        <v>412</v>
      </c>
      <c r="H713" s="177">
        <v>1.924</v>
      </c>
      <c r="L713" s="173"/>
      <c r="M713" s="178"/>
      <c r="N713" s="179"/>
      <c r="O713" s="179"/>
      <c r="P713" s="179"/>
      <c r="Q713" s="179"/>
      <c r="R713" s="179"/>
      <c r="S713" s="179"/>
      <c r="T713" s="180"/>
      <c r="AT713" s="175" t="s">
        <v>132</v>
      </c>
      <c r="AU713" s="175" t="s">
        <v>74</v>
      </c>
      <c r="AV713" s="174" t="s">
        <v>137</v>
      </c>
      <c r="AW713" s="174" t="s">
        <v>5</v>
      </c>
      <c r="AX713" s="174" t="s">
        <v>66</v>
      </c>
      <c r="AY713" s="175" t="s">
        <v>123</v>
      </c>
    </row>
    <row r="714" spans="2:51" s="167" customFormat="1" ht="12">
      <c r="B714" s="166"/>
      <c r="D714" s="96" t="s">
        <v>132</v>
      </c>
      <c r="E714" s="168" t="s">
        <v>1</v>
      </c>
      <c r="F714" s="169" t="s">
        <v>1169</v>
      </c>
      <c r="H714" s="168" t="s">
        <v>1</v>
      </c>
      <c r="L714" s="166"/>
      <c r="M714" s="170"/>
      <c r="N714" s="171"/>
      <c r="O714" s="171"/>
      <c r="P714" s="171"/>
      <c r="Q714" s="171"/>
      <c r="R714" s="171"/>
      <c r="S714" s="171"/>
      <c r="T714" s="172"/>
      <c r="AT714" s="168" t="s">
        <v>132</v>
      </c>
      <c r="AU714" s="168" t="s">
        <v>74</v>
      </c>
      <c r="AV714" s="167" t="s">
        <v>72</v>
      </c>
      <c r="AW714" s="167" t="s">
        <v>5</v>
      </c>
      <c r="AX714" s="167" t="s">
        <v>66</v>
      </c>
      <c r="AY714" s="168" t="s">
        <v>123</v>
      </c>
    </row>
    <row r="715" spans="2:51" s="167" customFormat="1" ht="12">
      <c r="B715" s="166"/>
      <c r="D715" s="96" t="s">
        <v>132</v>
      </c>
      <c r="E715" s="168" t="s">
        <v>1</v>
      </c>
      <c r="F715" s="169" t="s">
        <v>439</v>
      </c>
      <c r="H715" s="168" t="s">
        <v>1</v>
      </c>
      <c r="L715" s="166"/>
      <c r="M715" s="170"/>
      <c r="N715" s="171"/>
      <c r="O715" s="171"/>
      <c r="P715" s="171"/>
      <c r="Q715" s="171"/>
      <c r="R715" s="171"/>
      <c r="S715" s="171"/>
      <c r="T715" s="172"/>
      <c r="AT715" s="168" t="s">
        <v>132</v>
      </c>
      <c r="AU715" s="168" t="s">
        <v>74</v>
      </c>
      <c r="AV715" s="167" t="s">
        <v>72</v>
      </c>
      <c r="AW715" s="167" t="s">
        <v>5</v>
      </c>
      <c r="AX715" s="167" t="s">
        <v>66</v>
      </c>
      <c r="AY715" s="168" t="s">
        <v>123</v>
      </c>
    </row>
    <row r="716" spans="2:51" s="167" customFormat="1" ht="12">
      <c r="B716" s="166"/>
      <c r="D716" s="96" t="s">
        <v>132</v>
      </c>
      <c r="E716" s="168" t="s">
        <v>1</v>
      </c>
      <c r="F716" s="169" t="s">
        <v>1170</v>
      </c>
      <c r="H716" s="168" t="s">
        <v>1</v>
      </c>
      <c r="L716" s="166"/>
      <c r="M716" s="170"/>
      <c r="N716" s="171"/>
      <c r="O716" s="171"/>
      <c r="P716" s="171"/>
      <c r="Q716" s="171"/>
      <c r="R716" s="171"/>
      <c r="S716" s="171"/>
      <c r="T716" s="172"/>
      <c r="AT716" s="168" t="s">
        <v>132</v>
      </c>
      <c r="AU716" s="168" t="s">
        <v>74</v>
      </c>
      <c r="AV716" s="167" t="s">
        <v>72</v>
      </c>
      <c r="AW716" s="167" t="s">
        <v>5</v>
      </c>
      <c r="AX716" s="167" t="s">
        <v>66</v>
      </c>
      <c r="AY716" s="168" t="s">
        <v>123</v>
      </c>
    </row>
    <row r="717" spans="2:51" s="95" customFormat="1" ht="12">
      <c r="B717" s="94"/>
      <c r="D717" s="96" t="s">
        <v>132</v>
      </c>
      <c r="E717" s="97" t="s">
        <v>1</v>
      </c>
      <c r="F717" s="98" t="s">
        <v>1230</v>
      </c>
      <c r="H717" s="99">
        <v>3.85</v>
      </c>
      <c r="L717" s="94"/>
      <c r="M717" s="100"/>
      <c r="N717" s="101"/>
      <c r="O717" s="101"/>
      <c r="P717" s="101"/>
      <c r="Q717" s="101"/>
      <c r="R717" s="101"/>
      <c r="S717" s="101"/>
      <c r="T717" s="102"/>
      <c r="AT717" s="97" t="s">
        <v>132</v>
      </c>
      <c r="AU717" s="97" t="s">
        <v>74</v>
      </c>
      <c r="AV717" s="95" t="s">
        <v>74</v>
      </c>
      <c r="AW717" s="95" t="s">
        <v>5</v>
      </c>
      <c r="AX717" s="95" t="s">
        <v>66</v>
      </c>
      <c r="AY717" s="97" t="s">
        <v>123</v>
      </c>
    </row>
    <row r="718" spans="2:51" s="167" customFormat="1" ht="12">
      <c r="B718" s="166"/>
      <c r="D718" s="96" t="s">
        <v>132</v>
      </c>
      <c r="E718" s="168" t="s">
        <v>1</v>
      </c>
      <c r="F718" s="169" t="s">
        <v>442</v>
      </c>
      <c r="H718" s="168" t="s">
        <v>1</v>
      </c>
      <c r="L718" s="166"/>
      <c r="M718" s="170"/>
      <c r="N718" s="171"/>
      <c r="O718" s="171"/>
      <c r="P718" s="171"/>
      <c r="Q718" s="171"/>
      <c r="R718" s="171"/>
      <c r="S718" s="171"/>
      <c r="T718" s="172"/>
      <c r="AT718" s="168" t="s">
        <v>132</v>
      </c>
      <c r="AU718" s="168" t="s">
        <v>74</v>
      </c>
      <c r="AV718" s="167" t="s">
        <v>72</v>
      </c>
      <c r="AW718" s="167" t="s">
        <v>5</v>
      </c>
      <c r="AX718" s="167" t="s">
        <v>66</v>
      </c>
      <c r="AY718" s="168" t="s">
        <v>123</v>
      </c>
    </row>
    <row r="719" spans="2:51" s="167" customFormat="1" ht="12">
      <c r="B719" s="166"/>
      <c r="D719" s="96" t="s">
        <v>132</v>
      </c>
      <c r="E719" s="168" t="s">
        <v>1</v>
      </c>
      <c r="F719" s="169" t="s">
        <v>1172</v>
      </c>
      <c r="H719" s="168" t="s">
        <v>1</v>
      </c>
      <c r="L719" s="166"/>
      <c r="M719" s="170"/>
      <c r="N719" s="171"/>
      <c r="O719" s="171"/>
      <c r="P719" s="171"/>
      <c r="Q719" s="171"/>
      <c r="R719" s="171"/>
      <c r="S719" s="171"/>
      <c r="T719" s="172"/>
      <c r="AT719" s="168" t="s">
        <v>132</v>
      </c>
      <c r="AU719" s="168" t="s">
        <v>74</v>
      </c>
      <c r="AV719" s="167" t="s">
        <v>72</v>
      </c>
      <c r="AW719" s="167" t="s">
        <v>5</v>
      </c>
      <c r="AX719" s="167" t="s">
        <v>66</v>
      </c>
      <c r="AY719" s="168" t="s">
        <v>123</v>
      </c>
    </row>
    <row r="720" spans="2:51" s="95" customFormat="1" ht="12">
      <c r="B720" s="94"/>
      <c r="D720" s="96" t="s">
        <v>132</v>
      </c>
      <c r="E720" s="97" t="s">
        <v>1</v>
      </c>
      <c r="F720" s="98" t="s">
        <v>1231</v>
      </c>
      <c r="H720" s="99">
        <v>-0.416</v>
      </c>
      <c r="L720" s="94"/>
      <c r="M720" s="100"/>
      <c r="N720" s="101"/>
      <c r="O720" s="101"/>
      <c r="P720" s="101"/>
      <c r="Q720" s="101"/>
      <c r="R720" s="101"/>
      <c r="S720" s="101"/>
      <c r="T720" s="102"/>
      <c r="AT720" s="97" t="s">
        <v>132</v>
      </c>
      <c r="AU720" s="97" t="s">
        <v>74</v>
      </c>
      <c r="AV720" s="95" t="s">
        <v>74</v>
      </c>
      <c r="AW720" s="95" t="s">
        <v>5</v>
      </c>
      <c r="AX720" s="95" t="s">
        <v>66</v>
      </c>
      <c r="AY720" s="97" t="s">
        <v>123</v>
      </c>
    </row>
    <row r="721" spans="2:51" s="174" customFormat="1" ht="12">
      <c r="B721" s="173"/>
      <c r="D721" s="96" t="s">
        <v>132</v>
      </c>
      <c r="E721" s="175" t="s">
        <v>1</v>
      </c>
      <c r="F721" s="176" t="s">
        <v>412</v>
      </c>
      <c r="H721" s="177">
        <v>3.434</v>
      </c>
      <c r="L721" s="173"/>
      <c r="M721" s="178"/>
      <c r="N721" s="179"/>
      <c r="O721" s="179"/>
      <c r="P721" s="179"/>
      <c r="Q721" s="179"/>
      <c r="R721" s="179"/>
      <c r="S721" s="179"/>
      <c r="T721" s="180"/>
      <c r="AT721" s="175" t="s">
        <v>132</v>
      </c>
      <c r="AU721" s="175" t="s">
        <v>74</v>
      </c>
      <c r="AV721" s="174" t="s">
        <v>137</v>
      </c>
      <c r="AW721" s="174" t="s">
        <v>5</v>
      </c>
      <c r="AX721" s="174" t="s">
        <v>66</v>
      </c>
      <c r="AY721" s="175" t="s">
        <v>123</v>
      </c>
    </row>
    <row r="722" spans="2:51" s="182" customFormat="1" ht="12">
      <c r="B722" s="181"/>
      <c r="D722" s="96" t="s">
        <v>132</v>
      </c>
      <c r="E722" s="183" t="s">
        <v>1</v>
      </c>
      <c r="F722" s="184" t="s">
        <v>470</v>
      </c>
      <c r="H722" s="185">
        <v>136.435</v>
      </c>
      <c r="L722" s="181"/>
      <c r="M722" s="186"/>
      <c r="N722" s="187"/>
      <c r="O722" s="187"/>
      <c r="P722" s="187"/>
      <c r="Q722" s="187"/>
      <c r="R722" s="187"/>
      <c r="S722" s="187"/>
      <c r="T722" s="188"/>
      <c r="AT722" s="183" t="s">
        <v>132</v>
      </c>
      <c r="AU722" s="183" t="s">
        <v>74</v>
      </c>
      <c r="AV722" s="182" t="s">
        <v>130</v>
      </c>
      <c r="AW722" s="182" t="s">
        <v>5</v>
      </c>
      <c r="AX722" s="182" t="s">
        <v>72</v>
      </c>
      <c r="AY722" s="183" t="s">
        <v>123</v>
      </c>
    </row>
    <row r="723" spans="2:65" s="117" customFormat="1" ht="16.5" customHeight="1">
      <c r="B723" s="8"/>
      <c r="C723" s="103" t="s">
        <v>178</v>
      </c>
      <c r="D723" s="103" t="s">
        <v>189</v>
      </c>
      <c r="E723" s="104" t="s">
        <v>563</v>
      </c>
      <c r="F723" s="105" t="s">
        <v>564</v>
      </c>
      <c r="G723" s="106" t="s">
        <v>207</v>
      </c>
      <c r="H723" s="107">
        <v>272.87</v>
      </c>
      <c r="I723" s="143"/>
      <c r="J723" s="108">
        <f>ROUND(I723*H723,2)</f>
        <v>0</v>
      </c>
      <c r="K723" s="105" t="s">
        <v>397</v>
      </c>
      <c r="L723" s="157"/>
      <c r="M723" s="109" t="s">
        <v>1</v>
      </c>
      <c r="N723" s="189" t="s">
        <v>35</v>
      </c>
      <c r="O723" s="92">
        <v>0</v>
      </c>
      <c r="P723" s="92">
        <f>O723*H723</f>
        <v>0</v>
      </c>
      <c r="Q723" s="92">
        <v>1</v>
      </c>
      <c r="R723" s="92">
        <f>Q723*H723</f>
        <v>272.87</v>
      </c>
      <c r="S723" s="92">
        <v>0</v>
      </c>
      <c r="T723" s="164">
        <f>S723*H723</f>
        <v>0</v>
      </c>
      <c r="AR723" s="120" t="s">
        <v>159</v>
      </c>
      <c r="AT723" s="120" t="s">
        <v>189</v>
      </c>
      <c r="AU723" s="120" t="s">
        <v>74</v>
      </c>
      <c r="AY723" s="120" t="s">
        <v>123</v>
      </c>
      <c r="BE723" s="156">
        <f>IF(N723="základní",J723,0)</f>
        <v>0</v>
      </c>
      <c r="BF723" s="156">
        <f>IF(N723="snížená",J723,0)</f>
        <v>0</v>
      </c>
      <c r="BG723" s="156">
        <f>IF(N723="zákl. přenesená",J723,0)</f>
        <v>0</v>
      </c>
      <c r="BH723" s="156">
        <f>IF(N723="sníž. přenesená",J723,0)</f>
        <v>0</v>
      </c>
      <c r="BI723" s="156">
        <f>IF(N723="nulová",J723,0)</f>
        <v>0</v>
      </c>
      <c r="BJ723" s="120" t="s">
        <v>72</v>
      </c>
      <c r="BK723" s="156">
        <f>ROUND(I723*H723,2)</f>
        <v>0</v>
      </c>
      <c r="BL723" s="120" t="s">
        <v>130</v>
      </c>
      <c r="BM723" s="120" t="s">
        <v>1232</v>
      </c>
    </row>
    <row r="724" spans="2:47" s="117" customFormat="1" ht="12">
      <c r="B724" s="8"/>
      <c r="D724" s="96" t="s">
        <v>399</v>
      </c>
      <c r="F724" s="165" t="s">
        <v>564</v>
      </c>
      <c r="L724" s="8"/>
      <c r="M724" s="114"/>
      <c r="N724" s="21"/>
      <c r="O724" s="21"/>
      <c r="P724" s="21"/>
      <c r="Q724" s="21"/>
      <c r="R724" s="21"/>
      <c r="S724" s="21"/>
      <c r="T724" s="22"/>
      <c r="AT724" s="120" t="s">
        <v>399</v>
      </c>
      <c r="AU724" s="120" t="s">
        <v>74</v>
      </c>
    </row>
    <row r="725" spans="2:51" s="167" customFormat="1" ht="12">
      <c r="B725" s="166"/>
      <c r="D725" s="96" t="s">
        <v>132</v>
      </c>
      <c r="E725" s="168" t="s">
        <v>1</v>
      </c>
      <c r="F725" s="169" t="s">
        <v>401</v>
      </c>
      <c r="H725" s="168" t="s">
        <v>1</v>
      </c>
      <c r="L725" s="166"/>
      <c r="M725" s="170"/>
      <c r="N725" s="171"/>
      <c r="O725" s="171"/>
      <c r="P725" s="171"/>
      <c r="Q725" s="171"/>
      <c r="R725" s="171"/>
      <c r="S725" s="171"/>
      <c r="T725" s="172"/>
      <c r="AT725" s="168" t="s">
        <v>132</v>
      </c>
      <c r="AU725" s="168" t="s">
        <v>74</v>
      </c>
      <c r="AV725" s="167" t="s">
        <v>72</v>
      </c>
      <c r="AW725" s="167" t="s">
        <v>5</v>
      </c>
      <c r="AX725" s="167" t="s">
        <v>66</v>
      </c>
      <c r="AY725" s="168" t="s">
        <v>123</v>
      </c>
    </row>
    <row r="726" spans="2:51" s="167" customFormat="1" ht="12">
      <c r="B726" s="166"/>
      <c r="D726" s="96" t="s">
        <v>132</v>
      </c>
      <c r="E726" s="168" t="s">
        <v>1</v>
      </c>
      <c r="F726" s="169" t="s">
        <v>1142</v>
      </c>
      <c r="H726" s="168" t="s">
        <v>1</v>
      </c>
      <c r="L726" s="166"/>
      <c r="M726" s="170"/>
      <c r="N726" s="171"/>
      <c r="O726" s="171"/>
      <c r="P726" s="171"/>
      <c r="Q726" s="171"/>
      <c r="R726" s="171"/>
      <c r="S726" s="171"/>
      <c r="T726" s="172"/>
      <c r="AT726" s="168" t="s">
        <v>132</v>
      </c>
      <c r="AU726" s="168" t="s">
        <v>74</v>
      </c>
      <c r="AV726" s="167" t="s">
        <v>72</v>
      </c>
      <c r="AW726" s="167" t="s">
        <v>5</v>
      </c>
      <c r="AX726" s="167" t="s">
        <v>66</v>
      </c>
      <c r="AY726" s="168" t="s">
        <v>123</v>
      </c>
    </row>
    <row r="727" spans="2:51" s="167" customFormat="1" ht="12">
      <c r="B727" s="166"/>
      <c r="D727" s="96" t="s">
        <v>132</v>
      </c>
      <c r="E727" s="168" t="s">
        <v>1</v>
      </c>
      <c r="F727" s="169" t="s">
        <v>1143</v>
      </c>
      <c r="H727" s="168" t="s">
        <v>1</v>
      </c>
      <c r="L727" s="166"/>
      <c r="M727" s="170"/>
      <c r="N727" s="171"/>
      <c r="O727" s="171"/>
      <c r="P727" s="171"/>
      <c r="Q727" s="171"/>
      <c r="R727" s="171"/>
      <c r="S727" s="171"/>
      <c r="T727" s="172"/>
      <c r="AT727" s="168" t="s">
        <v>132</v>
      </c>
      <c r="AU727" s="168" t="s">
        <v>74</v>
      </c>
      <c r="AV727" s="167" t="s">
        <v>72</v>
      </c>
      <c r="AW727" s="167" t="s">
        <v>5</v>
      </c>
      <c r="AX727" s="167" t="s">
        <v>66</v>
      </c>
      <c r="AY727" s="168" t="s">
        <v>123</v>
      </c>
    </row>
    <row r="728" spans="2:51" s="167" customFormat="1" ht="12">
      <c r="B728" s="166"/>
      <c r="D728" s="96" t="s">
        <v>132</v>
      </c>
      <c r="E728" s="168" t="s">
        <v>1</v>
      </c>
      <c r="F728" s="169" t="s">
        <v>404</v>
      </c>
      <c r="H728" s="168" t="s">
        <v>1</v>
      </c>
      <c r="L728" s="166"/>
      <c r="M728" s="170"/>
      <c r="N728" s="171"/>
      <c r="O728" s="171"/>
      <c r="P728" s="171"/>
      <c r="Q728" s="171"/>
      <c r="R728" s="171"/>
      <c r="S728" s="171"/>
      <c r="T728" s="172"/>
      <c r="AT728" s="168" t="s">
        <v>132</v>
      </c>
      <c r="AU728" s="168" t="s">
        <v>74</v>
      </c>
      <c r="AV728" s="167" t="s">
        <v>72</v>
      </c>
      <c r="AW728" s="167" t="s">
        <v>5</v>
      </c>
      <c r="AX728" s="167" t="s">
        <v>66</v>
      </c>
      <c r="AY728" s="168" t="s">
        <v>123</v>
      </c>
    </row>
    <row r="729" spans="2:51" s="167" customFormat="1" ht="12">
      <c r="B729" s="166"/>
      <c r="D729" s="96" t="s">
        <v>132</v>
      </c>
      <c r="E729" s="168" t="s">
        <v>1</v>
      </c>
      <c r="F729" s="169" t="s">
        <v>1144</v>
      </c>
      <c r="H729" s="168" t="s">
        <v>1</v>
      </c>
      <c r="L729" s="166"/>
      <c r="M729" s="170"/>
      <c r="N729" s="171"/>
      <c r="O729" s="171"/>
      <c r="P729" s="171"/>
      <c r="Q729" s="171"/>
      <c r="R729" s="171"/>
      <c r="S729" s="171"/>
      <c r="T729" s="172"/>
      <c r="AT729" s="168" t="s">
        <v>132</v>
      </c>
      <c r="AU729" s="168" t="s">
        <v>74</v>
      </c>
      <c r="AV729" s="167" t="s">
        <v>72</v>
      </c>
      <c r="AW729" s="167" t="s">
        <v>5</v>
      </c>
      <c r="AX729" s="167" t="s">
        <v>66</v>
      </c>
      <c r="AY729" s="168" t="s">
        <v>123</v>
      </c>
    </row>
    <row r="730" spans="2:51" s="167" customFormat="1" ht="12">
      <c r="B730" s="166"/>
      <c r="D730" s="96" t="s">
        <v>132</v>
      </c>
      <c r="E730" s="168" t="s">
        <v>1</v>
      </c>
      <c r="F730" s="169" t="s">
        <v>1145</v>
      </c>
      <c r="H730" s="168" t="s">
        <v>1</v>
      </c>
      <c r="L730" s="166"/>
      <c r="M730" s="170"/>
      <c r="N730" s="171"/>
      <c r="O730" s="171"/>
      <c r="P730" s="171"/>
      <c r="Q730" s="171"/>
      <c r="R730" s="171"/>
      <c r="S730" s="171"/>
      <c r="T730" s="172"/>
      <c r="AT730" s="168" t="s">
        <v>132</v>
      </c>
      <c r="AU730" s="168" t="s">
        <v>74</v>
      </c>
      <c r="AV730" s="167" t="s">
        <v>72</v>
      </c>
      <c r="AW730" s="167" t="s">
        <v>5</v>
      </c>
      <c r="AX730" s="167" t="s">
        <v>66</v>
      </c>
      <c r="AY730" s="168" t="s">
        <v>123</v>
      </c>
    </row>
    <row r="731" spans="2:51" s="167" customFormat="1" ht="12">
      <c r="B731" s="166"/>
      <c r="D731" s="96" t="s">
        <v>132</v>
      </c>
      <c r="E731" s="168" t="s">
        <v>1</v>
      </c>
      <c r="F731" s="169" t="s">
        <v>1146</v>
      </c>
      <c r="H731" s="168" t="s">
        <v>1</v>
      </c>
      <c r="L731" s="166"/>
      <c r="M731" s="170"/>
      <c r="N731" s="171"/>
      <c r="O731" s="171"/>
      <c r="P731" s="171"/>
      <c r="Q731" s="171"/>
      <c r="R731" s="171"/>
      <c r="S731" s="171"/>
      <c r="T731" s="172"/>
      <c r="AT731" s="168" t="s">
        <v>132</v>
      </c>
      <c r="AU731" s="168" t="s">
        <v>74</v>
      </c>
      <c r="AV731" s="167" t="s">
        <v>72</v>
      </c>
      <c r="AW731" s="167" t="s">
        <v>5</v>
      </c>
      <c r="AX731" s="167" t="s">
        <v>66</v>
      </c>
      <c r="AY731" s="168" t="s">
        <v>123</v>
      </c>
    </row>
    <row r="732" spans="2:51" s="95" customFormat="1" ht="12">
      <c r="B732" s="94"/>
      <c r="D732" s="96" t="s">
        <v>132</v>
      </c>
      <c r="E732" s="97" t="s">
        <v>1</v>
      </c>
      <c r="F732" s="98" t="s">
        <v>1219</v>
      </c>
      <c r="H732" s="99">
        <v>18.7</v>
      </c>
      <c r="L732" s="94"/>
      <c r="M732" s="100"/>
      <c r="N732" s="101"/>
      <c r="O732" s="101"/>
      <c r="P732" s="101"/>
      <c r="Q732" s="101"/>
      <c r="R732" s="101"/>
      <c r="S732" s="101"/>
      <c r="T732" s="102"/>
      <c r="AT732" s="97" t="s">
        <v>132</v>
      </c>
      <c r="AU732" s="97" t="s">
        <v>74</v>
      </c>
      <c r="AV732" s="95" t="s">
        <v>74</v>
      </c>
      <c r="AW732" s="95" t="s">
        <v>5</v>
      </c>
      <c r="AX732" s="95" t="s">
        <v>66</v>
      </c>
      <c r="AY732" s="97" t="s">
        <v>123</v>
      </c>
    </row>
    <row r="733" spans="2:51" s="167" customFormat="1" ht="12">
      <c r="B733" s="166"/>
      <c r="D733" s="96" t="s">
        <v>132</v>
      </c>
      <c r="E733" s="168" t="s">
        <v>1</v>
      </c>
      <c r="F733" s="169" t="s">
        <v>1220</v>
      </c>
      <c r="H733" s="168" t="s">
        <v>1</v>
      </c>
      <c r="L733" s="166"/>
      <c r="M733" s="170"/>
      <c r="N733" s="171"/>
      <c r="O733" s="171"/>
      <c r="P733" s="171"/>
      <c r="Q733" s="171"/>
      <c r="R733" s="171"/>
      <c r="S733" s="171"/>
      <c r="T733" s="172"/>
      <c r="AT733" s="168" t="s">
        <v>132</v>
      </c>
      <c r="AU733" s="168" t="s">
        <v>74</v>
      </c>
      <c r="AV733" s="167" t="s">
        <v>72</v>
      </c>
      <c r="AW733" s="167" t="s">
        <v>5</v>
      </c>
      <c r="AX733" s="167" t="s">
        <v>66</v>
      </c>
      <c r="AY733" s="168" t="s">
        <v>123</v>
      </c>
    </row>
    <row r="734" spans="2:51" s="95" customFormat="1" ht="12">
      <c r="B734" s="94"/>
      <c r="D734" s="96" t="s">
        <v>132</v>
      </c>
      <c r="E734" s="97" t="s">
        <v>1</v>
      </c>
      <c r="F734" s="98" t="s">
        <v>1221</v>
      </c>
      <c r="H734" s="99">
        <v>-5.655</v>
      </c>
      <c r="L734" s="94"/>
      <c r="M734" s="100"/>
      <c r="N734" s="101"/>
      <c r="O734" s="101"/>
      <c r="P734" s="101"/>
      <c r="Q734" s="101"/>
      <c r="R734" s="101"/>
      <c r="S734" s="101"/>
      <c r="T734" s="102"/>
      <c r="AT734" s="97" t="s">
        <v>132</v>
      </c>
      <c r="AU734" s="97" t="s">
        <v>74</v>
      </c>
      <c r="AV734" s="95" t="s">
        <v>74</v>
      </c>
      <c r="AW734" s="95" t="s">
        <v>5</v>
      </c>
      <c r="AX734" s="95" t="s">
        <v>66</v>
      </c>
      <c r="AY734" s="97" t="s">
        <v>123</v>
      </c>
    </row>
    <row r="735" spans="2:51" s="174" customFormat="1" ht="12">
      <c r="B735" s="173"/>
      <c r="D735" s="96" t="s">
        <v>132</v>
      </c>
      <c r="E735" s="175" t="s">
        <v>1</v>
      </c>
      <c r="F735" s="176" t="s">
        <v>412</v>
      </c>
      <c r="H735" s="177">
        <v>13.044999999999998</v>
      </c>
      <c r="L735" s="173"/>
      <c r="M735" s="178"/>
      <c r="N735" s="179"/>
      <c r="O735" s="179"/>
      <c r="P735" s="179"/>
      <c r="Q735" s="179"/>
      <c r="R735" s="179"/>
      <c r="S735" s="179"/>
      <c r="T735" s="180"/>
      <c r="AT735" s="175" t="s">
        <v>132</v>
      </c>
      <c r="AU735" s="175" t="s">
        <v>74</v>
      </c>
      <c r="AV735" s="174" t="s">
        <v>137</v>
      </c>
      <c r="AW735" s="174" t="s">
        <v>5</v>
      </c>
      <c r="AX735" s="174" t="s">
        <v>66</v>
      </c>
      <c r="AY735" s="175" t="s">
        <v>123</v>
      </c>
    </row>
    <row r="736" spans="2:51" s="167" customFormat="1" ht="12">
      <c r="B736" s="166"/>
      <c r="D736" s="96" t="s">
        <v>132</v>
      </c>
      <c r="E736" s="168" t="s">
        <v>1</v>
      </c>
      <c r="F736" s="169" t="s">
        <v>1150</v>
      </c>
      <c r="H736" s="168" t="s">
        <v>1</v>
      </c>
      <c r="L736" s="166"/>
      <c r="M736" s="170"/>
      <c r="N736" s="171"/>
      <c r="O736" s="171"/>
      <c r="P736" s="171"/>
      <c r="Q736" s="171"/>
      <c r="R736" s="171"/>
      <c r="S736" s="171"/>
      <c r="T736" s="172"/>
      <c r="AT736" s="168" t="s">
        <v>132</v>
      </c>
      <c r="AU736" s="168" t="s">
        <v>74</v>
      </c>
      <c r="AV736" s="167" t="s">
        <v>72</v>
      </c>
      <c r="AW736" s="167" t="s">
        <v>5</v>
      </c>
      <c r="AX736" s="167" t="s">
        <v>66</v>
      </c>
      <c r="AY736" s="168" t="s">
        <v>123</v>
      </c>
    </row>
    <row r="737" spans="2:51" s="167" customFormat="1" ht="12">
      <c r="B737" s="166"/>
      <c r="D737" s="96" t="s">
        <v>132</v>
      </c>
      <c r="E737" s="168" t="s">
        <v>1</v>
      </c>
      <c r="F737" s="169" t="s">
        <v>1145</v>
      </c>
      <c r="H737" s="168" t="s">
        <v>1</v>
      </c>
      <c r="L737" s="166"/>
      <c r="M737" s="170"/>
      <c r="N737" s="171"/>
      <c r="O737" s="171"/>
      <c r="P737" s="171"/>
      <c r="Q737" s="171"/>
      <c r="R737" s="171"/>
      <c r="S737" s="171"/>
      <c r="T737" s="172"/>
      <c r="AT737" s="168" t="s">
        <v>132</v>
      </c>
      <c r="AU737" s="168" t="s">
        <v>74</v>
      </c>
      <c r="AV737" s="167" t="s">
        <v>72</v>
      </c>
      <c r="AW737" s="167" t="s">
        <v>5</v>
      </c>
      <c r="AX737" s="167" t="s">
        <v>66</v>
      </c>
      <c r="AY737" s="168" t="s">
        <v>123</v>
      </c>
    </row>
    <row r="738" spans="2:51" s="167" customFormat="1" ht="12">
      <c r="B738" s="166"/>
      <c r="D738" s="96" t="s">
        <v>132</v>
      </c>
      <c r="E738" s="168" t="s">
        <v>1</v>
      </c>
      <c r="F738" s="169" t="s">
        <v>1151</v>
      </c>
      <c r="H738" s="168" t="s">
        <v>1</v>
      </c>
      <c r="L738" s="166"/>
      <c r="M738" s="170"/>
      <c r="N738" s="171"/>
      <c r="O738" s="171"/>
      <c r="P738" s="171"/>
      <c r="Q738" s="171"/>
      <c r="R738" s="171"/>
      <c r="S738" s="171"/>
      <c r="T738" s="172"/>
      <c r="AT738" s="168" t="s">
        <v>132</v>
      </c>
      <c r="AU738" s="168" t="s">
        <v>74</v>
      </c>
      <c r="AV738" s="167" t="s">
        <v>72</v>
      </c>
      <c r="AW738" s="167" t="s">
        <v>5</v>
      </c>
      <c r="AX738" s="167" t="s">
        <v>66</v>
      </c>
      <c r="AY738" s="168" t="s">
        <v>123</v>
      </c>
    </row>
    <row r="739" spans="2:51" s="95" customFormat="1" ht="12">
      <c r="B739" s="94"/>
      <c r="D739" s="96" t="s">
        <v>132</v>
      </c>
      <c r="E739" s="97" t="s">
        <v>1</v>
      </c>
      <c r="F739" s="98" t="s">
        <v>1222</v>
      </c>
      <c r="H739" s="99">
        <v>56.1</v>
      </c>
      <c r="L739" s="94"/>
      <c r="M739" s="100"/>
      <c r="N739" s="101"/>
      <c r="O739" s="101"/>
      <c r="P739" s="101"/>
      <c r="Q739" s="101"/>
      <c r="R739" s="101"/>
      <c r="S739" s="101"/>
      <c r="T739" s="102"/>
      <c r="AT739" s="97" t="s">
        <v>132</v>
      </c>
      <c r="AU739" s="97" t="s">
        <v>74</v>
      </c>
      <c r="AV739" s="95" t="s">
        <v>74</v>
      </c>
      <c r="AW739" s="95" t="s">
        <v>5</v>
      </c>
      <c r="AX739" s="95" t="s">
        <v>66</v>
      </c>
      <c r="AY739" s="97" t="s">
        <v>123</v>
      </c>
    </row>
    <row r="740" spans="2:51" s="167" customFormat="1" ht="12">
      <c r="B740" s="166"/>
      <c r="D740" s="96" t="s">
        <v>132</v>
      </c>
      <c r="E740" s="168" t="s">
        <v>1</v>
      </c>
      <c r="F740" s="169" t="s">
        <v>409</v>
      </c>
      <c r="H740" s="168" t="s">
        <v>1</v>
      </c>
      <c r="L740" s="166"/>
      <c r="M740" s="170"/>
      <c r="N740" s="171"/>
      <c r="O740" s="171"/>
      <c r="P740" s="171"/>
      <c r="Q740" s="171"/>
      <c r="R740" s="171"/>
      <c r="S740" s="171"/>
      <c r="T740" s="172"/>
      <c r="AT740" s="168" t="s">
        <v>132</v>
      </c>
      <c r="AU740" s="168" t="s">
        <v>74</v>
      </c>
      <c r="AV740" s="167" t="s">
        <v>72</v>
      </c>
      <c r="AW740" s="167" t="s">
        <v>5</v>
      </c>
      <c r="AX740" s="167" t="s">
        <v>66</v>
      </c>
      <c r="AY740" s="168" t="s">
        <v>123</v>
      </c>
    </row>
    <row r="741" spans="2:51" s="167" customFormat="1" ht="12">
      <c r="B741" s="166"/>
      <c r="D741" s="96" t="s">
        <v>132</v>
      </c>
      <c r="E741" s="168" t="s">
        <v>1</v>
      </c>
      <c r="F741" s="169" t="s">
        <v>1153</v>
      </c>
      <c r="H741" s="168" t="s">
        <v>1</v>
      </c>
      <c r="L741" s="166"/>
      <c r="M741" s="170"/>
      <c r="N741" s="171"/>
      <c r="O741" s="171"/>
      <c r="P741" s="171"/>
      <c r="Q741" s="171"/>
      <c r="R741" s="171"/>
      <c r="S741" s="171"/>
      <c r="T741" s="172"/>
      <c r="AT741" s="168" t="s">
        <v>132</v>
      </c>
      <c r="AU741" s="168" t="s">
        <v>74</v>
      </c>
      <c r="AV741" s="167" t="s">
        <v>72</v>
      </c>
      <c r="AW741" s="167" t="s">
        <v>5</v>
      </c>
      <c r="AX741" s="167" t="s">
        <v>66</v>
      </c>
      <c r="AY741" s="168" t="s">
        <v>123</v>
      </c>
    </row>
    <row r="742" spans="2:51" s="95" customFormat="1" ht="12">
      <c r="B742" s="94"/>
      <c r="D742" s="96" t="s">
        <v>132</v>
      </c>
      <c r="E742" s="97" t="s">
        <v>1</v>
      </c>
      <c r="F742" s="98" t="s">
        <v>1223</v>
      </c>
      <c r="H742" s="99">
        <v>-15.708</v>
      </c>
      <c r="L742" s="94"/>
      <c r="M742" s="100"/>
      <c r="N742" s="101"/>
      <c r="O742" s="101"/>
      <c r="P742" s="101"/>
      <c r="Q742" s="101"/>
      <c r="R742" s="101"/>
      <c r="S742" s="101"/>
      <c r="T742" s="102"/>
      <c r="AT742" s="97" t="s">
        <v>132</v>
      </c>
      <c r="AU742" s="97" t="s">
        <v>74</v>
      </c>
      <c r="AV742" s="95" t="s">
        <v>74</v>
      </c>
      <c r="AW742" s="95" t="s">
        <v>5</v>
      </c>
      <c r="AX742" s="95" t="s">
        <v>66</v>
      </c>
      <c r="AY742" s="97" t="s">
        <v>123</v>
      </c>
    </row>
    <row r="743" spans="2:51" s="174" customFormat="1" ht="12">
      <c r="B743" s="173"/>
      <c r="D743" s="96" t="s">
        <v>132</v>
      </c>
      <c r="E743" s="175" t="s">
        <v>1</v>
      </c>
      <c r="F743" s="176" t="s">
        <v>412</v>
      </c>
      <c r="H743" s="177">
        <v>40.392</v>
      </c>
      <c r="L743" s="173"/>
      <c r="M743" s="178"/>
      <c r="N743" s="179"/>
      <c r="O743" s="179"/>
      <c r="P743" s="179"/>
      <c r="Q743" s="179"/>
      <c r="R743" s="179"/>
      <c r="S743" s="179"/>
      <c r="T743" s="180"/>
      <c r="AT743" s="175" t="s">
        <v>132</v>
      </c>
      <c r="AU743" s="175" t="s">
        <v>74</v>
      </c>
      <c r="AV743" s="174" t="s">
        <v>137</v>
      </c>
      <c r="AW743" s="174" t="s">
        <v>5</v>
      </c>
      <c r="AX743" s="174" t="s">
        <v>66</v>
      </c>
      <c r="AY743" s="175" t="s">
        <v>123</v>
      </c>
    </row>
    <row r="744" spans="2:51" s="167" customFormat="1" ht="12">
      <c r="B744" s="166"/>
      <c r="D744" s="96" t="s">
        <v>132</v>
      </c>
      <c r="E744" s="168" t="s">
        <v>1</v>
      </c>
      <c r="F744" s="169" t="s">
        <v>1155</v>
      </c>
      <c r="H744" s="168" t="s">
        <v>1</v>
      </c>
      <c r="L744" s="166"/>
      <c r="M744" s="170"/>
      <c r="N744" s="171"/>
      <c r="O744" s="171"/>
      <c r="P744" s="171"/>
      <c r="Q744" s="171"/>
      <c r="R744" s="171"/>
      <c r="S744" s="171"/>
      <c r="T744" s="172"/>
      <c r="AT744" s="168" t="s">
        <v>132</v>
      </c>
      <c r="AU744" s="168" t="s">
        <v>74</v>
      </c>
      <c r="AV744" s="167" t="s">
        <v>72</v>
      </c>
      <c r="AW744" s="167" t="s">
        <v>5</v>
      </c>
      <c r="AX744" s="167" t="s">
        <v>66</v>
      </c>
      <c r="AY744" s="168" t="s">
        <v>123</v>
      </c>
    </row>
    <row r="745" spans="2:51" s="167" customFormat="1" ht="12">
      <c r="B745" s="166"/>
      <c r="D745" s="96" t="s">
        <v>132</v>
      </c>
      <c r="E745" s="168" t="s">
        <v>1</v>
      </c>
      <c r="F745" s="169" t="s">
        <v>1145</v>
      </c>
      <c r="H745" s="168" t="s">
        <v>1</v>
      </c>
      <c r="L745" s="166"/>
      <c r="M745" s="170"/>
      <c r="N745" s="171"/>
      <c r="O745" s="171"/>
      <c r="P745" s="171"/>
      <c r="Q745" s="171"/>
      <c r="R745" s="171"/>
      <c r="S745" s="171"/>
      <c r="T745" s="172"/>
      <c r="AT745" s="168" t="s">
        <v>132</v>
      </c>
      <c r="AU745" s="168" t="s">
        <v>74</v>
      </c>
      <c r="AV745" s="167" t="s">
        <v>72</v>
      </c>
      <c r="AW745" s="167" t="s">
        <v>5</v>
      </c>
      <c r="AX745" s="167" t="s">
        <v>66</v>
      </c>
      <c r="AY745" s="168" t="s">
        <v>123</v>
      </c>
    </row>
    <row r="746" spans="2:51" s="167" customFormat="1" ht="12">
      <c r="B746" s="166"/>
      <c r="D746" s="96" t="s">
        <v>132</v>
      </c>
      <c r="E746" s="168" t="s">
        <v>1</v>
      </c>
      <c r="F746" s="169" t="s">
        <v>1156</v>
      </c>
      <c r="H746" s="168" t="s">
        <v>1</v>
      </c>
      <c r="L746" s="166"/>
      <c r="M746" s="170"/>
      <c r="N746" s="171"/>
      <c r="O746" s="171"/>
      <c r="P746" s="171"/>
      <c r="Q746" s="171"/>
      <c r="R746" s="171"/>
      <c r="S746" s="171"/>
      <c r="T746" s="172"/>
      <c r="AT746" s="168" t="s">
        <v>132</v>
      </c>
      <c r="AU746" s="168" t="s">
        <v>74</v>
      </c>
      <c r="AV746" s="167" t="s">
        <v>72</v>
      </c>
      <c r="AW746" s="167" t="s">
        <v>5</v>
      </c>
      <c r="AX746" s="167" t="s">
        <v>66</v>
      </c>
      <c r="AY746" s="168" t="s">
        <v>123</v>
      </c>
    </row>
    <row r="747" spans="2:51" s="95" customFormat="1" ht="12">
      <c r="B747" s="94"/>
      <c r="D747" s="96" t="s">
        <v>132</v>
      </c>
      <c r="E747" s="97" t="s">
        <v>1</v>
      </c>
      <c r="F747" s="98" t="s">
        <v>1224</v>
      </c>
      <c r="H747" s="99">
        <v>86.581</v>
      </c>
      <c r="L747" s="94"/>
      <c r="M747" s="100"/>
      <c r="N747" s="101"/>
      <c r="O747" s="101"/>
      <c r="P747" s="101"/>
      <c r="Q747" s="101"/>
      <c r="R747" s="101"/>
      <c r="S747" s="101"/>
      <c r="T747" s="102"/>
      <c r="AT747" s="97" t="s">
        <v>132</v>
      </c>
      <c r="AU747" s="97" t="s">
        <v>74</v>
      </c>
      <c r="AV747" s="95" t="s">
        <v>74</v>
      </c>
      <c r="AW747" s="95" t="s">
        <v>5</v>
      </c>
      <c r="AX747" s="95" t="s">
        <v>66</v>
      </c>
      <c r="AY747" s="97" t="s">
        <v>123</v>
      </c>
    </row>
    <row r="748" spans="2:51" s="167" customFormat="1" ht="12">
      <c r="B748" s="166"/>
      <c r="D748" s="96" t="s">
        <v>132</v>
      </c>
      <c r="E748" s="168" t="s">
        <v>1</v>
      </c>
      <c r="F748" s="169" t="s">
        <v>1158</v>
      </c>
      <c r="H748" s="168" t="s">
        <v>1</v>
      </c>
      <c r="L748" s="166"/>
      <c r="M748" s="170"/>
      <c r="N748" s="171"/>
      <c r="O748" s="171"/>
      <c r="P748" s="171"/>
      <c r="Q748" s="171"/>
      <c r="R748" s="171"/>
      <c r="S748" s="171"/>
      <c r="T748" s="172"/>
      <c r="AT748" s="168" t="s">
        <v>132</v>
      </c>
      <c r="AU748" s="168" t="s">
        <v>74</v>
      </c>
      <c r="AV748" s="167" t="s">
        <v>72</v>
      </c>
      <c r="AW748" s="167" t="s">
        <v>5</v>
      </c>
      <c r="AX748" s="167" t="s">
        <v>66</v>
      </c>
      <c r="AY748" s="168" t="s">
        <v>123</v>
      </c>
    </row>
    <row r="749" spans="2:51" s="95" customFormat="1" ht="12">
      <c r="B749" s="94"/>
      <c r="D749" s="96" t="s">
        <v>132</v>
      </c>
      <c r="E749" s="97" t="s">
        <v>1</v>
      </c>
      <c r="F749" s="98" t="s">
        <v>1225</v>
      </c>
      <c r="H749" s="99">
        <v>-23.901</v>
      </c>
      <c r="L749" s="94"/>
      <c r="M749" s="100"/>
      <c r="N749" s="101"/>
      <c r="O749" s="101"/>
      <c r="P749" s="101"/>
      <c r="Q749" s="101"/>
      <c r="R749" s="101"/>
      <c r="S749" s="101"/>
      <c r="T749" s="102"/>
      <c r="AT749" s="97" t="s">
        <v>132</v>
      </c>
      <c r="AU749" s="97" t="s">
        <v>74</v>
      </c>
      <c r="AV749" s="95" t="s">
        <v>74</v>
      </c>
      <c r="AW749" s="95" t="s">
        <v>5</v>
      </c>
      <c r="AX749" s="95" t="s">
        <v>66</v>
      </c>
      <c r="AY749" s="97" t="s">
        <v>123</v>
      </c>
    </row>
    <row r="750" spans="2:51" s="174" customFormat="1" ht="12">
      <c r="B750" s="173"/>
      <c r="D750" s="96" t="s">
        <v>132</v>
      </c>
      <c r="E750" s="175" t="s">
        <v>1</v>
      </c>
      <c r="F750" s="176" t="s">
        <v>412</v>
      </c>
      <c r="H750" s="177">
        <v>62.68000000000001</v>
      </c>
      <c r="L750" s="173"/>
      <c r="M750" s="178"/>
      <c r="N750" s="179"/>
      <c r="O750" s="179"/>
      <c r="P750" s="179"/>
      <c r="Q750" s="179"/>
      <c r="R750" s="179"/>
      <c r="S750" s="179"/>
      <c r="T750" s="180"/>
      <c r="AT750" s="175" t="s">
        <v>132</v>
      </c>
      <c r="AU750" s="175" t="s">
        <v>74</v>
      </c>
      <c r="AV750" s="174" t="s">
        <v>137</v>
      </c>
      <c r="AW750" s="174" t="s">
        <v>5</v>
      </c>
      <c r="AX750" s="174" t="s">
        <v>66</v>
      </c>
      <c r="AY750" s="175" t="s">
        <v>123</v>
      </c>
    </row>
    <row r="751" spans="2:51" s="167" customFormat="1" ht="12">
      <c r="B751" s="166"/>
      <c r="D751" s="96" t="s">
        <v>132</v>
      </c>
      <c r="E751" s="168" t="s">
        <v>1</v>
      </c>
      <c r="F751" s="169" t="s">
        <v>1160</v>
      </c>
      <c r="H751" s="168" t="s">
        <v>1</v>
      </c>
      <c r="L751" s="166"/>
      <c r="M751" s="170"/>
      <c r="N751" s="171"/>
      <c r="O751" s="171"/>
      <c r="P751" s="171"/>
      <c r="Q751" s="171"/>
      <c r="R751" s="171"/>
      <c r="S751" s="171"/>
      <c r="T751" s="172"/>
      <c r="AT751" s="168" t="s">
        <v>132</v>
      </c>
      <c r="AU751" s="168" t="s">
        <v>74</v>
      </c>
      <c r="AV751" s="167" t="s">
        <v>72</v>
      </c>
      <c r="AW751" s="167" t="s">
        <v>5</v>
      </c>
      <c r="AX751" s="167" t="s">
        <v>66</v>
      </c>
      <c r="AY751" s="168" t="s">
        <v>123</v>
      </c>
    </row>
    <row r="752" spans="2:51" s="167" customFormat="1" ht="12">
      <c r="B752" s="166"/>
      <c r="D752" s="96" t="s">
        <v>132</v>
      </c>
      <c r="E752" s="168" t="s">
        <v>1</v>
      </c>
      <c r="F752" s="169" t="s">
        <v>1145</v>
      </c>
      <c r="H752" s="168" t="s">
        <v>1</v>
      </c>
      <c r="L752" s="166"/>
      <c r="M752" s="170"/>
      <c r="N752" s="171"/>
      <c r="O752" s="171"/>
      <c r="P752" s="171"/>
      <c r="Q752" s="171"/>
      <c r="R752" s="171"/>
      <c r="S752" s="171"/>
      <c r="T752" s="172"/>
      <c r="AT752" s="168" t="s">
        <v>132</v>
      </c>
      <c r="AU752" s="168" t="s">
        <v>74</v>
      </c>
      <c r="AV752" s="167" t="s">
        <v>72</v>
      </c>
      <c r="AW752" s="167" t="s">
        <v>5</v>
      </c>
      <c r="AX752" s="167" t="s">
        <v>66</v>
      </c>
      <c r="AY752" s="168" t="s">
        <v>123</v>
      </c>
    </row>
    <row r="753" spans="2:51" s="167" customFormat="1" ht="12">
      <c r="B753" s="166"/>
      <c r="D753" s="96" t="s">
        <v>132</v>
      </c>
      <c r="E753" s="168" t="s">
        <v>1</v>
      </c>
      <c r="F753" s="169" t="s">
        <v>1161</v>
      </c>
      <c r="H753" s="168" t="s">
        <v>1</v>
      </c>
      <c r="L753" s="166"/>
      <c r="M753" s="170"/>
      <c r="N753" s="171"/>
      <c r="O753" s="171"/>
      <c r="P753" s="171"/>
      <c r="Q753" s="171"/>
      <c r="R753" s="171"/>
      <c r="S753" s="171"/>
      <c r="T753" s="172"/>
      <c r="AT753" s="168" t="s">
        <v>132</v>
      </c>
      <c r="AU753" s="168" t="s">
        <v>74</v>
      </c>
      <c r="AV753" s="167" t="s">
        <v>72</v>
      </c>
      <c r="AW753" s="167" t="s">
        <v>5</v>
      </c>
      <c r="AX753" s="167" t="s">
        <v>66</v>
      </c>
      <c r="AY753" s="168" t="s">
        <v>123</v>
      </c>
    </row>
    <row r="754" spans="2:51" s="95" customFormat="1" ht="12">
      <c r="B754" s="94"/>
      <c r="D754" s="96" t="s">
        <v>132</v>
      </c>
      <c r="E754" s="97" t="s">
        <v>1</v>
      </c>
      <c r="F754" s="98" t="s">
        <v>1226</v>
      </c>
      <c r="H754" s="99">
        <v>21.318</v>
      </c>
      <c r="L754" s="94"/>
      <c r="M754" s="100"/>
      <c r="N754" s="101"/>
      <c r="O754" s="101"/>
      <c r="P754" s="101"/>
      <c r="Q754" s="101"/>
      <c r="R754" s="101"/>
      <c r="S754" s="101"/>
      <c r="T754" s="102"/>
      <c r="AT754" s="97" t="s">
        <v>132</v>
      </c>
      <c r="AU754" s="97" t="s">
        <v>74</v>
      </c>
      <c r="AV754" s="95" t="s">
        <v>74</v>
      </c>
      <c r="AW754" s="95" t="s">
        <v>5</v>
      </c>
      <c r="AX754" s="95" t="s">
        <v>66</v>
      </c>
      <c r="AY754" s="97" t="s">
        <v>123</v>
      </c>
    </row>
    <row r="755" spans="2:51" s="167" customFormat="1" ht="12">
      <c r="B755" s="166"/>
      <c r="D755" s="96" t="s">
        <v>132</v>
      </c>
      <c r="E755" s="168" t="s">
        <v>1</v>
      </c>
      <c r="F755" s="169" t="s">
        <v>436</v>
      </c>
      <c r="H755" s="168" t="s">
        <v>1</v>
      </c>
      <c r="L755" s="166"/>
      <c r="M755" s="170"/>
      <c r="N755" s="171"/>
      <c r="O755" s="171"/>
      <c r="P755" s="171"/>
      <c r="Q755" s="171"/>
      <c r="R755" s="171"/>
      <c r="S755" s="171"/>
      <c r="T755" s="172"/>
      <c r="AT755" s="168" t="s">
        <v>132</v>
      </c>
      <c r="AU755" s="168" t="s">
        <v>74</v>
      </c>
      <c r="AV755" s="167" t="s">
        <v>72</v>
      </c>
      <c r="AW755" s="167" t="s">
        <v>5</v>
      </c>
      <c r="AX755" s="167" t="s">
        <v>66</v>
      </c>
      <c r="AY755" s="168" t="s">
        <v>123</v>
      </c>
    </row>
    <row r="756" spans="2:51" s="95" customFormat="1" ht="12">
      <c r="B756" s="94"/>
      <c r="D756" s="96" t="s">
        <v>132</v>
      </c>
      <c r="E756" s="97" t="s">
        <v>1</v>
      </c>
      <c r="F756" s="98" t="s">
        <v>1227</v>
      </c>
      <c r="H756" s="99">
        <v>-6.358</v>
      </c>
      <c r="L756" s="94"/>
      <c r="M756" s="100"/>
      <c r="N756" s="101"/>
      <c r="O756" s="101"/>
      <c r="P756" s="101"/>
      <c r="Q756" s="101"/>
      <c r="R756" s="101"/>
      <c r="S756" s="101"/>
      <c r="T756" s="102"/>
      <c r="AT756" s="97" t="s">
        <v>132</v>
      </c>
      <c r="AU756" s="97" t="s">
        <v>74</v>
      </c>
      <c r="AV756" s="95" t="s">
        <v>74</v>
      </c>
      <c r="AW756" s="95" t="s">
        <v>5</v>
      </c>
      <c r="AX756" s="95" t="s">
        <v>66</v>
      </c>
      <c r="AY756" s="97" t="s">
        <v>123</v>
      </c>
    </row>
    <row r="757" spans="2:51" s="174" customFormat="1" ht="12">
      <c r="B757" s="173"/>
      <c r="D757" s="96" t="s">
        <v>132</v>
      </c>
      <c r="E757" s="175" t="s">
        <v>1</v>
      </c>
      <c r="F757" s="176" t="s">
        <v>412</v>
      </c>
      <c r="H757" s="177">
        <v>14.96</v>
      </c>
      <c r="L757" s="173"/>
      <c r="M757" s="178"/>
      <c r="N757" s="179"/>
      <c r="O757" s="179"/>
      <c r="P757" s="179"/>
      <c r="Q757" s="179"/>
      <c r="R757" s="179"/>
      <c r="S757" s="179"/>
      <c r="T757" s="180"/>
      <c r="AT757" s="175" t="s">
        <v>132</v>
      </c>
      <c r="AU757" s="175" t="s">
        <v>74</v>
      </c>
      <c r="AV757" s="174" t="s">
        <v>137</v>
      </c>
      <c r="AW757" s="174" t="s">
        <v>5</v>
      </c>
      <c r="AX757" s="174" t="s">
        <v>66</v>
      </c>
      <c r="AY757" s="175" t="s">
        <v>123</v>
      </c>
    </row>
    <row r="758" spans="2:51" s="167" customFormat="1" ht="12">
      <c r="B758" s="166"/>
      <c r="D758" s="96" t="s">
        <v>132</v>
      </c>
      <c r="E758" s="168" t="s">
        <v>1</v>
      </c>
      <c r="F758" s="169" t="s">
        <v>1164</v>
      </c>
      <c r="H758" s="168" t="s">
        <v>1</v>
      </c>
      <c r="L758" s="166"/>
      <c r="M758" s="170"/>
      <c r="N758" s="171"/>
      <c r="O758" s="171"/>
      <c r="P758" s="171"/>
      <c r="Q758" s="171"/>
      <c r="R758" s="171"/>
      <c r="S758" s="171"/>
      <c r="T758" s="172"/>
      <c r="AT758" s="168" t="s">
        <v>132</v>
      </c>
      <c r="AU758" s="168" t="s">
        <v>74</v>
      </c>
      <c r="AV758" s="167" t="s">
        <v>72</v>
      </c>
      <c r="AW758" s="167" t="s">
        <v>5</v>
      </c>
      <c r="AX758" s="167" t="s">
        <v>66</v>
      </c>
      <c r="AY758" s="168" t="s">
        <v>123</v>
      </c>
    </row>
    <row r="759" spans="2:51" s="167" customFormat="1" ht="12">
      <c r="B759" s="166"/>
      <c r="D759" s="96" t="s">
        <v>132</v>
      </c>
      <c r="E759" s="168" t="s">
        <v>1</v>
      </c>
      <c r="F759" s="169" t="s">
        <v>439</v>
      </c>
      <c r="H759" s="168" t="s">
        <v>1</v>
      </c>
      <c r="L759" s="166"/>
      <c r="M759" s="170"/>
      <c r="N759" s="171"/>
      <c r="O759" s="171"/>
      <c r="P759" s="171"/>
      <c r="Q759" s="171"/>
      <c r="R759" s="171"/>
      <c r="S759" s="171"/>
      <c r="T759" s="172"/>
      <c r="AT759" s="168" t="s">
        <v>132</v>
      </c>
      <c r="AU759" s="168" t="s">
        <v>74</v>
      </c>
      <c r="AV759" s="167" t="s">
        <v>72</v>
      </c>
      <c r="AW759" s="167" t="s">
        <v>5</v>
      </c>
      <c r="AX759" s="167" t="s">
        <v>66</v>
      </c>
      <c r="AY759" s="168" t="s">
        <v>123</v>
      </c>
    </row>
    <row r="760" spans="2:51" s="167" customFormat="1" ht="12">
      <c r="B760" s="166"/>
      <c r="D760" s="96" t="s">
        <v>132</v>
      </c>
      <c r="E760" s="168" t="s">
        <v>1</v>
      </c>
      <c r="F760" s="169" t="s">
        <v>1165</v>
      </c>
      <c r="H760" s="168" t="s">
        <v>1</v>
      </c>
      <c r="L760" s="166"/>
      <c r="M760" s="170"/>
      <c r="N760" s="171"/>
      <c r="O760" s="171"/>
      <c r="P760" s="171"/>
      <c r="Q760" s="171"/>
      <c r="R760" s="171"/>
      <c r="S760" s="171"/>
      <c r="T760" s="172"/>
      <c r="AT760" s="168" t="s">
        <v>132</v>
      </c>
      <c r="AU760" s="168" t="s">
        <v>74</v>
      </c>
      <c r="AV760" s="167" t="s">
        <v>72</v>
      </c>
      <c r="AW760" s="167" t="s">
        <v>5</v>
      </c>
      <c r="AX760" s="167" t="s">
        <v>66</v>
      </c>
      <c r="AY760" s="168" t="s">
        <v>123</v>
      </c>
    </row>
    <row r="761" spans="2:51" s="95" customFormat="1" ht="12">
      <c r="B761" s="94"/>
      <c r="D761" s="96" t="s">
        <v>132</v>
      </c>
      <c r="E761" s="97" t="s">
        <v>1</v>
      </c>
      <c r="F761" s="98" t="s">
        <v>1228</v>
      </c>
      <c r="H761" s="99">
        <v>2.145</v>
      </c>
      <c r="L761" s="94"/>
      <c r="M761" s="100"/>
      <c r="N761" s="101"/>
      <c r="O761" s="101"/>
      <c r="P761" s="101"/>
      <c r="Q761" s="101"/>
      <c r="R761" s="101"/>
      <c r="S761" s="101"/>
      <c r="T761" s="102"/>
      <c r="AT761" s="97" t="s">
        <v>132</v>
      </c>
      <c r="AU761" s="97" t="s">
        <v>74</v>
      </c>
      <c r="AV761" s="95" t="s">
        <v>74</v>
      </c>
      <c r="AW761" s="95" t="s">
        <v>5</v>
      </c>
      <c r="AX761" s="95" t="s">
        <v>66</v>
      </c>
      <c r="AY761" s="97" t="s">
        <v>123</v>
      </c>
    </row>
    <row r="762" spans="2:51" s="167" customFormat="1" ht="12">
      <c r="B762" s="166"/>
      <c r="D762" s="96" t="s">
        <v>132</v>
      </c>
      <c r="E762" s="168" t="s">
        <v>1</v>
      </c>
      <c r="F762" s="169" t="s">
        <v>442</v>
      </c>
      <c r="H762" s="168" t="s">
        <v>1</v>
      </c>
      <c r="L762" s="166"/>
      <c r="M762" s="170"/>
      <c r="N762" s="171"/>
      <c r="O762" s="171"/>
      <c r="P762" s="171"/>
      <c r="Q762" s="171"/>
      <c r="R762" s="171"/>
      <c r="S762" s="171"/>
      <c r="T762" s="172"/>
      <c r="AT762" s="168" t="s">
        <v>132</v>
      </c>
      <c r="AU762" s="168" t="s">
        <v>74</v>
      </c>
      <c r="AV762" s="167" t="s">
        <v>72</v>
      </c>
      <c r="AW762" s="167" t="s">
        <v>5</v>
      </c>
      <c r="AX762" s="167" t="s">
        <v>66</v>
      </c>
      <c r="AY762" s="168" t="s">
        <v>123</v>
      </c>
    </row>
    <row r="763" spans="2:51" s="167" customFormat="1" ht="12">
      <c r="B763" s="166"/>
      <c r="D763" s="96" t="s">
        <v>132</v>
      </c>
      <c r="E763" s="168" t="s">
        <v>1</v>
      </c>
      <c r="F763" s="169" t="s">
        <v>1167</v>
      </c>
      <c r="H763" s="168" t="s">
        <v>1</v>
      </c>
      <c r="L763" s="166"/>
      <c r="M763" s="170"/>
      <c r="N763" s="171"/>
      <c r="O763" s="171"/>
      <c r="P763" s="171"/>
      <c r="Q763" s="171"/>
      <c r="R763" s="171"/>
      <c r="S763" s="171"/>
      <c r="T763" s="172"/>
      <c r="AT763" s="168" t="s">
        <v>132</v>
      </c>
      <c r="AU763" s="168" t="s">
        <v>74</v>
      </c>
      <c r="AV763" s="167" t="s">
        <v>72</v>
      </c>
      <c r="AW763" s="167" t="s">
        <v>5</v>
      </c>
      <c r="AX763" s="167" t="s">
        <v>66</v>
      </c>
      <c r="AY763" s="168" t="s">
        <v>123</v>
      </c>
    </row>
    <row r="764" spans="2:51" s="95" customFormat="1" ht="12">
      <c r="B764" s="94"/>
      <c r="D764" s="96" t="s">
        <v>132</v>
      </c>
      <c r="E764" s="97" t="s">
        <v>1</v>
      </c>
      <c r="F764" s="98" t="s">
        <v>1229</v>
      </c>
      <c r="H764" s="99">
        <v>-0.221</v>
      </c>
      <c r="L764" s="94"/>
      <c r="M764" s="100"/>
      <c r="N764" s="101"/>
      <c r="O764" s="101"/>
      <c r="P764" s="101"/>
      <c r="Q764" s="101"/>
      <c r="R764" s="101"/>
      <c r="S764" s="101"/>
      <c r="T764" s="102"/>
      <c r="AT764" s="97" t="s">
        <v>132</v>
      </c>
      <c r="AU764" s="97" t="s">
        <v>74</v>
      </c>
      <c r="AV764" s="95" t="s">
        <v>74</v>
      </c>
      <c r="AW764" s="95" t="s">
        <v>5</v>
      </c>
      <c r="AX764" s="95" t="s">
        <v>66</v>
      </c>
      <c r="AY764" s="97" t="s">
        <v>123</v>
      </c>
    </row>
    <row r="765" spans="2:51" s="174" customFormat="1" ht="12">
      <c r="B765" s="173"/>
      <c r="D765" s="96" t="s">
        <v>132</v>
      </c>
      <c r="E765" s="175" t="s">
        <v>1</v>
      </c>
      <c r="F765" s="176" t="s">
        <v>412</v>
      </c>
      <c r="H765" s="177">
        <v>1.924</v>
      </c>
      <c r="L765" s="173"/>
      <c r="M765" s="178"/>
      <c r="N765" s="179"/>
      <c r="O765" s="179"/>
      <c r="P765" s="179"/>
      <c r="Q765" s="179"/>
      <c r="R765" s="179"/>
      <c r="S765" s="179"/>
      <c r="T765" s="180"/>
      <c r="AT765" s="175" t="s">
        <v>132</v>
      </c>
      <c r="AU765" s="175" t="s">
        <v>74</v>
      </c>
      <c r="AV765" s="174" t="s">
        <v>137</v>
      </c>
      <c r="AW765" s="174" t="s">
        <v>5</v>
      </c>
      <c r="AX765" s="174" t="s">
        <v>66</v>
      </c>
      <c r="AY765" s="175" t="s">
        <v>123</v>
      </c>
    </row>
    <row r="766" spans="2:51" s="167" customFormat="1" ht="12">
      <c r="B766" s="166"/>
      <c r="D766" s="96" t="s">
        <v>132</v>
      </c>
      <c r="E766" s="168" t="s">
        <v>1</v>
      </c>
      <c r="F766" s="169" t="s">
        <v>1169</v>
      </c>
      <c r="H766" s="168" t="s">
        <v>1</v>
      </c>
      <c r="L766" s="166"/>
      <c r="M766" s="170"/>
      <c r="N766" s="171"/>
      <c r="O766" s="171"/>
      <c r="P766" s="171"/>
      <c r="Q766" s="171"/>
      <c r="R766" s="171"/>
      <c r="S766" s="171"/>
      <c r="T766" s="172"/>
      <c r="AT766" s="168" t="s">
        <v>132</v>
      </c>
      <c r="AU766" s="168" t="s">
        <v>74</v>
      </c>
      <c r="AV766" s="167" t="s">
        <v>72</v>
      </c>
      <c r="AW766" s="167" t="s">
        <v>5</v>
      </c>
      <c r="AX766" s="167" t="s">
        <v>66</v>
      </c>
      <c r="AY766" s="168" t="s">
        <v>123</v>
      </c>
    </row>
    <row r="767" spans="2:51" s="167" customFormat="1" ht="12">
      <c r="B767" s="166"/>
      <c r="D767" s="96" t="s">
        <v>132</v>
      </c>
      <c r="E767" s="168" t="s">
        <v>1</v>
      </c>
      <c r="F767" s="169" t="s">
        <v>439</v>
      </c>
      <c r="H767" s="168" t="s">
        <v>1</v>
      </c>
      <c r="L767" s="166"/>
      <c r="M767" s="170"/>
      <c r="N767" s="171"/>
      <c r="O767" s="171"/>
      <c r="P767" s="171"/>
      <c r="Q767" s="171"/>
      <c r="R767" s="171"/>
      <c r="S767" s="171"/>
      <c r="T767" s="172"/>
      <c r="AT767" s="168" t="s">
        <v>132</v>
      </c>
      <c r="AU767" s="168" t="s">
        <v>74</v>
      </c>
      <c r="AV767" s="167" t="s">
        <v>72</v>
      </c>
      <c r="AW767" s="167" t="s">
        <v>5</v>
      </c>
      <c r="AX767" s="167" t="s">
        <v>66</v>
      </c>
      <c r="AY767" s="168" t="s">
        <v>123</v>
      </c>
    </row>
    <row r="768" spans="2:51" s="167" customFormat="1" ht="12">
      <c r="B768" s="166"/>
      <c r="D768" s="96" t="s">
        <v>132</v>
      </c>
      <c r="E768" s="168" t="s">
        <v>1</v>
      </c>
      <c r="F768" s="169" t="s">
        <v>1170</v>
      </c>
      <c r="H768" s="168" t="s">
        <v>1</v>
      </c>
      <c r="L768" s="166"/>
      <c r="M768" s="170"/>
      <c r="N768" s="171"/>
      <c r="O768" s="171"/>
      <c r="P768" s="171"/>
      <c r="Q768" s="171"/>
      <c r="R768" s="171"/>
      <c r="S768" s="171"/>
      <c r="T768" s="172"/>
      <c r="AT768" s="168" t="s">
        <v>132</v>
      </c>
      <c r="AU768" s="168" t="s">
        <v>74</v>
      </c>
      <c r="AV768" s="167" t="s">
        <v>72</v>
      </c>
      <c r="AW768" s="167" t="s">
        <v>5</v>
      </c>
      <c r="AX768" s="167" t="s">
        <v>66</v>
      </c>
      <c r="AY768" s="168" t="s">
        <v>123</v>
      </c>
    </row>
    <row r="769" spans="2:51" s="95" customFormat="1" ht="12">
      <c r="B769" s="94"/>
      <c r="D769" s="96" t="s">
        <v>132</v>
      </c>
      <c r="E769" s="97" t="s">
        <v>1</v>
      </c>
      <c r="F769" s="98" t="s">
        <v>1230</v>
      </c>
      <c r="H769" s="99">
        <v>3.85</v>
      </c>
      <c r="L769" s="94"/>
      <c r="M769" s="100"/>
      <c r="N769" s="101"/>
      <c r="O769" s="101"/>
      <c r="P769" s="101"/>
      <c r="Q769" s="101"/>
      <c r="R769" s="101"/>
      <c r="S769" s="101"/>
      <c r="T769" s="102"/>
      <c r="AT769" s="97" t="s">
        <v>132</v>
      </c>
      <c r="AU769" s="97" t="s">
        <v>74</v>
      </c>
      <c r="AV769" s="95" t="s">
        <v>74</v>
      </c>
      <c r="AW769" s="95" t="s">
        <v>5</v>
      </c>
      <c r="AX769" s="95" t="s">
        <v>66</v>
      </c>
      <c r="AY769" s="97" t="s">
        <v>123</v>
      </c>
    </row>
    <row r="770" spans="2:51" s="167" customFormat="1" ht="12">
      <c r="B770" s="166"/>
      <c r="D770" s="96" t="s">
        <v>132</v>
      </c>
      <c r="E770" s="168" t="s">
        <v>1</v>
      </c>
      <c r="F770" s="169" t="s">
        <v>442</v>
      </c>
      <c r="H770" s="168" t="s">
        <v>1</v>
      </c>
      <c r="L770" s="166"/>
      <c r="M770" s="170"/>
      <c r="N770" s="171"/>
      <c r="O770" s="171"/>
      <c r="P770" s="171"/>
      <c r="Q770" s="171"/>
      <c r="R770" s="171"/>
      <c r="S770" s="171"/>
      <c r="T770" s="172"/>
      <c r="AT770" s="168" t="s">
        <v>132</v>
      </c>
      <c r="AU770" s="168" t="s">
        <v>74</v>
      </c>
      <c r="AV770" s="167" t="s">
        <v>72</v>
      </c>
      <c r="AW770" s="167" t="s">
        <v>5</v>
      </c>
      <c r="AX770" s="167" t="s">
        <v>66</v>
      </c>
      <c r="AY770" s="168" t="s">
        <v>123</v>
      </c>
    </row>
    <row r="771" spans="2:51" s="167" customFormat="1" ht="12">
      <c r="B771" s="166"/>
      <c r="D771" s="96" t="s">
        <v>132</v>
      </c>
      <c r="E771" s="168" t="s">
        <v>1</v>
      </c>
      <c r="F771" s="169" t="s">
        <v>1172</v>
      </c>
      <c r="H771" s="168" t="s">
        <v>1</v>
      </c>
      <c r="L771" s="166"/>
      <c r="M771" s="170"/>
      <c r="N771" s="171"/>
      <c r="O771" s="171"/>
      <c r="P771" s="171"/>
      <c r="Q771" s="171"/>
      <c r="R771" s="171"/>
      <c r="S771" s="171"/>
      <c r="T771" s="172"/>
      <c r="AT771" s="168" t="s">
        <v>132</v>
      </c>
      <c r="AU771" s="168" t="s">
        <v>74</v>
      </c>
      <c r="AV771" s="167" t="s">
        <v>72</v>
      </c>
      <c r="AW771" s="167" t="s">
        <v>5</v>
      </c>
      <c r="AX771" s="167" t="s">
        <v>66</v>
      </c>
      <c r="AY771" s="168" t="s">
        <v>123</v>
      </c>
    </row>
    <row r="772" spans="2:51" s="95" customFormat="1" ht="12">
      <c r="B772" s="94"/>
      <c r="D772" s="96" t="s">
        <v>132</v>
      </c>
      <c r="E772" s="97" t="s">
        <v>1</v>
      </c>
      <c r="F772" s="98" t="s">
        <v>1231</v>
      </c>
      <c r="H772" s="99">
        <v>-0.416</v>
      </c>
      <c r="L772" s="94"/>
      <c r="M772" s="100"/>
      <c r="N772" s="101"/>
      <c r="O772" s="101"/>
      <c r="P772" s="101"/>
      <c r="Q772" s="101"/>
      <c r="R772" s="101"/>
      <c r="S772" s="101"/>
      <c r="T772" s="102"/>
      <c r="AT772" s="97" t="s">
        <v>132</v>
      </c>
      <c r="AU772" s="97" t="s">
        <v>74</v>
      </c>
      <c r="AV772" s="95" t="s">
        <v>74</v>
      </c>
      <c r="AW772" s="95" t="s">
        <v>5</v>
      </c>
      <c r="AX772" s="95" t="s">
        <v>66</v>
      </c>
      <c r="AY772" s="97" t="s">
        <v>123</v>
      </c>
    </row>
    <row r="773" spans="2:51" s="174" customFormat="1" ht="12">
      <c r="B773" s="173"/>
      <c r="D773" s="96" t="s">
        <v>132</v>
      </c>
      <c r="E773" s="175" t="s">
        <v>1</v>
      </c>
      <c r="F773" s="176" t="s">
        <v>412</v>
      </c>
      <c r="H773" s="177">
        <v>3.434</v>
      </c>
      <c r="L773" s="173"/>
      <c r="M773" s="178"/>
      <c r="N773" s="179"/>
      <c r="O773" s="179"/>
      <c r="P773" s="179"/>
      <c r="Q773" s="179"/>
      <c r="R773" s="179"/>
      <c r="S773" s="179"/>
      <c r="T773" s="180"/>
      <c r="AT773" s="175" t="s">
        <v>132</v>
      </c>
      <c r="AU773" s="175" t="s">
        <v>74</v>
      </c>
      <c r="AV773" s="174" t="s">
        <v>137</v>
      </c>
      <c r="AW773" s="174" t="s">
        <v>5</v>
      </c>
      <c r="AX773" s="174" t="s">
        <v>66</v>
      </c>
      <c r="AY773" s="175" t="s">
        <v>123</v>
      </c>
    </row>
    <row r="774" spans="2:51" s="182" customFormat="1" ht="12">
      <c r="B774" s="181"/>
      <c r="D774" s="96" t="s">
        <v>132</v>
      </c>
      <c r="E774" s="183" t="s">
        <v>1</v>
      </c>
      <c r="F774" s="184" t="s">
        <v>470</v>
      </c>
      <c r="H774" s="185">
        <v>136.435</v>
      </c>
      <c r="L774" s="181"/>
      <c r="M774" s="186"/>
      <c r="N774" s="187"/>
      <c r="O774" s="187"/>
      <c r="P774" s="187"/>
      <c r="Q774" s="187"/>
      <c r="R774" s="187"/>
      <c r="S774" s="187"/>
      <c r="T774" s="188"/>
      <c r="AT774" s="183" t="s">
        <v>132</v>
      </c>
      <c r="AU774" s="183" t="s">
        <v>74</v>
      </c>
      <c r="AV774" s="182" t="s">
        <v>130</v>
      </c>
      <c r="AW774" s="182" t="s">
        <v>5</v>
      </c>
      <c r="AX774" s="182" t="s">
        <v>72</v>
      </c>
      <c r="AY774" s="183" t="s">
        <v>123</v>
      </c>
    </row>
    <row r="775" spans="2:51" s="95" customFormat="1" ht="12">
      <c r="B775" s="94"/>
      <c r="D775" s="96" t="s">
        <v>132</v>
      </c>
      <c r="F775" s="98" t="s">
        <v>1233</v>
      </c>
      <c r="H775" s="99">
        <v>272.87</v>
      </c>
      <c r="L775" s="94"/>
      <c r="M775" s="100"/>
      <c r="N775" s="101"/>
      <c r="O775" s="101"/>
      <c r="P775" s="101"/>
      <c r="Q775" s="101"/>
      <c r="R775" s="101"/>
      <c r="S775" s="101"/>
      <c r="T775" s="102"/>
      <c r="AT775" s="97" t="s">
        <v>132</v>
      </c>
      <c r="AU775" s="97" t="s">
        <v>74</v>
      </c>
      <c r="AV775" s="95" t="s">
        <v>74</v>
      </c>
      <c r="AW775" s="95" t="s">
        <v>4</v>
      </c>
      <c r="AX775" s="95" t="s">
        <v>72</v>
      </c>
      <c r="AY775" s="97" t="s">
        <v>123</v>
      </c>
    </row>
    <row r="776" spans="2:63" s="73" customFormat="1" ht="22.9" customHeight="1">
      <c r="B776" s="72"/>
      <c r="D776" s="74" t="s">
        <v>65</v>
      </c>
      <c r="E776" s="82" t="s">
        <v>74</v>
      </c>
      <c r="F776" s="82" t="s">
        <v>609</v>
      </c>
      <c r="J776" s="83">
        <f>BK776</f>
        <v>0</v>
      </c>
      <c r="L776" s="72"/>
      <c r="M776" s="77"/>
      <c r="N776" s="78"/>
      <c r="O776" s="78"/>
      <c r="P776" s="80">
        <f>SUM(P777:P877)</f>
        <v>3.2653499999999998</v>
      </c>
      <c r="Q776" s="78"/>
      <c r="R776" s="80">
        <f>SUM(R777:R877)</f>
        <v>4.949178000000001</v>
      </c>
      <c r="S776" s="78"/>
      <c r="T776" s="163">
        <f>SUM(T777:T877)</f>
        <v>0</v>
      </c>
      <c r="AR776" s="74" t="s">
        <v>72</v>
      </c>
      <c r="AT776" s="154" t="s">
        <v>65</v>
      </c>
      <c r="AU776" s="154" t="s">
        <v>72</v>
      </c>
      <c r="AY776" s="74" t="s">
        <v>123</v>
      </c>
      <c r="BK776" s="155">
        <f>SUM(BK777:BK877)</f>
        <v>0</v>
      </c>
    </row>
    <row r="777" spans="2:65" s="117" customFormat="1" ht="16.5" customHeight="1">
      <c r="B777" s="8"/>
      <c r="C777" s="84" t="s">
        <v>9</v>
      </c>
      <c r="D777" s="84" t="s">
        <v>125</v>
      </c>
      <c r="E777" s="85" t="s">
        <v>610</v>
      </c>
      <c r="F777" s="86" t="s">
        <v>611</v>
      </c>
      <c r="G777" s="87" t="s">
        <v>396</v>
      </c>
      <c r="H777" s="88">
        <v>1.35</v>
      </c>
      <c r="I777" s="142"/>
      <c r="J777" s="89">
        <f>ROUND(I777*H777,2)</f>
        <v>0</v>
      </c>
      <c r="K777" s="86" t="s">
        <v>397</v>
      </c>
      <c r="L777" s="8"/>
      <c r="M777" s="115" t="s">
        <v>1</v>
      </c>
      <c r="N777" s="90" t="s">
        <v>35</v>
      </c>
      <c r="O777" s="92">
        <v>1.025</v>
      </c>
      <c r="P777" s="92">
        <f>O777*H777</f>
        <v>1.38375</v>
      </c>
      <c r="Q777" s="92">
        <v>2.16</v>
      </c>
      <c r="R777" s="92">
        <f>Q777*H777</f>
        <v>2.9160000000000004</v>
      </c>
      <c r="S777" s="92">
        <v>0</v>
      </c>
      <c r="T777" s="164">
        <f>S777*H777</f>
        <v>0</v>
      </c>
      <c r="AR777" s="120" t="s">
        <v>130</v>
      </c>
      <c r="AT777" s="120" t="s">
        <v>125</v>
      </c>
      <c r="AU777" s="120" t="s">
        <v>74</v>
      </c>
      <c r="AY777" s="120" t="s">
        <v>123</v>
      </c>
      <c r="BE777" s="156">
        <f>IF(N777="základní",J777,0)</f>
        <v>0</v>
      </c>
      <c r="BF777" s="156">
        <f>IF(N777="snížená",J777,0)</f>
        <v>0</v>
      </c>
      <c r="BG777" s="156">
        <f>IF(N777="zákl. přenesená",J777,0)</f>
        <v>0</v>
      </c>
      <c r="BH777" s="156">
        <f>IF(N777="sníž. přenesená",J777,0)</f>
        <v>0</v>
      </c>
      <c r="BI777" s="156">
        <f>IF(N777="nulová",J777,0)</f>
        <v>0</v>
      </c>
      <c r="BJ777" s="120" t="s">
        <v>72</v>
      </c>
      <c r="BK777" s="156">
        <f>ROUND(I777*H777,2)</f>
        <v>0</v>
      </c>
      <c r="BL777" s="120" t="s">
        <v>130</v>
      </c>
      <c r="BM777" s="120" t="s">
        <v>1234</v>
      </c>
    </row>
    <row r="778" spans="2:47" s="117" customFormat="1" ht="12">
      <c r="B778" s="8"/>
      <c r="D778" s="96" t="s">
        <v>399</v>
      </c>
      <c r="F778" s="165" t="s">
        <v>613</v>
      </c>
      <c r="L778" s="8"/>
      <c r="M778" s="114"/>
      <c r="N778" s="21"/>
      <c r="O778" s="21"/>
      <c r="P778" s="21"/>
      <c r="Q778" s="21"/>
      <c r="R778" s="21"/>
      <c r="S778" s="21"/>
      <c r="T778" s="22"/>
      <c r="AT778" s="120" t="s">
        <v>399</v>
      </c>
      <c r="AU778" s="120" t="s">
        <v>74</v>
      </c>
    </row>
    <row r="779" spans="2:51" s="167" customFormat="1" ht="12">
      <c r="B779" s="166"/>
      <c r="D779" s="96" t="s">
        <v>132</v>
      </c>
      <c r="E779" s="168" t="s">
        <v>1</v>
      </c>
      <c r="F779" s="169" t="s">
        <v>401</v>
      </c>
      <c r="H779" s="168" t="s">
        <v>1</v>
      </c>
      <c r="L779" s="166"/>
      <c r="M779" s="170"/>
      <c r="N779" s="171"/>
      <c r="O779" s="171"/>
      <c r="P779" s="171"/>
      <c r="Q779" s="171"/>
      <c r="R779" s="171"/>
      <c r="S779" s="171"/>
      <c r="T779" s="172"/>
      <c r="AT779" s="168" t="s">
        <v>132</v>
      </c>
      <c r="AU779" s="168" t="s">
        <v>74</v>
      </c>
      <c r="AV779" s="167" t="s">
        <v>72</v>
      </c>
      <c r="AW779" s="167" t="s">
        <v>5</v>
      </c>
      <c r="AX779" s="167" t="s">
        <v>66</v>
      </c>
      <c r="AY779" s="168" t="s">
        <v>123</v>
      </c>
    </row>
    <row r="780" spans="2:51" s="167" customFormat="1" ht="12">
      <c r="B780" s="166"/>
      <c r="D780" s="96" t="s">
        <v>132</v>
      </c>
      <c r="E780" s="168" t="s">
        <v>1</v>
      </c>
      <c r="F780" s="169" t="s">
        <v>1142</v>
      </c>
      <c r="H780" s="168" t="s">
        <v>1</v>
      </c>
      <c r="L780" s="166"/>
      <c r="M780" s="170"/>
      <c r="N780" s="171"/>
      <c r="O780" s="171"/>
      <c r="P780" s="171"/>
      <c r="Q780" s="171"/>
      <c r="R780" s="171"/>
      <c r="S780" s="171"/>
      <c r="T780" s="172"/>
      <c r="AT780" s="168" t="s">
        <v>132</v>
      </c>
      <c r="AU780" s="168" t="s">
        <v>74</v>
      </c>
      <c r="AV780" s="167" t="s">
        <v>72</v>
      </c>
      <c r="AW780" s="167" t="s">
        <v>5</v>
      </c>
      <c r="AX780" s="167" t="s">
        <v>66</v>
      </c>
      <c r="AY780" s="168" t="s">
        <v>123</v>
      </c>
    </row>
    <row r="781" spans="2:51" s="167" customFormat="1" ht="12">
      <c r="B781" s="166"/>
      <c r="D781" s="96" t="s">
        <v>132</v>
      </c>
      <c r="E781" s="168" t="s">
        <v>1</v>
      </c>
      <c r="F781" s="169" t="s">
        <v>1143</v>
      </c>
      <c r="H781" s="168" t="s">
        <v>1</v>
      </c>
      <c r="L781" s="166"/>
      <c r="M781" s="170"/>
      <c r="N781" s="171"/>
      <c r="O781" s="171"/>
      <c r="P781" s="171"/>
      <c r="Q781" s="171"/>
      <c r="R781" s="171"/>
      <c r="S781" s="171"/>
      <c r="T781" s="172"/>
      <c r="AT781" s="168" t="s">
        <v>132</v>
      </c>
      <c r="AU781" s="168" t="s">
        <v>74</v>
      </c>
      <c r="AV781" s="167" t="s">
        <v>72</v>
      </c>
      <c r="AW781" s="167" t="s">
        <v>5</v>
      </c>
      <c r="AX781" s="167" t="s">
        <v>66</v>
      </c>
      <c r="AY781" s="168" t="s">
        <v>123</v>
      </c>
    </row>
    <row r="782" spans="2:51" s="167" customFormat="1" ht="12">
      <c r="B782" s="166"/>
      <c r="D782" s="96" t="s">
        <v>132</v>
      </c>
      <c r="E782" s="168" t="s">
        <v>1</v>
      </c>
      <c r="F782" s="169" t="s">
        <v>869</v>
      </c>
      <c r="H782" s="168" t="s">
        <v>1</v>
      </c>
      <c r="L782" s="166"/>
      <c r="M782" s="170"/>
      <c r="N782" s="171"/>
      <c r="O782" s="171"/>
      <c r="P782" s="171"/>
      <c r="Q782" s="171"/>
      <c r="R782" s="171"/>
      <c r="S782" s="171"/>
      <c r="T782" s="172"/>
      <c r="AT782" s="168" t="s">
        <v>132</v>
      </c>
      <c r="AU782" s="168" t="s">
        <v>74</v>
      </c>
      <c r="AV782" s="167" t="s">
        <v>72</v>
      </c>
      <c r="AW782" s="167" t="s">
        <v>5</v>
      </c>
      <c r="AX782" s="167" t="s">
        <v>66</v>
      </c>
      <c r="AY782" s="168" t="s">
        <v>123</v>
      </c>
    </row>
    <row r="783" spans="2:51" s="167" customFormat="1" ht="12">
      <c r="B783" s="166"/>
      <c r="D783" s="96" t="s">
        <v>132</v>
      </c>
      <c r="E783" s="168" t="s">
        <v>1</v>
      </c>
      <c r="F783" s="169" t="s">
        <v>1144</v>
      </c>
      <c r="H783" s="168" t="s">
        <v>1</v>
      </c>
      <c r="L783" s="166"/>
      <c r="M783" s="170"/>
      <c r="N783" s="171"/>
      <c r="O783" s="171"/>
      <c r="P783" s="171"/>
      <c r="Q783" s="171"/>
      <c r="R783" s="171"/>
      <c r="S783" s="171"/>
      <c r="T783" s="172"/>
      <c r="AT783" s="168" t="s">
        <v>132</v>
      </c>
      <c r="AU783" s="168" t="s">
        <v>74</v>
      </c>
      <c r="AV783" s="167" t="s">
        <v>72</v>
      </c>
      <c r="AW783" s="167" t="s">
        <v>5</v>
      </c>
      <c r="AX783" s="167" t="s">
        <v>66</v>
      </c>
      <c r="AY783" s="168" t="s">
        <v>123</v>
      </c>
    </row>
    <row r="784" spans="2:51" s="167" customFormat="1" ht="12">
      <c r="B784" s="166"/>
      <c r="D784" s="96" t="s">
        <v>132</v>
      </c>
      <c r="E784" s="168" t="s">
        <v>1</v>
      </c>
      <c r="F784" s="169" t="s">
        <v>616</v>
      </c>
      <c r="H784" s="168" t="s">
        <v>1</v>
      </c>
      <c r="L784" s="166"/>
      <c r="M784" s="170"/>
      <c r="N784" s="171"/>
      <c r="O784" s="171"/>
      <c r="P784" s="171"/>
      <c r="Q784" s="171"/>
      <c r="R784" s="171"/>
      <c r="S784" s="171"/>
      <c r="T784" s="172"/>
      <c r="AT784" s="168" t="s">
        <v>132</v>
      </c>
      <c r="AU784" s="168" t="s">
        <v>74</v>
      </c>
      <c r="AV784" s="167" t="s">
        <v>72</v>
      </c>
      <c r="AW784" s="167" t="s">
        <v>5</v>
      </c>
      <c r="AX784" s="167" t="s">
        <v>66</v>
      </c>
      <c r="AY784" s="168" t="s">
        <v>123</v>
      </c>
    </row>
    <row r="785" spans="2:51" s="167" customFormat="1" ht="12">
      <c r="B785" s="166"/>
      <c r="D785" s="96" t="s">
        <v>132</v>
      </c>
      <c r="E785" s="168" t="s">
        <v>1</v>
      </c>
      <c r="F785" s="169" t="s">
        <v>1235</v>
      </c>
      <c r="H785" s="168" t="s">
        <v>1</v>
      </c>
      <c r="L785" s="166"/>
      <c r="M785" s="170"/>
      <c r="N785" s="171"/>
      <c r="O785" s="171"/>
      <c r="P785" s="171"/>
      <c r="Q785" s="171"/>
      <c r="R785" s="171"/>
      <c r="S785" s="171"/>
      <c r="T785" s="172"/>
      <c r="AT785" s="168" t="s">
        <v>132</v>
      </c>
      <c r="AU785" s="168" t="s">
        <v>74</v>
      </c>
      <c r="AV785" s="167" t="s">
        <v>72</v>
      </c>
      <c r="AW785" s="167" t="s">
        <v>5</v>
      </c>
      <c r="AX785" s="167" t="s">
        <v>66</v>
      </c>
      <c r="AY785" s="168" t="s">
        <v>123</v>
      </c>
    </row>
    <row r="786" spans="2:51" s="95" customFormat="1" ht="12">
      <c r="B786" s="94"/>
      <c r="D786" s="96" t="s">
        <v>132</v>
      </c>
      <c r="E786" s="97" t="s">
        <v>1</v>
      </c>
      <c r="F786" s="98" t="s">
        <v>1236</v>
      </c>
      <c r="H786" s="99">
        <v>0.225</v>
      </c>
      <c r="L786" s="94"/>
      <c r="M786" s="100"/>
      <c r="N786" s="101"/>
      <c r="O786" s="101"/>
      <c r="P786" s="101"/>
      <c r="Q786" s="101"/>
      <c r="R786" s="101"/>
      <c r="S786" s="101"/>
      <c r="T786" s="102"/>
      <c r="AT786" s="97" t="s">
        <v>132</v>
      </c>
      <c r="AU786" s="97" t="s">
        <v>74</v>
      </c>
      <c r="AV786" s="95" t="s">
        <v>74</v>
      </c>
      <c r="AW786" s="95" t="s">
        <v>5</v>
      </c>
      <c r="AX786" s="95" t="s">
        <v>66</v>
      </c>
      <c r="AY786" s="97" t="s">
        <v>123</v>
      </c>
    </row>
    <row r="787" spans="2:51" s="167" customFormat="1" ht="12">
      <c r="B787" s="166"/>
      <c r="D787" s="96" t="s">
        <v>132</v>
      </c>
      <c r="E787" s="168" t="s">
        <v>1</v>
      </c>
      <c r="F787" s="169" t="s">
        <v>1150</v>
      </c>
      <c r="H787" s="168" t="s">
        <v>1</v>
      </c>
      <c r="L787" s="166"/>
      <c r="M787" s="170"/>
      <c r="N787" s="171"/>
      <c r="O787" s="171"/>
      <c r="P787" s="171"/>
      <c r="Q787" s="171"/>
      <c r="R787" s="171"/>
      <c r="S787" s="171"/>
      <c r="T787" s="172"/>
      <c r="AT787" s="168" t="s">
        <v>132</v>
      </c>
      <c r="AU787" s="168" t="s">
        <v>74</v>
      </c>
      <c r="AV787" s="167" t="s">
        <v>72</v>
      </c>
      <c r="AW787" s="167" t="s">
        <v>5</v>
      </c>
      <c r="AX787" s="167" t="s">
        <v>66</v>
      </c>
      <c r="AY787" s="168" t="s">
        <v>123</v>
      </c>
    </row>
    <row r="788" spans="2:51" s="167" customFormat="1" ht="12">
      <c r="B788" s="166"/>
      <c r="D788" s="96" t="s">
        <v>132</v>
      </c>
      <c r="E788" s="168" t="s">
        <v>1</v>
      </c>
      <c r="F788" s="169" t="s">
        <v>616</v>
      </c>
      <c r="H788" s="168" t="s">
        <v>1</v>
      </c>
      <c r="L788" s="166"/>
      <c r="M788" s="170"/>
      <c r="N788" s="171"/>
      <c r="O788" s="171"/>
      <c r="P788" s="171"/>
      <c r="Q788" s="171"/>
      <c r="R788" s="171"/>
      <c r="S788" s="171"/>
      <c r="T788" s="172"/>
      <c r="AT788" s="168" t="s">
        <v>132</v>
      </c>
      <c r="AU788" s="168" t="s">
        <v>74</v>
      </c>
      <c r="AV788" s="167" t="s">
        <v>72</v>
      </c>
      <c r="AW788" s="167" t="s">
        <v>5</v>
      </c>
      <c r="AX788" s="167" t="s">
        <v>66</v>
      </c>
      <c r="AY788" s="168" t="s">
        <v>123</v>
      </c>
    </row>
    <row r="789" spans="2:51" s="167" customFormat="1" ht="12">
      <c r="B789" s="166"/>
      <c r="D789" s="96" t="s">
        <v>132</v>
      </c>
      <c r="E789" s="168" t="s">
        <v>1</v>
      </c>
      <c r="F789" s="169" t="s">
        <v>1235</v>
      </c>
      <c r="H789" s="168" t="s">
        <v>1</v>
      </c>
      <c r="L789" s="166"/>
      <c r="M789" s="170"/>
      <c r="N789" s="171"/>
      <c r="O789" s="171"/>
      <c r="P789" s="171"/>
      <c r="Q789" s="171"/>
      <c r="R789" s="171"/>
      <c r="S789" s="171"/>
      <c r="T789" s="172"/>
      <c r="AT789" s="168" t="s">
        <v>132</v>
      </c>
      <c r="AU789" s="168" t="s">
        <v>74</v>
      </c>
      <c r="AV789" s="167" t="s">
        <v>72</v>
      </c>
      <c r="AW789" s="167" t="s">
        <v>5</v>
      </c>
      <c r="AX789" s="167" t="s">
        <v>66</v>
      </c>
      <c r="AY789" s="168" t="s">
        <v>123</v>
      </c>
    </row>
    <row r="790" spans="2:51" s="95" customFormat="1" ht="12">
      <c r="B790" s="94"/>
      <c r="D790" s="96" t="s">
        <v>132</v>
      </c>
      <c r="E790" s="97" t="s">
        <v>1</v>
      </c>
      <c r="F790" s="98" t="s">
        <v>1236</v>
      </c>
      <c r="H790" s="99">
        <v>0.225</v>
      </c>
      <c r="L790" s="94"/>
      <c r="M790" s="100"/>
      <c r="N790" s="101"/>
      <c r="O790" s="101"/>
      <c r="P790" s="101"/>
      <c r="Q790" s="101"/>
      <c r="R790" s="101"/>
      <c r="S790" s="101"/>
      <c r="T790" s="102"/>
      <c r="AT790" s="97" t="s">
        <v>132</v>
      </c>
      <c r="AU790" s="97" t="s">
        <v>74</v>
      </c>
      <c r="AV790" s="95" t="s">
        <v>74</v>
      </c>
      <c r="AW790" s="95" t="s">
        <v>5</v>
      </c>
      <c r="AX790" s="95" t="s">
        <v>66</v>
      </c>
      <c r="AY790" s="97" t="s">
        <v>123</v>
      </c>
    </row>
    <row r="791" spans="2:51" s="167" customFormat="1" ht="12">
      <c r="B791" s="166"/>
      <c r="D791" s="96" t="s">
        <v>132</v>
      </c>
      <c r="E791" s="168" t="s">
        <v>1</v>
      </c>
      <c r="F791" s="169" t="s">
        <v>1155</v>
      </c>
      <c r="H791" s="168" t="s">
        <v>1</v>
      </c>
      <c r="L791" s="166"/>
      <c r="M791" s="170"/>
      <c r="N791" s="171"/>
      <c r="O791" s="171"/>
      <c r="P791" s="171"/>
      <c r="Q791" s="171"/>
      <c r="R791" s="171"/>
      <c r="S791" s="171"/>
      <c r="T791" s="172"/>
      <c r="AT791" s="168" t="s">
        <v>132</v>
      </c>
      <c r="AU791" s="168" t="s">
        <v>74</v>
      </c>
      <c r="AV791" s="167" t="s">
        <v>72</v>
      </c>
      <c r="AW791" s="167" t="s">
        <v>5</v>
      </c>
      <c r="AX791" s="167" t="s">
        <v>66</v>
      </c>
      <c r="AY791" s="168" t="s">
        <v>123</v>
      </c>
    </row>
    <row r="792" spans="2:51" s="167" customFormat="1" ht="12">
      <c r="B792" s="166"/>
      <c r="D792" s="96" t="s">
        <v>132</v>
      </c>
      <c r="E792" s="168" t="s">
        <v>1</v>
      </c>
      <c r="F792" s="169" t="s">
        <v>616</v>
      </c>
      <c r="H792" s="168" t="s">
        <v>1</v>
      </c>
      <c r="L792" s="166"/>
      <c r="M792" s="170"/>
      <c r="N792" s="171"/>
      <c r="O792" s="171"/>
      <c r="P792" s="171"/>
      <c r="Q792" s="171"/>
      <c r="R792" s="171"/>
      <c r="S792" s="171"/>
      <c r="T792" s="172"/>
      <c r="AT792" s="168" t="s">
        <v>132</v>
      </c>
      <c r="AU792" s="168" t="s">
        <v>74</v>
      </c>
      <c r="AV792" s="167" t="s">
        <v>72</v>
      </c>
      <c r="AW792" s="167" t="s">
        <v>5</v>
      </c>
      <c r="AX792" s="167" t="s">
        <v>66</v>
      </c>
      <c r="AY792" s="168" t="s">
        <v>123</v>
      </c>
    </row>
    <row r="793" spans="2:51" s="167" customFormat="1" ht="12">
      <c r="B793" s="166"/>
      <c r="D793" s="96" t="s">
        <v>132</v>
      </c>
      <c r="E793" s="168" t="s">
        <v>1</v>
      </c>
      <c r="F793" s="169" t="s">
        <v>1235</v>
      </c>
      <c r="H793" s="168" t="s">
        <v>1</v>
      </c>
      <c r="L793" s="166"/>
      <c r="M793" s="170"/>
      <c r="N793" s="171"/>
      <c r="O793" s="171"/>
      <c r="P793" s="171"/>
      <c r="Q793" s="171"/>
      <c r="R793" s="171"/>
      <c r="S793" s="171"/>
      <c r="T793" s="172"/>
      <c r="AT793" s="168" t="s">
        <v>132</v>
      </c>
      <c r="AU793" s="168" t="s">
        <v>74</v>
      </c>
      <c r="AV793" s="167" t="s">
        <v>72</v>
      </c>
      <c r="AW793" s="167" t="s">
        <v>5</v>
      </c>
      <c r="AX793" s="167" t="s">
        <v>66</v>
      </c>
      <c r="AY793" s="168" t="s">
        <v>123</v>
      </c>
    </row>
    <row r="794" spans="2:51" s="95" customFormat="1" ht="12">
      <c r="B794" s="94"/>
      <c r="D794" s="96" t="s">
        <v>132</v>
      </c>
      <c r="E794" s="97" t="s">
        <v>1</v>
      </c>
      <c r="F794" s="98" t="s">
        <v>1236</v>
      </c>
      <c r="H794" s="99">
        <v>0.225</v>
      </c>
      <c r="L794" s="94"/>
      <c r="M794" s="100"/>
      <c r="N794" s="101"/>
      <c r="O794" s="101"/>
      <c r="P794" s="101"/>
      <c r="Q794" s="101"/>
      <c r="R794" s="101"/>
      <c r="S794" s="101"/>
      <c r="T794" s="102"/>
      <c r="AT794" s="97" t="s">
        <v>132</v>
      </c>
      <c r="AU794" s="97" t="s">
        <v>74</v>
      </c>
      <c r="AV794" s="95" t="s">
        <v>74</v>
      </c>
      <c r="AW794" s="95" t="s">
        <v>5</v>
      </c>
      <c r="AX794" s="95" t="s">
        <v>66</v>
      </c>
      <c r="AY794" s="97" t="s">
        <v>123</v>
      </c>
    </row>
    <row r="795" spans="2:51" s="167" customFormat="1" ht="12">
      <c r="B795" s="166"/>
      <c r="D795" s="96" t="s">
        <v>132</v>
      </c>
      <c r="E795" s="168" t="s">
        <v>1</v>
      </c>
      <c r="F795" s="169" t="s">
        <v>1160</v>
      </c>
      <c r="H795" s="168" t="s">
        <v>1</v>
      </c>
      <c r="L795" s="166"/>
      <c r="M795" s="170"/>
      <c r="N795" s="171"/>
      <c r="O795" s="171"/>
      <c r="P795" s="171"/>
      <c r="Q795" s="171"/>
      <c r="R795" s="171"/>
      <c r="S795" s="171"/>
      <c r="T795" s="172"/>
      <c r="AT795" s="168" t="s">
        <v>132</v>
      </c>
      <c r="AU795" s="168" t="s">
        <v>74</v>
      </c>
      <c r="AV795" s="167" t="s">
        <v>72</v>
      </c>
      <c r="AW795" s="167" t="s">
        <v>5</v>
      </c>
      <c r="AX795" s="167" t="s">
        <v>66</v>
      </c>
      <c r="AY795" s="168" t="s">
        <v>123</v>
      </c>
    </row>
    <row r="796" spans="2:51" s="167" customFormat="1" ht="12">
      <c r="B796" s="166"/>
      <c r="D796" s="96" t="s">
        <v>132</v>
      </c>
      <c r="E796" s="168" t="s">
        <v>1</v>
      </c>
      <c r="F796" s="169" t="s">
        <v>616</v>
      </c>
      <c r="H796" s="168" t="s">
        <v>1</v>
      </c>
      <c r="L796" s="166"/>
      <c r="M796" s="170"/>
      <c r="N796" s="171"/>
      <c r="O796" s="171"/>
      <c r="P796" s="171"/>
      <c r="Q796" s="171"/>
      <c r="R796" s="171"/>
      <c r="S796" s="171"/>
      <c r="T796" s="172"/>
      <c r="AT796" s="168" t="s">
        <v>132</v>
      </c>
      <c r="AU796" s="168" t="s">
        <v>74</v>
      </c>
      <c r="AV796" s="167" t="s">
        <v>72</v>
      </c>
      <c r="AW796" s="167" t="s">
        <v>5</v>
      </c>
      <c r="AX796" s="167" t="s">
        <v>66</v>
      </c>
      <c r="AY796" s="168" t="s">
        <v>123</v>
      </c>
    </row>
    <row r="797" spans="2:51" s="167" customFormat="1" ht="12">
      <c r="B797" s="166"/>
      <c r="D797" s="96" t="s">
        <v>132</v>
      </c>
      <c r="E797" s="168" t="s">
        <v>1</v>
      </c>
      <c r="F797" s="169" t="s">
        <v>1235</v>
      </c>
      <c r="H797" s="168" t="s">
        <v>1</v>
      </c>
      <c r="L797" s="166"/>
      <c r="M797" s="170"/>
      <c r="N797" s="171"/>
      <c r="O797" s="171"/>
      <c r="P797" s="171"/>
      <c r="Q797" s="171"/>
      <c r="R797" s="171"/>
      <c r="S797" s="171"/>
      <c r="T797" s="172"/>
      <c r="AT797" s="168" t="s">
        <v>132</v>
      </c>
      <c r="AU797" s="168" t="s">
        <v>74</v>
      </c>
      <c r="AV797" s="167" t="s">
        <v>72</v>
      </c>
      <c r="AW797" s="167" t="s">
        <v>5</v>
      </c>
      <c r="AX797" s="167" t="s">
        <v>66</v>
      </c>
      <c r="AY797" s="168" t="s">
        <v>123</v>
      </c>
    </row>
    <row r="798" spans="2:51" s="95" customFormat="1" ht="12">
      <c r="B798" s="94"/>
      <c r="D798" s="96" t="s">
        <v>132</v>
      </c>
      <c r="E798" s="97" t="s">
        <v>1</v>
      </c>
      <c r="F798" s="98" t="s">
        <v>1236</v>
      </c>
      <c r="H798" s="99">
        <v>0.225</v>
      </c>
      <c r="L798" s="94"/>
      <c r="M798" s="100"/>
      <c r="N798" s="101"/>
      <c r="O798" s="101"/>
      <c r="P798" s="101"/>
      <c r="Q798" s="101"/>
      <c r="R798" s="101"/>
      <c r="S798" s="101"/>
      <c r="T798" s="102"/>
      <c r="AT798" s="97" t="s">
        <v>132</v>
      </c>
      <c r="AU798" s="97" t="s">
        <v>74</v>
      </c>
      <c r="AV798" s="95" t="s">
        <v>74</v>
      </c>
      <c r="AW798" s="95" t="s">
        <v>5</v>
      </c>
      <c r="AX798" s="95" t="s">
        <v>66</v>
      </c>
      <c r="AY798" s="97" t="s">
        <v>123</v>
      </c>
    </row>
    <row r="799" spans="2:51" s="167" customFormat="1" ht="12">
      <c r="B799" s="166"/>
      <c r="D799" s="96" t="s">
        <v>132</v>
      </c>
      <c r="E799" s="168" t="s">
        <v>1</v>
      </c>
      <c r="F799" s="169" t="s">
        <v>1237</v>
      </c>
      <c r="H799" s="168" t="s">
        <v>1</v>
      </c>
      <c r="L799" s="166"/>
      <c r="M799" s="170"/>
      <c r="N799" s="171"/>
      <c r="O799" s="171"/>
      <c r="P799" s="171"/>
      <c r="Q799" s="171"/>
      <c r="R799" s="171"/>
      <c r="S799" s="171"/>
      <c r="T799" s="172"/>
      <c r="AT799" s="168" t="s">
        <v>132</v>
      </c>
      <c r="AU799" s="168" t="s">
        <v>74</v>
      </c>
      <c r="AV799" s="167" t="s">
        <v>72</v>
      </c>
      <c r="AW799" s="167" t="s">
        <v>5</v>
      </c>
      <c r="AX799" s="167" t="s">
        <v>66</v>
      </c>
      <c r="AY799" s="168" t="s">
        <v>123</v>
      </c>
    </row>
    <row r="800" spans="2:51" s="167" customFormat="1" ht="12">
      <c r="B800" s="166"/>
      <c r="D800" s="96" t="s">
        <v>132</v>
      </c>
      <c r="E800" s="168" t="s">
        <v>1</v>
      </c>
      <c r="F800" s="169" t="s">
        <v>1164</v>
      </c>
      <c r="H800" s="168" t="s">
        <v>1</v>
      </c>
      <c r="L800" s="166"/>
      <c r="M800" s="170"/>
      <c r="N800" s="171"/>
      <c r="O800" s="171"/>
      <c r="P800" s="171"/>
      <c r="Q800" s="171"/>
      <c r="R800" s="171"/>
      <c r="S800" s="171"/>
      <c r="T800" s="172"/>
      <c r="AT800" s="168" t="s">
        <v>132</v>
      </c>
      <c r="AU800" s="168" t="s">
        <v>74</v>
      </c>
      <c r="AV800" s="167" t="s">
        <v>72</v>
      </c>
      <c r="AW800" s="167" t="s">
        <v>5</v>
      </c>
      <c r="AX800" s="167" t="s">
        <v>66</v>
      </c>
      <c r="AY800" s="168" t="s">
        <v>123</v>
      </c>
    </row>
    <row r="801" spans="2:51" s="167" customFormat="1" ht="12">
      <c r="B801" s="166"/>
      <c r="D801" s="96" t="s">
        <v>132</v>
      </c>
      <c r="E801" s="168" t="s">
        <v>1</v>
      </c>
      <c r="F801" s="169" t="s">
        <v>1238</v>
      </c>
      <c r="H801" s="168" t="s">
        <v>1</v>
      </c>
      <c r="L801" s="166"/>
      <c r="M801" s="170"/>
      <c r="N801" s="171"/>
      <c r="O801" s="171"/>
      <c r="P801" s="171"/>
      <c r="Q801" s="171"/>
      <c r="R801" s="171"/>
      <c r="S801" s="171"/>
      <c r="T801" s="172"/>
      <c r="AT801" s="168" t="s">
        <v>132</v>
      </c>
      <c r="AU801" s="168" t="s">
        <v>74</v>
      </c>
      <c r="AV801" s="167" t="s">
        <v>72</v>
      </c>
      <c r="AW801" s="167" t="s">
        <v>5</v>
      </c>
      <c r="AX801" s="167" t="s">
        <v>66</v>
      </c>
      <c r="AY801" s="168" t="s">
        <v>123</v>
      </c>
    </row>
    <row r="802" spans="2:51" s="167" customFormat="1" ht="12">
      <c r="B802" s="166"/>
      <c r="D802" s="96" t="s">
        <v>132</v>
      </c>
      <c r="E802" s="168" t="s">
        <v>1</v>
      </c>
      <c r="F802" s="169" t="s">
        <v>1235</v>
      </c>
      <c r="H802" s="168" t="s">
        <v>1</v>
      </c>
      <c r="L802" s="166"/>
      <c r="M802" s="170"/>
      <c r="N802" s="171"/>
      <c r="O802" s="171"/>
      <c r="P802" s="171"/>
      <c r="Q802" s="171"/>
      <c r="R802" s="171"/>
      <c r="S802" s="171"/>
      <c r="T802" s="172"/>
      <c r="AT802" s="168" t="s">
        <v>132</v>
      </c>
      <c r="AU802" s="168" t="s">
        <v>74</v>
      </c>
      <c r="AV802" s="167" t="s">
        <v>72</v>
      </c>
      <c r="AW802" s="167" t="s">
        <v>5</v>
      </c>
      <c r="AX802" s="167" t="s">
        <v>66</v>
      </c>
      <c r="AY802" s="168" t="s">
        <v>123</v>
      </c>
    </row>
    <row r="803" spans="2:51" s="95" customFormat="1" ht="12">
      <c r="B803" s="94"/>
      <c r="D803" s="96" t="s">
        <v>132</v>
      </c>
      <c r="E803" s="97" t="s">
        <v>1</v>
      </c>
      <c r="F803" s="98" t="s">
        <v>1236</v>
      </c>
      <c r="H803" s="99">
        <v>0.225</v>
      </c>
      <c r="L803" s="94"/>
      <c r="M803" s="100"/>
      <c r="N803" s="101"/>
      <c r="O803" s="101"/>
      <c r="P803" s="101"/>
      <c r="Q803" s="101"/>
      <c r="R803" s="101"/>
      <c r="S803" s="101"/>
      <c r="T803" s="102"/>
      <c r="AT803" s="97" t="s">
        <v>132</v>
      </c>
      <c r="AU803" s="97" t="s">
        <v>74</v>
      </c>
      <c r="AV803" s="95" t="s">
        <v>74</v>
      </c>
      <c r="AW803" s="95" t="s">
        <v>5</v>
      </c>
      <c r="AX803" s="95" t="s">
        <v>66</v>
      </c>
      <c r="AY803" s="97" t="s">
        <v>123</v>
      </c>
    </row>
    <row r="804" spans="2:51" s="167" customFormat="1" ht="12">
      <c r="B804" s="166"/>
      <c r="D804" s="96" t="s">
        <v>132</v>
      </c>
      <c r="E804" s="168" t="s">
        <v>1</v>
      </c>
      <c r="F804" s="169" t="s">
        <v>1169</v>
      </c>
      <c r="H804" s="168" t="s">
        <v>1</v>
      </c>
      <c r="L804" s="166"/>
      <c r="M804" s="170"/>
      <c r="N804" s="171"/>
      <c r="O804" s="171"/>
      <c r="P804" s="171"/>
      <c r="Q804" s="171"/>
      <c r="R804" s="171"/>
      <c r="S804" s="171"/>
      <c r="T804" s="172"/>
      <c r="AT804" s="168" t="s">
        <v>132</v>
      </c>
      <c r="AU804" s="168" t="s">
        <v>74</v>
      </c>
      <c r="AV804" s="167" t="s">
        <v>72</v>
      </c>
      <c r="AW804" s="167" t="s">
        <v>5</v>
      </c>
      <c r="AX804" s="167" t="s">
        <v>66</v>
      </c>
      <c r="AY804" s="168" t="s">
        <v>123</v>
      </c>
    </row>
    <row r="805" spans="2:51" s="167" customFormat="1" ht="12">
      <c r="B805" s="166"/>
      <c r="D805" s="96" t="s">
        <v>132</v>
      </c>
      <c r="E805" s="168" t="s">
        <v>1</v>
      </c>
      <c r="F805" s="169" t="s">
        <v>1238</v>
      </c>
      <c r="H805" s="168" t="s">
        <v>1</v>
      </c>
      <c r="L805" s="166"/>
      <c r="M805" s="170"/>
      <c r="N805" s="171"/>
      <c r="O805" s="171"/>
      <c r="P805" s="171"/>
      <c r="Q805" s="171"/>
      <c r="R805" s="171"/>
      <c r="S805" s="171"/>
      <c r="T805" s="172"/>
      <c r="AT805" s="168" t="s">
        <v>132</v>
      </c>
      <c r="AU805" s="168" t="s">
        <v>74</v>
      </c>
      <c r="AV805" s="167" t="s">
        <v>72</v>
      </c>
      <c r="AW805" s="167" t="s">
        <v>5</v>
      </c>
      <c r="AX805" s="167" t="s">
        <v>66</v>
      </c>
      <c r="AY805" s="168" t="s">
        <v>123</v>
      </c>
    </row>
    <row r="806" spans="2:51" s="167" customFormat="1" ht="12">
      <c r="B806" s="166"/>
      <c r="D806" s="96" t="s">
        <v>132</v>
      </c>
      <c r="E806" s="168" t="s">
        <v>1</v>
      </c>
      <c r="F806" s="169" t="s">
        <v>1235</v>
      </c>
      <c r="H806" s="168" t="s">
        <v>1</v>
      </c>
      <c r="L806" s="166"/>
      <c r="M806" s="170"/>
      <c r="N806" s="171"/>
      <c r="O806" s="171"/>
      <c r="P806" s="171"/>
      <c r="Q806" s="171"/>
      <c r="R806" s="171"/>
      <c r="S806" s="171"/>
      <c r="T806" s="172"/>
      <c r="AT806" s="168" t="s">
        <v>132</v>
      </c>
      <c r="AU806" s="168" t="s">
        <v>74</v>
      </c>
      <c r="AV806" s="167" t="s">
        <v>72</v>
      </c>
      <c r="AW806" s="167" t="s">
        <v>5</v>
      </c>
      <c r="AX806" s="167" t="s">
        <v>66</v>
      </c>
      <c r="AY806" s="168" t="s">
        <v>123</v>
      </c>
    </row>
    <row r="807" spans="2:51" s="95" customFormat="1" ht="12">
      <c r="B807" s="94"/>
      <c r="D807" s="96" t="s">
        <v>132</v>
      </c>
      <c r="E807" s="97" t="s">
        <v>1</v>
      </c>
      <c r="F807" s="98" t="s">
        <v>1236</v>
      </c>
      <c r="H807" s="99">
        <v>0.225</v>
      </c>
      <c r="L807" s="94"/>
      <c r="M807" s="100"/>
      <c r="N807" s="101"/>
      <c r="O807" s="101"/>
      <c r="P807" s="101"/>
      <c r="Q807" s="101"/>
      <c r="R807" s="101"/>
      <c r="S807" s="101"/>
      <c r="T807" s="102"/>
      <c r="AT807" s="97" t="s">
        <v>132</v>
      </c>
      <c r="AU807" s="97" t="s">
        <v>74</v>
      </c>
      <c r="AV807" s="95" t="s">
        <v>74</v>
      </c>
      <c r="AW807" s="95" t="s">
        <v>5</v>
      </c>
      <c r="AX807" s="95" t="s">
        <v>66</v>
      </c>
      <c r="AY807" s="97" t="s">
        <v>123</v>
      </c>
    </row>
    <row r="808" spans="2:51" s="182" customFormat="1" ht="12">
      <c r="B808" s="181"/>
      <c r="D808" s="96" t="s">
        <v>132</v>
      </c>
      <c r="E808" s="183" t="s">
        <v>1</v>
      </c>
      <c r="F808" s="184" t="s">
        <v>470</v>
      </c>
      <c r="H808" s="185">
        <v>1.35</v>
      </c>
      <c r="L808" s="181"/>
      <c r="M808" s="186"/>
      <c r="N808" s="187"/>
      <c r="O808" s="187"/>
      <c r="P808" s="187"/>
      <c r="Q808" s="187"/>
      <c r="R808" s="187"/>
      <c r="S808" s="187"/>
      <c r="T808" s="188"/>
      <c r="AT808" s="183" t="s">
        <v>132</v>
      </c>
      <c r="AU808" s="183" t="s">
        <v>74</v>
      </c>
      <c r="AV808" s="182" t="s">
        <v>130</v>
      </c>
      <c r="AW808" s="182" t="s">
        <v>5</v>
      </c>
      <c r="AX808" s="182" t="s">
        <v>72</v>
      </c>
      <c r="AY808" s="183" t="s">
        <v>123</v>
      </c>
    </row>
    <row r="809" spans="2:65" s="117" customFormat="1" ht="16.5" customHeight="1">
      <c r="B809" s="8"/>
      <c r="C809" s="84" t="s">
        <v>311</v>
      </c>
      <c r="D809" s="84" t="s">
        <v>125</v>
      </c>
      <c r="E809" s="85" t="s">
        <v>630</v>
      </c>
      <c r="F809" s="86" t="s">
        <v>631</v>
      </c>
      <c r="G809" s="87" t="s">
        <v>396</v>
      </c>
      <c r="H809" s="88">
        <v>0.9</v>
      </c>
      <c r="I809" s="142"/>
      <c r="J809" s="89">
        <f>ROUND(I809*H809,2)</f>
        <v>0</v>
      </c>
      <c r="K809" s="86" t="s">
        <v>397</v>
      </c>
      <c r="L809" s="8"/>
      <c r="M809" s="115" t="s">
        <v>1</v>
      </c>
      <c r="N809" s="90" t="s">
        <v>35</v>
      </c>
      <c r="O809" s="92">
        <v>0.584</v>
      </c>
      <c r="P809" s="92">
        <f>O809*H809</f>
        <v>0.5256</v>
      </c>
      <c r="Q809" s="92">
        <v>2.25634</v>
      </c>
      <c r="R809" s="92">
        <f>Q809*H809</f>
        <v>2.030706</v>
      </c>
      <c r="S809" s="92">
        <v>0</v>
      </c>
      <c r="T809" s="164">
        <f>S809*H809</f>
        <v>0</v>
      </c>
      <c r="AR809" s="120" t="s">
        <v>130</v>
      </c>
      <c r="AT809" s="120" t="s">
        <v>125</v>
      </c>
      <c r="AU809" s="120" t="s">
        <v>74</v>
      </c>
      <c r="AY809" s="120" t="s">
        <v>123</v>
      </c>
      <c r="BE809" s="156">
        <f>IF(N809="základní",J809,0)</f>
        <v>0</v>
      </c>
      <c r="BF809" s="156">
        <f>IF(N809="snížená",J809,0)</f>
        <v>0</v>
      </c>
      <c r="BG809" s="156">
        <f>IF(N809="zákl. přenesená",J809,0)</f>
        <v>0</v>
      </c>
      <c r="BH809" s="156">
        <f>IF(N809="sníž. přenesená",J809,0)</f>
        <v>0</v>
      </c>
      <c r="BI809" s="156">
        <f>IF(N809="nulová",J809,0)</f>
        <v>0</v>
      </c>
      <c r="BJ809" s="120" t="s">
        <v>72</v>
      </c>
      <c r="BK809" s="156">
        <f>ROUND(I809*H809,2)</f>
        <v>0</v>
      </c>
      <c r="BL809" s="120" t="s">
        <v>130</v>
      </c>
      <c r="BM809" s="120" t="s">
        <v>1239</v>
      </c>
    </row>
    <row r="810" spans="2:47" s="117" customFormat="1" ht="12">
      <c r="B810" s="8"/>
      <c r="D810" s="96" t="s">
        <v>399</v>
      </c>
      <c r="F810" s="165" t="s">
        <v>633</v>
      </c>
      <c r="L810" s="8"/>
      <c r="M810" s="114"/>
      <c r="N810" s="21"/>
      <c r="O810" s="21"/>
      <c r="P810" s="21"/>
      <c r="Q810" s="21"/>
      <c r="R810" s="21"/>
      <c r="S810" s="21"/>
      <c r="T810" s="22"/>
      <c r="AT810" s="120" t="s">
        <v>399</v>
      </c>
      <c r="AU810" s="120" t="s">
        <v>74</v>
      </c>
    </row>
    <row r="811" spans="2:51" s="167" customFormat="1" ht="12">
      <c r="B811" s="166"/>
      <c r="D811" s="96" t="s">
        <v>132</v>
      </c>
      <c r="E811" s="168" t="s">
        <v>1</v>
      </c>
      <c r="F811" s="169" t="s">
        <v>401</v>
      </c>
      <c r="H811" s="168" t="s">
        <v>1</v>
      </c>
      <c r="L811" s="166"/>
      <c r="M811" s="170"/>
      <c r="N811" s="171"/>
      <c r="O811" s="171"/>
      <c r="P811" s="171"/>
      <c r="Q811" s="171"/>
      <c r="R811" s="171"/>
      <c r="S811" s="171"/>
      <c r="T811" s="172"/>
      <c r="AT811" s="168" t="s">
        <v>132</v>
      </c>
      <c r="AU811" s="168" t="s">
        <v>74</v>
      </c>
      <c r="AV811" s="167" t="s">
        <v>72</v>
      </c>
      <c r="AW811" s="167" t="s">
        <v>5</v>
      </c>
      <c r="AX811" s="167" t="s">
        <v>66</v>
      </c>
      <c r="AY811" s="168" t="s">
        <v>123</v>
      </c>
    </row>
    <row r="812" spans="2:51" s="167" customFormat="1" ht="12">
      <c r="B812" s="166"/>
      <c r="D812" s="96" t="s">
        <v>132</v>
      </c>
      <c r="E812" s="168" t="s">
        <v>1</v>
      </c>
      <c r="F812" s="169" t="s">
        <v>1142</v>
      </c>
      <c r="H812" s="168" t="s">
        <v>1</v>
      </c>
      <c r="L812" s="166"/>
      <c r="M812" s="170"/>
      <c r="N812" s="171"/>
      <c r="O812" s="171"/>
      <c r="P812" s="171"/>
      <c r="Q812" s="171"/>
      <c r="R812" s="171"/>
      <c r="S812" s="171"/>
      <c r="T812" s="172"/>
      <c r="AT812" s="168" t="s">
        <v>132</v>
      </c>
      <c r="AU812" s="168" t="s">
        <v>74</v>
      </c>
      <c r="AV812" s="167" t="s">
        <v>72</v>
      </c>
      <c r="AW812" s="167" t="s">
        <v>5</v>
      </c>
      <c r="AX812" s="167" t="s">
        <v>66</v>
      </c>
      <c r="AY812" s="168" t="s">
        <v>123</v>
      </c>
    </row>
    <row r="813" spans="2:51" s="167" customFormat="1" ht="12">
      <c r="B813" s="166"/>
      <c r="D813" s="96" t="s">
        <v>132</v>
      </c>
      <c r="E813" s="168" t="s">
        <v>1</v>
      </c>
      <c r="F813" s="169" t="s">
        <v>1143</v>
      </c>
      <c r="H813" s="168" t="s">
        <v>1</v>
      </c>
      <c r="L813" s="166"/>
      <c r="M813" s="170"/>
      <c r="N813" s="171"/>
      <c r="O813" s="171"/>
      <c r="P813" s="171"/>
      <c r="Q813" s="171"/>
      <c r="R813" s="171"/>
      <c r="S813" s="171"/>
      <c r="T813" s="172"/>
      <c r="AT813" s="168" t="s">
        <v>132</v>
      </c>
      <c r="AU813" s="168" t="s">
        <v>74</v>
      </c>
      <c r="AV813" s="167" t="s">
        <v>72</v>
      </c>
      <c r="AW813" s="167" t="s">
        <v>5</v>
      </c>
      <c r="AX813" s="167" t="s">
        <v>66</v>
      </c>
      <c r="AY813" s="168" t="s">
        <v>123</v>
      </c>
    </row>
    <row r="814" spans="2:51" s="167" customFormat="1" ht="12">
      <c r="B814" s="166"/>
      <c r="D814" s="96" t="s">
        <v>132</v>
      </c>
      <c r="E814" s="168" t="s">
        <v>1</v>
      </c>
      <c r="F814" s="169" t="s">
        <v>869</v>
      </c>
      <c r="H814" s="168" t="s">
        <v>1</v>
      </c>
      <c r="L814" s="166"/>
      <c r="M814" s="170"/>
      <c r="N814" s="171"/>
      <c r="O814" s="171"/>
      <c r="P814" s="171"/>
      <c r="Q814" s="171"/>
      <c r="R814" s="171"/>
      <c r="S814" s="171"/>
      <c r="T814" s="172"/>
      <c r="AT814" s="168" t="s">
        <v>132</v>
      </c>
      <c r="AU814" s="168" t="s">
        <v>74</v>
      </c>
      <c r="AV814" s="167" t="s">
        <v>72</v>
      </c>
      <c r="AW814" s="167" t="s">
        <v>5</v>
      </c>
      <c r="AX814" s="167" t="s">
        <v>66</v>
      </c>
      <c r="AY814" s="168" t="s">
        <v>123</v>
      </c>
    </row>
    <row r="815" spans="2:51" s="167" customFormat="1" ht="12">
      <c r="B815" s="166"/>
      <c r="D815" s="96" t="s">
        <v>132</v>
      </c>
      <c r="E815" s="168" t="s">
        <v>1</v>
      </c>
      <c r="F815" s="169" t="s">
        <v>1144</v>
      </c>
      <c r="H815" s="168" t="s">
        <v>1</v>
      </c>
      <c r="L815" s="166"/>
      <c r="M815" s="170"/>
      <c r="N815" s="171"/>
      <c r="O815" s="171"/>
      <c r="P815" s="171"/>
      <c r="Q815" s="171"/>
      <c r="R815" s="171"/>
      <c r="S815" s="171"/>
      <c r="T815" s="172"/>
      <c r="AT815" s="168" t="s">
        <v>132</v>
      </c>
      <c r="AU815" s="168" t="s">
        <v>74</v>
      </c>
      <c r="AV815" s="167" t="s">
        <v>72</v>
      </c>
      <c r="AW815" s="167" t="s">
        <v>5</v>
      </c>
      <c r="AX815" s="167" t="s">
        <v>66</v>
      </c>
      <c r="AY815" s="168" t="s">
        <v>123</v>
      </c>
    </row>
    <row r="816" spans="2:51" s="167" customFormat="1" ht="12">
      <c r="B816" s="166"/>
      <c r="D816" s="96" t="s">
        <v>132</v>
      </c>
      <c r="E816" s="168" t="s">
        <v>1</v>
      </c>
      <c r="F816" s="169" t="s">
        <v>634</v>
      </c>
      <c r="H816" s="168" t="s">
        <v>1</v>
      </c>
      <c r="L816" s="166"/>
      <c r="M816" s="170"/>
      <c r="N816" s="171"/>
      <c r="O816" s="171"/>
      <c r="P816" s="171"/>
      <c r="Q816" s="171"/>
      <c r="R816" s="171"/>
      <c r="S816" s="171"/>
      <c r="T816" s="172"/>
      <c r="AT816" s="168" t="s">
        <v>132</v>
      </c>
      <c r="AU816" s="168" t="s">
        <v>74</v>
      </c>
      <c r="AV816" s="167" t="s">
        <v>72</v>
      </c>
      <c r="AW816" s="167" t="s">
        <v>5</v>
      </c>
      <c r="AX816" s="167" t="s">
        <v>66</v>
      </c>
      <c r="AY816" s="168" t="s">
        <v>123</v>
      </c>
    </row>
    <row r="817" spans="2:51" s="167" customFormat="1" ht="12">
      <c r="B817" s="166"/>
      <c r="D817" s="96" t="s">
        <v>132</v>
      </c>
      <c r="E817" s="168" t="s">
        <v>1</v>
      </c>
      <c r="F817" s="169" t="s">
        <v>1235</v>
      </c>
      <c r="H817" s="168" t="s">
        <v>1</v>
      </c>
      <c r="L817" s="166"/>
      <c r="M817" s="170"/>
      <c r="N817" s="171"/>
      <c r="O817" s="171"/>
      <c r="P817" s="171"/>
      <c r="Q817" s="171"/>
      <c r="R817" s="171"/>
      <c r="S817" s="171"/>
      <c r="T817" s="172"/>
      <c r="AT817" s="168" t="s">
        <v>132</v>
      </c>
      <c r="AU817" s="168" t="s">
        <v>74</v>
      </c>
      <c r="AV817" s="167" t="s">
        <v>72</v>
      </c>
      <c r="AW817" s="167" t="s">
        <v>5</v>
      </c>
      <c r="AX817" s="167" t="s">
        <v>66</v>
      </c>
      <c r="AY817" s="168" t="s">
        <v>123</v>
      </c>
    </row>
    <row r="818" spans="2:51" s="95" customFormat="1" ht="12">
      <c r="B818" s="94"/>
      <c r="D818" s="96" t="s">
        <v>132</v>
      </c>
      <c r="E818" s="97" t="s">
        <v>1</v>
      </c>
      <c r="F818" s="98" t="s">
        <v>1236</v>
      </c>
      <c r="H818" s="99">
        <v>0.225</v>
      </c>
      <c r="L818" s="94"/>
      <c r="M818" s="100"/>
      <c r="N818" s="101"/>
      <c r="O818" s="101"/>
      <c r="P818" s="101"/>
      <c r="Q818" s="101"/>
      <c r="R818" s="101"/>
      <c r="S818" s="101"/>
      <c r="T818" s="102"/>
      <c r="AT818" s="97" t="s">
        <v>132</v>
      </c>
      <c r="AU818" s="97" t="s">
        <v>74</v>
      </c>
      <c r="AV818" s="95" t="s">
        <v>74</v>
      </c>
      <c r="AW818" s="95" t="s">
        <v>5</v>
      </c>
      <c r="AX818" s="95" t="s">
        <v>66</v>
      </c>
      <c r="AY818" s="97" t="s">
        <v>123</v>
      </c>
    </row>
    <row r="819" spans="2:51" s="167" customFormat="1" ht="12">
      <c r="B819" s="166"/>
      <c r="D819" s="96" t="s">
        <v>132</v>
      </c>
      <c r="E819" s="168" t="s">
        <v>1</v>
      </c>
      <c r="F819" s="169" t="s">
        <v>1150</v>
      </c>
      <c r="H819" s="168" t="s">
        <v>1</v>
      </c>
      <c r="L819" s="166"/>
      <c r="M819" s="170"/>
      <c r="N819" s="171"/>
      <c r="O819" s="171"/>
      <c r="P819" s="171"/>
      <c r="Q819" s="171"/>
      <c r="R819" s="171"/>
      <c r="S819" s="171"/>
      <c r="T819" s="172"/>
      <c r="AT819" s="168" t="s">
        <v>132</v>
      </c>
      <c r="AU819" s="168" t="s">
        <v>74</v>
      </c>
      <c r="AV819" s="167" t="s">
        <v>72</v>
      </c>
      <c r="AW819" s="167" t="s">
        <v>5</v>
      </c>
      <c r="AX819" s="167" t="s">
        <v>66</v>
      </c>
      <c r="AY819" s="168" t="s">
        <v>123</v>
      </c>
    </row>
    <row r="820" spans="2:51" s="167" customFormat="1" ht="12">
      <c r="B820" s="166"/>
      <c r="D820" s="96" t="s">
        <v>132</v>
      </c>
      <c r="E820" s="168" t="s">
        <v>1</v>
      </c>
      <c r="F820" s="169" t="s">
        <v>634</v>
      </c>
      <c r="H820" s="168" t="s">
        <v>1</v>
      </c>
      <c r="L820" s="166"/>
      <c r="M820" s="170"/>
      <c r="N820" s="171"/>
      <c r="O820" s="171"/>
      <c r="P820" s="171"/>
      <c r="Q820" s="171"/>
      <c r="R820" s="171"/>
      <c r="S820" s="171"/>
      <c r="T820" s="172"/>
      <c r="AT820" s="168" t="s">
        <v>132</v>
      </c>
      <c r="AU820" s="168" t="s">
        <v>74</v>
      </c>
      <c r="AV820" s="167" t="s">
        <v>72</v>
      </c>
      <c r="AW820" s="167" t="s">
        <v>5</v>
      </c>
      <c r="AX820" s="167" t="s">
        <v>66</v>
      </c>
      <c r="AY820" s="168" t="s">
        <v>123</v>
      </c>
    </row>
    <row r="821" spans="2:51" s="167" customFormat="1" ht="12">
      <c r="B821" s="166"/>
      <c r="D821" s="96" t="s">
        <v>132</v>
      </c>
      <c r="E821" s="168" t="s">
        <v>1</v>
      </c>
      <c r="F821" s="169" t="s">
        <v>1235</v>
      </c>
      <c r="H821" s="168" t="s">
        <v>1</v>
      </c>
      <c r="L821" s="166"/>
      <c r="M821" s="170"/>
      <c r="N821" s="171"/>
      <c r="O821" s="171"/>
      <c r="P821" s="171"/>
      <c r="Q821" s="171"/>
      <c r="R821" s="171"/>
      <c r="S821" s="171"/>
      <c r="T821" s="172"/>
      <c r="AT821" s="168" t="s">
        <v>132</v>
      </c>
      <c r="AU821" s="168" t="s">
        <v>74</v>
      </c>
      <c r="AV821" s="167" t="s">
        <v>72</v>
      </c>
      <c r="AW821" s="167" t="s">
        <v>5</v>
      </c>
      <c r="AX821" s="167" t="s">
        <v>66</v>
      </c>
      <c r="AY821" s="168" t="s">
        <v>123</v>
      </c>
    </row>
    <row r="822" spans="2:51" s="95" customFormat="1" ht="12">
      <c r="B822" s="94"/>
      <c r="D822" s="96" t="s">
        <v>132</v>
      </c>
      <c r="E822" s="97" t="s">
        <v>1</v>
      </c>
      <c r="F822" s="98" t="s">
        <v>1236</v>
      </c>
      <c r="H822" s="99">
        <v>0.225</v>
      </c>
      <c r="L822" s="94"/>
      <c r="M822" s="100"/>
      <c r="N822" s="101"/>
      <c r="O822" s="101"/>
      <c r="P822" s="101"/>
      <c r="Q822" s="101"/>
      <c r="R822" s="101"/>
      <c r="S822" s="101"/>
      <c r="T822" s="102"/>
      <c r="AT822" s="97" t="s">
        <v>132</v>
      </c>
      <c r="AU822" s="97" t="s">
        <v>74</v>
      </c>
      <c r="AV822" s="95" t="s">
        <v>74</v>
      </c>
      <c r="AW822" s="95" t="s">
        <v>5</v>
      </c>
      <c r="AX822" s="95" t="s">
        <v>66</v>
      </c>
      <c r="AY822" s="97" t="s">
        <v>123</v>
      </c>
    </row>
    <row r="823" spans="2:51" s="167" customFormat="1" ht="12">
      <c r="B823" s="166"/>
      <c r="D823" s="96" t="s">
        <v>132</v>
      </c>
      <c r="E823" s="168" t="s">
        <v>1</v>
      </c>
      <c r="F823" s="169" t="s">
        <v>1155</v>
      </c>
      <c r="H823" s="168" t="s">
        <v>1</v>
      </c>
      <c r="L823" s="166"/>
      <c r="M823" s="170"/>
      <c r="N823" s="171"/>
      <c r="O823" s="171"/>
      <c r="P823" s="171"/>
      <c r="Q823" s="171"/>
      <c r="R823" s="171"/>
      <c r="S823" s="171"/>
      <c r="T823" s="172"/>
      <c r="AT823" s="168" t="s">
        <v>132</v>
      </c>
      <c r="AU823" s="168" t="s">
        <v>74</v>
      </c>
      <c r="AV823" s="167" t="s">
        <v>72</v>
      </c>
      <c r="AW823" s="167" t="s">
        <v>5</v>
      </c>
      <c r="AX823" s="167" t="s">
        <v>66</v>
      </c>
      <c r="AY823" s="168" t="s">
        <v>123</v>
      </c>
    </row>
    <row r="824" spans="2:51" s="167" customFormat="1" ht="12">
      <c r="B824" s="166"/>
      <c r="D824" s="96" t="s">
        <v>132</v>
      </c>
      <c r="E824" s="168" t="s">
        <v>1</v>
      </c>
      <c r="F824" s="169" t="s">
        <v>634</v>
      </c>
      <c r="H824" s="168" t="s">
        <v>1</v>
      </c>
      <c r="L824" s="166"/>
      <c r="M824" s="170"/>
      <c r="N824" s="171"/>
      <c r="O824" s="171"/>
      <c r="P824" s="171"/>
      <c r="Q824" s="171"/>
      <c r="R824" s="171"/>
      <c r="S824" s="171"/>
      <c r="T824" s="172"/>
      <c r="AT824" s="168" t="s">
        <v>132</v>
      </c>
      <c r="AU824" s="168" t="s">
        <v>74</v>
      </c>
      <c r="AV824" s="167" t="s">
        <v>72</v>
      </c>
      <c r="AW824" s="167" t="s">
        <v>5</v>
      </c>
      <c r="AX824" s="167" t="s">
        <v>66</v>
      </c>
      <c r="AY824" s="168" t="s">
        <v>123</v>
      </c>
    </row>
    <row r="825" spans="2:51" s="167" customFormat="1" ht="12">
      <c r="B825" s="166"/>
      <c r="D825" s="96" t="s">
        <v>132</v>
      </c>
      <c r="E825" s="168" t="s">
        <v>1</v>
      </c>
      <c r="F825" s="169" t="s">
        <v>1235</v>
      </c>
      <c r="H825" s="168" t="s">
        <v>1</v>
      </c>
      <c r="L825" s="166"/>
      <c r="M825" s="170"/>
      <c r="N825" s="171"/>
      <c r="O825" s="171"/>
      <c r="P825" s="171"/>
      <c r="Q825" s="171"/>
      <c r="R825" s="171"/>
      <c r="S825" s="171"/>
      <c r="T825" s="172"/>
      <c r="AT825" s="168" t="s">
        <v>132</v>
      </c>
      <c r="AU825" s="168" t="s">
        <v>74</v>
      </c>
      <c r="AV825" s="167" t="s">
        <v>72</v>
      </c>
      <c r="AW825" s="167" t="s">
        <v>5</v>
      </c>
      <c r="AX825" s="167" t="s">
        <v>66</v>
      </c>
      <c r="AY825" s="168" t="s">
        <v>123</v>
      </c>
    </row>
    <row r="826" spans="2:51" s="95" customFormat="1" ht="12">
      <c r="B826" s="94"/>
      <c r="D826" s="96" t="s">
        <v>132</v>
      </c>
      <c r="E826" s="97" t="s">
        <v>1</v>
      </c>
      <c r="F826" s="98" t="s">
        <v>1236</v>
      </c>
      <c r="H826" s="99">
        <v>0.225</v>
      </c>
      <c r="L826" s="94"/>
      <c r="M826" s="100"/>
      <c r="N826" s="101"/>
      <c r="O826" s="101"/>
      <c r="P826" s="101"/>
      <c r="Q826" s="101"/>
      <c r="R826" s="101"/>
      <c r="S826" s="101"/>
      <c r="T826" s="102"/>
      <c r="AT826" s="97" t="s">
        <v>132</v>
      </c>
      <c r="AU826" s="97" t="s">
        <v>74</v>
      </c>
      <c r="AV826" s="95" t="s">
        <v>74</v>
      </c>
      <c r="AW826" s="95" t="s">
        <v>5</v>
      </c>
      <c r="AX826" s="95" t="s">
        <v>66</v>
      </c>
      <c r="AY826" s="97" t="s">
        <v>123</v>
      </c>
    </row>
    <row r="827" spans="2:51" s="167" customFormat="1" ht="12">
      <c r="B827" s="166"/>
      <c r="D827" s="96" t="s">
        <v>132</v>
      </c>
      <c r="E827" s="168" t="s">
        <v>1</v>
      </c>
      <c r="F827" s="169" t="s">
        <v>1160</v>
      </c>
      <c r="H827" s="168" t="s">
        <v>1</v>
      </c>
      <c r="L827" s="166"/>
      <c r="M827" s="170"/>
      <c r="N827" s="171"/>
      <c r="O827" s="171"/>
      <c r="P827" s="171"/>
      <c r="Q827" s="171"/>
      <c r="R827" s="171"/>
      <c r="S827" s="171"/>
      <c r="T827" s="172"/>
      <c r="AT827" s="168" t="s">
        <v>132</v>
      </c>
      <c r="AU827" s="168" t="s">
        <v>74</v>
      </c>
      <c r="AV827" s="167" t="s">
        <v>72</v>
      </c>
      <c r="AW827" s="167" t="s">
        <v>5</v>
      </c>
      <c r="AX827" s="167" t="s">
        <v>66</v>
      </c>
      <c r="AY827" s="168" t="s">
        <v>123</v>
      </c>
    </row>
    <row r="828" spans="2:51" s="167" customFormat="1" ht="12">
      <c r="B828" s="166"/>
      <c r="D828" s="96" t="s">
        <v>132</v>
      </c>
      <c r="E828" s="168" t="s">
        <v>1</v>
      </c>
      <c r="F828" s="169" t="s">
        <v>634</v>
      </c>
      <c r="H828" s="168" t="s">
        <v>1</v>
      </c>
      <c r="L828" s="166"/>
      <c r="M828" s="170"/>
      <c r="N828" s="171"/>
      <c r="O828" s="171"/>
      <c r="P828" s="171"/>
      <c r="Q828" s="171"/>
      <c r="R828" s="171"/>
      <c r="S828" s="171"/>
      <c r="T828" s="172"/>
      <c r="AT828" s="168" t="s">
        <v>132</v>
      </c>
      <c r="AU828" s="168" t="s">
        <v>74</v>
      </c>
      <c r="AV828" s="167" t="s">
        <v>72</v>
      </c>
      <c r="AW828" s="167" t="s">
        <v>5</v>
      </c>
      <c r="AX828" s="167" t="s">
        <v>66</v>
      </c>
      <c r="AY828" s="168" t="s">
        <v>123</v>
      </c>
    </row>
    <row r="829" spans="2:51" s="167" customFormat="1" ht="12">
      <c r="B829" s="166"/>
      <c r="D829" s="96" t="s">
        <v>132</v>
      </c>
      <c r="E829" s="168" t="s">
        <v>1</v>
      </c>
      <c r="F829" s="169" t="s">
        <v>1235</v>
      </c>
      <c r="H829" s="168" t="s">
        <v>1</v>
      </c>
      <c r="L829" s="166"/>
      <c r="M829" s="170"/>
      <c r="N829" s="171"/>
      <c r="O829" s="171"/>
      <c r="P829" s="171"/>
      <c r="Q829" s="171"/>
      <c r="R829" s="171"/>
      <c r="S829" s="171"/>
      <c r="T829" s="172"/>
      <c r="AT829" s="168" t="s">
        <v>132</v>
      </c>
      <c r="AU829" s="168" t="s">
        <v>74</v>
      </c>
      <c r="AV829" s="167" t="s">
        <v>72</v>
      </c>
      <c r="AW829" s="167" t="s">
        <v>5</v>
      </c>
      <c r="AX829" s="167" t="s">
        <v>66</v>
      </c>
      <c r="AY829" s="168" t="s">
        <v>123</v>
      </c>
    </row>
    <row r="830" spans="2:51" s="95" customFormat="1" ht="12">
      <c r="B830" s="94"/>
      <c r="D830" s="96" t="s">
        <v>132</v>
      </c>
      <c r="E830" s="97" t="s">
        <v>1</v>
      </c>
      <c r="F830" s="98" t="s">
        <v>1236</v>
      </c>
      <c r="H830" s="99">
        <v>0.225</v>
      </c>
      <c r="L830" s="94"/>
      <c r="M830" s="100"/>
      <c r="N830" s="101"/>
      <c r="O830" s="101"/>
      <c r="P830" s="101"/>
      <c r="Q830" s="101"/>
      <c r="R830" s="101"/>
      <c r="S830" s="101"/>
      <c r="T830" s="102"/>
      <c r="AT830" s="97" t="s">
        <v>132</v>
      </c>
      <c r="AU830" s="97" t="s">
        <v>74</v>
      </c>
      <c r="AV830" s="95" t="s">
        <v>74</v>
      </c>
      <c r="AW830" s="95" t="s">
        <v>5</v>
      </c>
      <c r="AX830" s="95" t="s">
        <v>66</v>
      </c>
      <c r="AY830" s="97" t="s">
        <v>123</v>
      </c>
    </row>
    <row r="831" spans="2:51" s="182" customFormat="1" ht="12">
      <c r="B831" s="181"/>
      <c r="D831" s="96" t="s">
        <v>132</v>
      </c>
      <c r="E831" s="183" t="s">
        <v>1</v>
      </c>
      <c r="F831" s="184" t="s">
        <v>470</v>
      </c>
      <c r="H831" s="185">
        <v>0.9</v>
      </c>
      <c r="L831" s="181"/>
      <c r="M831" s="186"/>
      <c r="N831" s="187"/>
      <c r="O831" s="187"/>
      <c r="P831" s="187"/>
      <c r="Q831" s="187"/>
      <c r="R831" s="187"/>
      <c r="S831" s="187"/>
      <c r="T831" s="188"/>
      <c r="AT831" s="183" t="s">
        <v>132</v>
      </c>
      <c r="AU831" s="183" t="s">
        <v>74</v>
      </c>
      <c r="AV831" s="182" t="s">
        <v>130</v>
      </c>
      <c r="AW831" s="182" t="s">
        <v>5</v>
      </c>
      <c r="AX831" s="182" t="s">
        <v>72</v>
      </c>
      <c r="AY831" s="183" t="s">
        <v>123</v>
      </c>
    </row>
    <row r="832" spans="2:65" s="117" customFormat="1" ht="16.5" customHeight="1">
      <c r="B832" s="8"/>
      <c r="C832" s="84" t="s">
        <v>184</v>
      </c>
      <c r="D832" s="84" t="s">
        <v>125</v>
      </c>
      <c r="E832" s="85" t="s">
        <v>635</v>
      </c>
      <c r="F832" s="86" t="s">
        <v>636</v>
      </c>
      <c r="G832" s="87" t="s">
        <v>128</v>
      </c>
      <c r="H832" s="88">
        <v>2.4</v>
      </c>
      <c r="I832" s="142"/>
      <c r="J832" s="89">
        <f>ROUND(I832*H832,2)</f>
        <v>0</v>
      </c>
      <c r="K832" s="86" t="s">
        <v>397</v>
      </c>
      <c r="L832" s="8"/>
      <c r="M832" s="115" t="s">
        <v>1</v>
      </c>
      <c r="N832" s="90" t="s">
        <v>35</v>
      </c>
      <c r="O832" s="92">
        <v>0.364</v>
      </c>
      <c r="P832" s="92">
        <f>O832*H832</f>
        <v>0.8735999999999999</v>
      </c>
      <c r="Q832" s="92">
        <v>0.00103</v>
      </c>
      <c r="R832" s="92">
        <f>Q832*H832</f>
        <v>0.0024720000000000002</v>
      </c>
      <c r="S832" s="92">
        <v>0</v>
      </c>
      <c r="T832" s="164">
        <f>S832*H832</f>
        <v>0</v>
      </c>
      <c r="AR832" s="120" t="s">
        <v>130</v>
      </c>
      <c r="AT832" s="120" t="s">
        <v>125</v>
      </c>
      <c r="AU832" s="120" t="s">
        <v>74</v>
      </c>
      <c r="AY832" s="120" t="s">
        <v>123</v>
      </c>
      <c r="BE832" s="156">
        <f>IF(N832="základní",J832,0)</f>
        <v>0</v>
      </c>
      <c r="BF832" s="156">
        <f>IF(N832="snížená",J832,0)</f>
        <v>0</v>
      </c>
      <c r="BG832" s="156">
        <f>IF(N832="zákl. přenesená",J832,0)</f>
        <v>0</v>
      </c>
      <c r="BH832" s="156">
        <f>IF(N832="sníž. přenesená",J832,0)</f>
        <v>0</v>
      </c>
      <c r="BI832" s="156">
        <f>IF(N832="nulová",J832,0)</f>
        <v>0</v>
      </c>
      <c r="BJ832" s="120" t="s">
        <v>72</v>
      </c>
      <c r="BK832" s="156">
        <f>ROUND(I832*H832,2)</f>
        <v>0</v>
      </c>
      <c r="BL832" s="120" t="s">
        <v>130</v>
      </c>
      <c r="BM832" s="120" t="s">
        <v>1240</v>
      </c>
    </row>
    <row r="833" spans="2:47" s="117" customFormat="1" ht="19.5">
      <c r="B833" s="8"/>
      <c r="D833" s="96" t="s">
        <v>399</v>
      </c>
      <c r="F833" s="165" t="s">
        <v>638</v>
      </c>
      <c r="L833" s="8"/>
      <c r="M833" s="114"/>
      <c r="N833" s="21"/>
      <c r="O833" s="21"/>
      <c r="P833" s="21"/>
      <c r="Q833" s="21"/>
      <c r="R833" s="21"/>
      <c r="S833" s="21"/>
      <c r="T833" s="22"/>
      <c r="AT833" s="120" t="s">
        <v>399</v>
      </c>
      <c r="AU833" s="120" t="s">
        <v>74</v>
      </c>
    </row>
    <row r="834" spans="2:51" s="167" customFormat="1" ht="12">
      <c r="B834" s="166"/>
      <c r="D834" s="96" t="s">
        <v>132</v>
      </c>
      <c r="E834" s="168" t="s">
        <v>1</v>
      </c>
      <c r="F834" s="169" t="s">
        <v>401</v>
      </c>
      <c r="H834" s="168" t="s">
        <v>1</v>
      </c>
      <c r="L834" s="166"/>
      <c r="M834" s="170"/>
      <c r="N834" s="171"/>
      <c r="O834" s="171"/>
      <c r="P834" s="171"/>
      <c r="Q834" s="171"/>
      <c r="R834" s="171"/>
      <c r="S834" s="171"/>
      <c r="T834" s="172"/>
      <c r="AT834" s="168" t="s">
        <v>132</v>
      </c>
      <c r="AU834" s="168" t="s">
        <v>74</v>
      </c>
      <c r="AV834" s="167" t="s">
        <v>72</v>
      </c>
      <c r="AW834" s="167" t="s">
        <v>5</v>
      </c>
      <c r="AX834" s="167" t="s">
        <v>66</v>
      </c>
      <c r="AY834" s="168" t="s">
        <v>123</v>
      </c>
    </row>
    <row r="835" spans="2:51" s="167" customFormat="1" ht="12">
      <c r="B835" s="166"/>
      <c r="D835" s="96" t="s">
        <v>132</v>
      </c>
      <c r="E835" s="168" t="s">
        <v>1</v>
      </c>
      <c r="F835" s="169" t="s">
        <v>1142</v>
      </c>
      <c r="H835" s="168" t="s">
        <v>1</v>
      </c>
      <c r="L835" s="166"/>
      <c r="M835" s="170"/>
      <c r="N835" s="171"/>
      <c r="O835" s="171"/>
      <c r="P835" s="171"/>
      <c r="Q835" s="171"/>
      <c r="R835" s="171"/>
      <c r="S835" s="171"/>
      <c r="T835" s="172"/>
      <c r="AT835" s="168" t="s">
        <v>132</v>
      </c>
      <c r="AU835" s="168" t="s">
        <v>74</v>
      </c>
      <c r="AV835" s="167" t="s">
        <v>72</v>
      </c>
      <c r="AW835" s="167" t="s">
        <v>5</v>
      </c>
      <c r="AX835" s="167" t="s">
        <v>66</v>
      </c>
      <c r="AY835" s="168" t="s">
        <v>123</v>
      </c>
    </row>
    <row r="836" spans="2:51" s="167" customFormat="1" ht="12">
      <c r="B836" s="166"/>
      <c r="D836" s="96" t="s">
        <v>132</v>
      </c>
      <c r="E836" s="168" t="s">
        <v>1</v>
      </c>
      <c r="F836" s="169" t="s">
        <v>1143</v>
      </c>
      <c r="H836" s="168" t="s">
        <v>1</v>
      </c>
      <c r="L836" s="166"/>
      <c r="M836" s="170"/>
      <c r="N836" s="171"/>
      <c r="O836" s="171"/>
      <c r="P836" s="171"/>
      <c r="Q836" s="171"/>
      <c r="R836" s="171"/>
      <c r="S836" s="171"/>
      <c r="T836" s="172"/>
      <c r="AT836" s="168" t="s">
        <v>132</v>
      </c>
      <c r="AU836" s="168" t="s">
        <v>74</v>
      </c>
      <c r="AV836" s="167" t="s">
        <v>72</v>
      </c>
      <c r="AW836" s="167" t="s">
        <v>5</v>
      </c>
      <c r="AX836" s="167" t="s">
        <v>66</v>
      </c>
      <c r="AY836" s="168" t="s">
        <v>123</v>
      </c>
    </row>
    <row r="837" spans="2:51" s="167" customFormat="1" ht="12">
      <c r="B837" s="166"/>
      <c r="D837" s="96" t="s">
        <v>132</v>
      </c>
      <c r="E837" s="168" t="s">
        <v>1</v>
      </c>
      <c r="F837" s="169" t="s">
        <v>869</v>
      </c>
      <c r="H837" s="168" t="s">
        <v>1</v>
      </c>
      <c r="L837" s="166"/>
      <c r="M837" s="170"/>
      <c r="N837" s="171"/>
      <c r="O837" s="171"/>
      <c r="P837" s="171"/>
      <c r="Q837" s="171"/>
      <c r="R837" s="171"/>
      <c r="S837" s="171"/>
      <c r="T837" s="172"/>
      <c r="AT837" s="168" t="s">
        <v>132</v>
      </c>
      <c r="AU837" s="168" t="s">
        <v>74</v>
      </c>
      <c r="AV837" s="167" t="s">
        <v>72</v>
      </c>
      <c r="AW837" s="167" t="s">
        <v>5</v>
      </c>
      <c r="AX837" s="167" t="s">
        <v>66</v>
      </c>
      <c r="AY837" s="168" t="s">
        <v>123</v>
      </c>
    </row>
    <row r="838" spans="2:51" s="167" customFormat="1" ht="12">
      <c r="B838" s="166"/>
      <c r="D838" s="96" t="s">
        <v>132</v>
      </c>
      <c r="E838" s="168" t="s">
        <v>1</v>
      </c>
      <c r="F838" s="169" t="s">
        <v>1144</v>
      </c>
      <c r="H838" s="168" t="s">
        <v>1</v>
      </c>
      <c r="L838" s="166"/>
      <c r="M838" s="170"/>
      <c r="N838" s="171"/>
      <c r="O838" s="171"/>
      <c r="P838" s="171"/>
      <c r="Q838" s="171"/>
      <c r="R838" s="171"/>
      <c r="S838" s="171"/>
      <c r="T838" s="172"/>
      <c r="AT838" s="168" t="s">
        <v>132</v>
      </c>
      <c r="AU838" s="168" t="s">
        <v>74</v>
      </c>
      <c r="AV838" s="167" t="s">
        <v>72</v>
      </c>
      <c r="AW838" s="167" t="s">
        <v>5</v>
      </c>
      <c r="AX838" s="167" t="s">
        <v>66</v>
      </c>
      <c r="AY838" s="168" t="s">
        <v>123</v>
      </c>
    </row>
    <row r="839" spans="2:51" s="167" customFormat="1" ht="12">
      <c r="B839" s="166"/>
      <c r="D839" s="96" t="s">
        <v>132</v>
      </c>
      <c r="E839" s="168" t="s">
        <v>1</v>
      </c>
      <c r="F839" s="169" t="s">
        <v>634</v>
      </c>
      <c r="H839" s="168" t="s">
        <v>1</v>
      </c>
      <c r="L839" s="166"/>
      <c r="M839" s="170"/>
      <c r="N839" s="171"/>
      <c r="O839" s="171"/>
      <c r="P839" s="171"/>
      <c r="Q839" s="171"/>
      <c r="R839" s="171"/>
      <c r="S839" s="171"/>
      <c r="T839" s="172"/>
      <c r="AT839" s="168" t="s">
        <v>132</v>
      </c>
      <c r="AU839" s="168" t="s">
        <v>74</v>
      </c>
      <c r="AV839" s="167" t="s">
        <v>72</v>
      </c>
      <c r="AW839" s="167" t="s">
        <v>5</v>
      </c>
      <c r="AX839" s="167" t="s">
        <v>66</v>
      </c>
      <c r="AY839" s="168" t="s">
        <v>123</v>
      </c>
    </row>
    <row r="840" spans="2:51" s="167" customFormat="1" ht="12">
      <c r="B840" s="166"/>
      <c r="D840" s="96" t="s">
        <v>132</v>
      </c>
      <c r="E840" s="168" t="s">
        <v>1</v>
      </c>
      <c r="F840" s="169" t="s">
        <v>1235</v>
      </c>
      <c r="H840" s="168" t="s">
        <v>1</v>
      </c>
      <c r="L840" s="166"/>
      <c r="M840" s="170"/>
      <c r="N840" s="171"/>
      <c r="O840" s="171"/>
      <c r="P840" s="171"/>
      <c r="Q840" s="171"/>
      <c r="R840" s="171"/>
      <c r="S840" s="171"/>
      <c r="T840" s="172"/>
      <c r="AT840" s="168" t="s">
        <v>132</v>
      </c>
      <c r="AU840" s="168" t="s">
        <v>74</v>
      </c>
      <c r="AV840" s="167" t="s">
        <v>72</v>
      </c>
      <c r="AW840" s="167" t="s">
        <v>5</v>
      </c>
      <c r="AX840" s="167" t="s">
        <v>66</v>
      </c>
      <c r="AY840" s="168" t="s">
        <v>123</v>
      </c>
    </row>
    <row r="841" spans="2:51" s="95" customFormat="1" ht="12">
      <c r="B841" s="94"/>
      <c r="D841" s="96" t="s">
        <v>132</v>
      </c>
      <c r="E841" s="97" t="s">
        <v>1</v>
      </c>
      <c r="F841" s="98" t="s">
        <v>1241</v>
      </c>
      <c r="H841" s="99">
        <v>0.6</v>
      </c>
      <c r="L841" s="94"/>
      <c r="M841" s="100"/>
      <c r="N841" s="101"/>
      <c r="O841" s="101"/>
      <c r="P841" s="101"/>
      <c r="Q841" s="101"/>
      <c r="R841" s="101"/>
      <c r="S841" s="101"/>
      <c r="T841" s="102"/>
      <c r="AT841" s="97" t="s">
        <v>132</v>
      </c>
      <c r="AU841" s="97" t="s">
        <v>74</v>
      </c>
      <c r="AV841" s="95" t="s">
        <v>74</v>
      </c>
      <c r="AW841" s="95" t="s">
        <v>5</v>
      </c>
      <c r="AX841" s="95" t="s">
        <v>66</v>
      </c>
      <c r="AY841" s="97" t="s">
        <v>123</v>
      </c>
    </row>
    <row r="842" spans="2:51" s="167" customFormat="1" ht="12">
      <c r="B842" s="166"/>
      <c r="D842" s="96" t="s">
        <v>132</v>
      </c>
      <c r="E842" s="168" t="s">
        <v>1</v>
      </c>
      <c r="F842" s="169" t="s">
        <v>1150</v>
      </c>
      <c r="H842" s="168" t="s">
        <v>1</v>
      </c>
      <c r="L842" s="166"/>
      <c r="M842" s="170"/>
      <c r="N842" s="171"/>
      <c r="O842" s="171"/>
      <c r="P842" s="171"/>
      <c r="Q842" s="171"/>
      <c r="R842" s="171"/>
      <c r="S842" s="171"/>
      <c r="T842" s="172"/>
      <c r="AT842" s="168" t="s">
        <v>132</v>
      </c>
      <c r="AU842" s="168" t="s">
        <v>74</v>
      </c>
      <c r="AV842" s="167" t="s">
        <v>72</v>
      </c>
      <c r="AW842" s="167" t="s">
        <v>5</v>
      </c>
      <c r="AX842" s="167" t="s">
        <v>66</v>
      </c>
      <c r="AY842" s="168" t="s">
        <v>123</v>
      </c>
    </row>
    <row r="843" spans="2:51" s="167" customFormat="1" ht="12">
      <c r="B843" s="166"/>
      <c r="D843" s="96" t="s">
        <v>132</v>
      </c>
      <c r="E843" s="168" t="s">
        <v>1</v>
      </c>
      <c r="F843" s="169" t="s">
        <v>634</v>
      </c>
      <c r="H843" s="168" t="s">
        <v>1</v>
      </c>
      <c r="L843" s="166"/>
      <c r="M843" s="170"/>
      <c r="N843" s="171"/>
      <c r="O843" s="171"/>
      <c r="P843" s="171"/>
      <c r="Q843" s="171"/>
      <c r="R843" s="171"/>
      <c r="S843" s="171"/>
      <c r="T843" s="172"/>
      <c r="AT843" s="168" t="s">
        <v>132</v>
      </c>
      <c r="AU843" s="168" t="s">
        <v>74</v>
      </c>
      <c r="AV843" s="167" t="s">
        <v>72</v>
      </c>
      <c r="AW843" s="167" t="s">
        <v>5</v>
      </c>
      <c r="AX843" s="167" t="s">
        <v>66</v>
      </c>
      <c r="AY843" s="168" t="s">
        <v>123</v>
      </c>
    </row>
    <row r="844" spans="2:51" s="167" customFormat="1" ht="12">
      <c r="B844" s="166"/>
      <c r="D844" s="96" t="s">
        <v>132</v>
      </c>
      <c r="E844" s="168" t="s">
        <v>1</v>
      </c>
      <c r="F844" s="169" t="s">
        <v>1235</v>
      </c>
      <c r="H844" s="168" t="s">
        <v>1</v>
      </c>
      <c r="L844" s="166"/>
      <c r="M844" s="170"/>
      <c r="N844" s="171"/>
      <c r="O844" s="171"/>
      <c r="P844" s="171"/>
      <c r="Q844" s="171"/>
      <c r="R844" s="171"/>
      <c r="S844" s="171"/>
      <c r="T844" s="172"/>
      <c r="AT844" s="168" t="s">
        <v>132</v>
      </c>
      <c r="AU844" s="168" t="s">
        <v>74</v>
      </c>
      <c r="AV844" s="167" t="s">
        <v>72</v>
      </c>
      <c r="AW844" s="167" t="s">
        <v>5</v>
      </c>
      <c r="AX844" s="167" t="s">
        <v>66</v>
      </c>
      <c r="AY844" s="168" t="s">
        <v>123</v>
      </c>
    </row>
    <row r="845" spans="2:51" s="95" customFormat="1" ht="12">
      <c r="B845" s="94"/>
      <c r="D845" s="96" t="s">
        <v>132</v>
      </c>
      <c r="E845" s="97" t="s">
        <v>1</v>
      </c>
      <c r="F845" s="98" t="s">
        <v>1241</v>
      </c>
      <c r="H845" s="99">
        <v>0.6</v>
      </c>
      <c r="L845" s="94"/>
      <c r="M845" s="100"/>
      <c r="N845" s="101"/>
      <c r="O845" s="101"/>
      <c r="P845" s="101"/>
      <c r="Q845" s="101"/>
      <c r="R845" s="101"/>
      <c r="S845" s="101"/>
      <c r="T845" s="102"/>
      <c r="AT845" s="97" t="s">
        <v>132</v>
      </c>
      <c r="AU845" s="97" t="s">
        <v>74</v>
      </c>
      <c r="AV845" s="95" t="s">
        <v>74</v>
      </c>
      <c r="AW845" s="95" t="s">
        <v>5</v>
      </c>
      <c r="AX845" s="95" t="s">
        <v>66</v>
      </c>
      <c r="AY845" s="97" t="s">
        <v>123</v>
      </c>
    </row>
    <row r="846" spans="2:51" s="167" customFormat="1" ht="12">
      <c r="B846" s="166"/>
      <c r="D846" s="96" t="s">
        <v>132</v>
      </c>
      <c r="E846" s="168" t="s">
        <v>1</v>
      </c>
      <c r="F846" s="169" t="s">
        <v>1155</v>
      </c>
      <c r="H846" s="168" t="s">
        <v>1</v>
      </c>
      <c r="L846" s="166"/>
      <c r="M846" s="170"/>
      <c r="N846" s="171"/>
      <c r="O846" s="171"/>
      <c r="P846" s="171"/>
      <c r="Q846" s="171"/>
      <c r="R846" s="171"/>
      <c r="S846" s="171"/>
      <c r="T846" s="172"/>
      <c r="AT846" s="168" t="s">
        <v>132</v>
      </c>
      <c r="AU846" s="168" t="s">
        <v>74</v>
      </c>
      <c r="AV846" s="167" t="s">
        <v>72</v>
      </c>
      <c r="AW846" s="167" t="s">
        <v>5</v>
      </c>
      <c r="AX846" s="167" t="s">
        <v>66</v>
      </c>
      <c r="AY846" s="168" t="s">
        <v>123</v>
      </c>
    </row>
    <row r="847" spans="2:51" s="167" customFormat="1" ht="12">
      <c r="B847" s="166"/>
      <c r="D847" s="96" t="s">
        <v>132</v>
      </c>
      <c r="E847" s="168" t="s">
        <v>1</v>
      </c>
      <c r="F847" s="169" t="s">
        <v>634</v>
      </c>
      <c r="H847" s="168" t="s">
        <v>1</v>
      </c>
      <c r="L847" s="166"/>
      <c r="M847" s="170"/>
      <c r="N847" s="171"/>
      <c r="O847" s="171"/>
      <c r="P847" s="171"/>
      <c r="Q847" s="171"/>
      <c r="R847" s="171"/>
      <c r="S847" s="171"/>
      <c r="T847" s="172"/>
      <c r="AT847" s="168" t="s">
        <v>132</v>
      </c>
      <c r="AU847" s="168" t="s">
        <v>74</v>
      </c>
      <c r="AV847" s="167" t="s">
        <v>72</v>
      </c>
      <c r="AW847" s="167" t="s">
        <v>5</v>
      </c>
      <c r="AX847" s="167" t="s">
        <v>66</v>
      </c>
      <c r="AY847" s="168" t="s">
        <v>123</v>
      </c>
    </row>
    <row r="848" spans="2:51" s="167" customFormat="1" ht="12">
      <c r="B848" s="166"/>
      <c r="D848" s="96" t="s">
        <v>132</v>
      </c>
      <c r="E848" s="168" t="s">
        <v>1</v>
      </c>
      <c r="F848" s="169" t="s">
        <v>1235</v>
      </c>
      <c r="H848" s="168" t="s">
        <v>1</v>
      </c>
      <c r="L848" s="166"/>
      <c r="M848" s="170"/>
      <c r="N848" s="171"/>
      <c r="O848" s="171"/>
      <c r="P848" s="171"/>
      <c r="Q848" s="171"/>
      <c r="R848" s="171"/>
      <c r="S848" s="171"/>
      <c r="T848" s="172"/>
      <c r="AT848" s="168" t="s">
        <v>132</v>
      </c>
      <c r="AU848" s="168" t="s">
        <v>74</v>
      </c>
      <c r="AV848" s="167" t="s">
        <v>72</v>
      </c>
      <c r="AW848" s="167" t="s">
        <v>5</v>
      </c>
      <c r="AX848" s="167" t="s">
        <v>66</v>
      </c>
      <c r="AY848" s="168" t="s">
        <v>123</v>
      </c>
    </row>
    <row r="849" spans="2:51" s="95" customFormat="1" ht="12">
      <c r="B849" s="94"/>
      <c r="D849" s="96" t="s">
        <v>132</v>
      </c>
      <c r="E849" s="97" t="s">
        <v>1</v>
      </c>
      <c r="F849" s="98" t="s">
        <v>1241</v>
      </c>
      <c r="H849" s="99">
        <v>0.6</v>
      </c>
      <c r="L849" s="94"/>
      <c r="M849" s="100"/>
      <c r="N849" s="101"/>
      <c r="O849" s="101"/>
      <c r="P849" s="101"/>
      <c r="Q849" s="101"/>
      <c r="R849" s="101"/>
      <c r="S849" s="101"/>
      <c r="T849" s="102"/>
      <c r="AT849" s="97" t="s">
        <v>132</v>
      </c>
      <c r="AU849" s="97" t="s">
        <v>74</v>
      </c>
      <c r="AV849" s="95" t="s">
        <v>74</v>
      </c>
      <c r="AW849" s="95" t="s">
        <v>5</v>
      </c>
      <c r="AX849" s="95" t="s">
        <v>66</v>
      </c>
      <c r="AY849" s="97" t="s">
        <v>123</v>
      </c>
    </row>
    <row r="850" spans="2:51" s="167" customFormat="1" ht="12">
      <c r="B850" s="166"/>
      <c r="D850" s="96" t="s">
        <v>132</v>
      </c>
      <c r="E850" s="168" t="s">
        <v>1</v>
      </c>
      <c r="F850" s="169" t="s">
        <v>1160</v>
      </c>
      <c r="H850" s="168" t="s">
        <v>1</v>
      </c>
      <c r="L850" s="166"/>
      <c r="M850" s="170"/>
      <c r="N850" s="171"/>
      <c r="O850" s="171"/>
      <c r="P850" s="171"/>
      <c r="Q850" s="171"/>
      <c r="R850" s="171"/>
      <c r="S850" s="171"/>
      <c r="T850" s="172"/>
      <c r="AT850" s="168" t="s">
        <v>132</v>
      </c>
      <c r="AU850" s="168" t="s">
        <v>74</v>
      </c>
      <c r="AV850" s="167" t="s">
        <v>72</v>
      </c>
      <c r="AW850" s="167" t="s">
        <v>5</v>
      </c>
      <c r="AX850" s="167" t="s">
        <v>66</v>
      </c>
      <c r="AY850" s="168" t="s">
        <v>123</v>
      </c>
    </row>
    <row r="851" spans="2:51" s="167" customFormat="1" ht="12">
      <c r="B851" s="166"/>
      <c r="D851" s="96" t="s">
        <v>132</v>
      </c>
      <c r="E851" s="168" t="s">
        <v>1</v>
      </c>
      <c r="F851" s="169" t="s">
        <v>634</v>
      </c>
      <c r="H851" s="168" t="s">
        <v>1</v>
      </c>
      <c r="L851" s="166"/>
      <c r="M851" s="170"/>
      <c r="N851" s="171"/>
      <c r="O851" s="171"/>
      <c r="P851" s="171"/>
      <c r="Q851" s="171"/>
      <c r="R851" s="171"/>
      <c r="S851" s="171"/>
      <c r="T851" s="172"/>
      <c r="AT851" s="168" t="s">
        <v>132</v>
      </c>
      <c r="AU851" s="168" t="s">
        <v>74</v>
      </c>
      <c r="AV851" s="167" t="s">
        <v>72</v>
      </c>
      <c r="AW851" s="167" t="s">
        <v>5</v>
      </c>
      <c r="AX851" s="167" t="s">
        <v>66</v>
      </c>
      <c r="AY851" s="168" t="s">
        <v>123</v>
      </c>
    </row>
    <row r="852" spans="2:51" s="167" customFormat="1" ht="12">
      <c r="B852" s="166"/>
      <c r="D852" s="96" t="s">
        <v>132</v>
      </c>
      <c r="E852" s="168" t="s">
        <v>1</v>
      </c>
      <c r="F852" s="169" t="s">
        <v>1235</v>
      </c>
      <c r="H852" s="168" t="s">
        <v>1</v>
      </c>
      <c r="L852" s="166"/>
      <c r="M852" s="170"/>
      <c r="N852" s="171"/>
      <c r="O852" s="171"/>
      <c r="P852" s="171"/>
      <c r="Q852" s="171"/>
      <c r="R852" s="171"/>
      <c r="S852" s="171"/>
      <c r="T852" s="172"/>
      <c r="AT852" s="168" t="s">
        <v>132</v>
      </c>
      <c r="AU852" s="168" t="s">
        <v>74</v>
      </c>
      <c r="AV852" s="167" t="s">
        <v>72</v>
      </c>
      <c r="AW852" s="167" t="s">
        <v>5</v>
      </c>
      <c r="AX852" s="167" t="s">
        <v>66</v>
      </c>
      <c r="AY852" s="168" t="s">
        <v>123</v>
      </c>
    </row>
    <row r="853" spans="2:51" s="95" customFormat="1" ht="12">
      <c r="B853" s="94"/>
      <c r="D853" s="96" t="s">
        <v>132</v>
      </c>
      <c r="E853" s="97" t="s">
        <v>1</v>
      </c>
      <c r="F853" s="98" t="s">
        <v>1241</v>
      </c>
      <c r="H853" s="99">
        <v>0.6</v>
      </c>
      <c r="L853" s="94"/>
      <c r="M853" s="100"/>
      <c r="N853" s="101"/>
      <c r="O853" s="101"/>
      <c r="P853" s="101"/>
      <c r="Q853" s="101"/>
      <c r="R853" s="101"/>
      <c r="S853" s="101"/>
      <c r="T853" s="102"/>
      <c r="AT853" s="97" t="s">
        <v>132</v>
      </c>
      <c r="AU853" s="97" t="s">
        <v>74</v>
      </c>
      <c r="AV853" s="95" t="s">
        <v>74</v>
      </c>
      <c r="AW853" s="95" t="s">
        <v>5</v>
      </c>
      <c r="AX853" s="95" t="s">
        <v>66</v>
      </c>
      <c r="AY853" s="97" t="s">
        <v>123</v>
      </c>
    </row>
    <row r="854" spans="2:51" s="182" customFormat="1" ht="12">
      <c r="B854" s="181"/>
      <c r="D854" s="96" t="s">
        <v>132</v>
      </c>
      <c r="E854" s="183" t="s">
        <v>1</v>
      </c>
      <c r="F854" s="184" t="s">
        <v>470</v>
      </c>
      <c r="H854" s="185">
        <v>2.4</v>
      </c>
      <c r="L854" s="181"/>
      <c r="M854" s="186"/>
      <c r="N854" s="187"/>
      <c r="O854" s="187"/>
      <c r="P854" s="187"/>
      <c r="Q854" s="187"/>
      <c r="R854" s="187"/>
      <c r="S854" s="187"/>
      <c r="T854" s="188"/>
      <c r="AT854" s="183" t="s">
        <v>132</v>
      </c>
      <c r="AU854" s="183" t="s">
        <v>74</v>
      </c>
      <c r="AV854" s="182" t="s">
        <v>130</v>
      </c>
      <c r="AW854" s="182" t="s">
        <v>5</v>
      </c>
      <c r="AX854" s="182" t="s">
        <v>72</v>
      </c>
      <c r="AY854" s="183" t="s">
        <v>123</v>
      </c>
    </row>
    <row r="855" spans="2:65" s="117" customFormat="1" ht="16.5" customHeight="1">
      <c r="B855" s="8"/>
      <c r="C855" s="84" t="s">
        <v>188</v>
      </c>
      <c r="D855" s="84" t="s">
        <v>125</v>
      </c>
      <c r="E855" s="85" t="s">
        <v>640</v>
      </c>
      <c r="F855" s="86" t="s">
        <v>641</v>
      </c>
      <c r="G855" s="87" t="s">
        <v>128</v>
      </c>
      <c r="H855" s="88">
        <v>2.4</v>
      </c>
      <c r="I855" s="142"/>
      <c r="J855" s="89">
        <f>ROUND(I855*H855,2)</f>
        <v>0</v>
      </c>
      <c r="K855" s="86" t="s">
        <v>397</v>
      </c>
      <c r="L855" s="8"/>
      <c r="M855" s="115" t="s">
        <v>1</v>
      </c>
      <c r="N855" s="90" t="s">
        <v>35</v>
      </c>
      <c r="O855" s="92">
        <v>0.201</v>
      </c>
      <c r="P855" s="92">
        <f>O855*H855</f>
        <v>0.4824</v>
      </c>
      <c r="Q855" s="92">
        <v>0</v>
      </c>
      <c r="R855" s="92">
        <f>Q855*H855</f>
        <v>0</v>
      </c>
      <c r="S855" s="92">
        <v>0</v>
      </c>
      <c r="T855" s="164">
        <f>S855*H855</f>
        <v>0</v>
      </c>
      <c r="AR855" s="120" t="s">
        <v>130</v>
      </c>
      <c r="AT855" s="120" t="s">
        <v>125</v>
      </c>
      <c r="AU855" s="120" t="s">
        <v>74</v>
      </c>
      <c r="AY855" s="120" t="s">
        <v>123</v>
      </c>
      <c r="BE855" s="156">
        <f>IF(N855="základní",J855,0)</f>
        <v>0</v>
      </c>
      <c r="BF855" s="156">
        <f>IF(N855="snížená",J855,0)</f>
        <v>0</v>
      </c>
      <c r="BG855" s="156">
        <f>IF(N855="zákl. přenesená",J855,0)</f>
        <v>0</v>
      </c>
      <c r="BH855" s="156">
        <f>IF(N855="sníž. přenesená",J855,0)</f>
        <v>0</v>
      </c>
      <c r="BI855" s="156">
        <f>IF(N855="nulová",J855,0)</f>
        <v>0</v>
      </c>
      <c r="BJ855" s="120" t="s">
        <v>72</v>
      </c>
      <c r="BK855" s="156">
        <f>ROUND(I855*H855,2)</f>
        <v>0</v>
      </c>
      <c r="BL855" s="120" t="s">
        <v>130</v>
      </c>
      <c r="BM855" s="120" t="s">
        <v>1242</v>
      </c>
    </row>
    <row r="856" spans="2:47" s="117" customFormat="1" ht="19.5">
      <c r="B856" s="8"/>
      <c r="D856" s="96" t="s">
        <v>399</v>
      </c>
      <c r="F856" s="165" t="s">
        <v>643</v>
      </c>
      <c r="L856" s="8"/>
      <c r="M856" s="114"/>
      <c r="N856" s="21"/>
      <c r="O856" s="21"/>
      <c r="P856" s="21"/>
      <c r="Q856" s="21"/>
      <c r="R856" s="21"/>
      <c r="S856" s="21"/>
      <c r="T856" s="22"/>
      <c r="AT856" s="120" t="s">
        <v>399</v>
      </c>
      <c r="AU856" s="120" t="s">
        <v>74</v>
      </c>
    </row>
    <row r="857" spans="2:51" s="167" customFormat="1" ht="12">
      <c r="B857" s="166"/>
      <c r="D857" s="96" t="s">
        <v>132</v>
      </c>
      <c r="E857" s="168" t="s">
        <v>1</v>
      </c>
      <c r="F857" s="169" t="s">
        <v>401</v>
      </c>
      <c r="H857" s="168" t="s">
        <v>1</v>
      </c>
      <c r="L857" s="166"/>
      <c r="M857" s="170"/>
      <c r="N857" s="171"/>
      <c r="O857" s="171"/>
      <c r="P857" s="171"/>
      <c r="Q857" s="171"/>
      <c r="R857" s="171"/>
      <c r="S857" s="171"/>
      <c r="T857" s="172"/>
      <c r="AT857" s="168" t="s">
        <v>132</v>
      </c>
      <c r="AU857" s="168" t="s">
        <v>74</v>
      </c>
      <c r="AV857" s="167" t="s">
        <v>72</v>
      </c>
      <c r="AW857" s="167" t="s">
        <v>5</v>
      </c>
      <c r="AX857" s="167" t="s">
        <v>66</v>
      </c>
      <c r="AY857" s="168" t="s">
        <v>123</v>
      </c>
    </row>
    <row r="858" spans="2:51" s="167" customFormat="1" ht="12">
      <c r="B858" s="166"/>
      <c r="D858" s="96" t="s">
        <v>132</v>
      </c>
      <c r="E858" s="168" t="s">
        <v>1</v>
      </c>
      <c r="F858" s="169" t="s">
        <v>1142</v>
      </c>
      <c r="H858" s="168" t="s">
        <v>1</v>
      </c>
      <c r="L858" s="166"/>
      <c r="M858" s="170"/>
      <c r="N858" s="171"/>
      <c r="O858" s="171"/>
      <c r="P858" s="171"/>
      <c r="Q858" s="171"/>
      <c r="R858" s="171"/>
      <c r="S858" s="171"/>
      <c r="T858" s="172"/>
      <c r="AT858" s="168" t="s">
        <v>132</v>
      </c>
      <c r="AU858" s="168" t="s">
        <v>74</v>
      </c>
      <c r="AV858" s="167" t="s">
        <v>72</v>
      </c>
      <c r="AW858" s="167" t="s">
        <v>5</v>
      </c>
      <c r="AX858" s="167" t="s">
        <v>66</v>
      </c>
      <c r="AY858" s="168" t="s">
        <v>123</v>
      </c>
    </row>
    <row r="859" spans="2:51" s="167" customFormat="1" ht="12">
      <c r="B859" s="166"/>
      <c r="D859" s="96" t="s">
        <v>132</v>
      </c>
      <c r="E859" s="168" t="s">
        <v>1</v>
      </c>
      <c r="F859" s="169" t="s">
        <v>1143</v>
      </c>
      <c r="H859" s="168" t="s">
        <v>1</v>
      </c>
      <c r="L859" s="166"/>
      <c r="M859" s="170"/>
      <c r="N859" s="171"/>
      <c r="O859" s="171"/>
      <c r="P859" s="171"/>
      <c r="Q859" s="171"/>
      <c r="R859" s="171"/>
      <c r="S859" s="171"/>
      <c r="T859" s="172"/>
      <c r="AT859" s="168" t="s">
        <v>132</v>
      </c>
      <c r="AU859" s="168" t="s">
        <v>74</v>
      </c>
      <c r="AV859" s="167" t="s">
        <v>72</v>
      </c>
      <c r="AW859" s="167" t="s">
        <v>5</v>
      </c>
      <c r="AX859" s="167" t="s">
        <v>66</v>
      </c>
      <c r="AY859" s="168" t="s">
        <v>123</v>
      </c>
    </row>
    <row r="860" spans="2:51" s="167" customFormat="1" ht="12">
      <c r="B860" s="166"/>
      <c r="D860" s="96" t="s">
        <v>132</v>
      </c>
      <c r="E860" s="168" t="s">
        <v>1</v>
      </c>
      <c r="F860" s="169" t="s">
        <v>869</v>
      </c>
      <c r="H860" s="168" t="s">
        <v>1</v>
      </c>
      <c r="L860" s="166"/>
      <c r="M860" s="170"/>
      <c r="N860" s="171"/>
      <c r="O860" s="171"/>
      <c r="P860" s="171"/>
      <c r="Q860" s="171"/>
      <c r="R860" s="171"/>
      <c r="S860" s="171"/>
      <c r="T860" s="172"/>
      <c r="AT860" s="168" t="s">
        <v>132</v>
      </c>
      <c r="AU860" s="168" t="s">
        <v>74</v>
      </c>
      <c r="AV860" s="167" t="s">
        <v>72</v>
      </c>
      <c r="AW860" s="167" t="s">
        <v>5</v>
      </c>
      <c r="AX860" s="167" t="s">
        <v>66</v>
      </c>
      <c r="AY860" s="168" t="s">
        <v>123</v>
      </c>
    </row>
    <row r="861" spans="2:51" s="167" customFormat="1" ht="12">
      <c r="B861" s="166"/>
      <c r="D861" s="96" t="s">
        <v>132</v>
      </c>
      <c r="E861" s="168" t="s">
        <v>1</v>
      </c>
      <c r="F861" s="169" t="s">
        <v>1144</v>
      </c>
      <c r="H861" s="168" t="s">
        <v>1</v>
      </c>
      <c r="L861" s="166"/>
      <c r="M861" s="170"/>
      <c r="N861" s="171"/>
      <c r="O861" s="171"/>
      <c r="P861" s="171"/>
      <c r="Q861" s="171"/>
      <c r="R861" s="171"/>
      <c r="S861" s="171"/>
      <c r="T861" s="172"/>
      <c r="AT861" s="168" t="s">
        <v>132</v>
      </c>
      <c r="AU861" s="168" t="s">
        <v>74</v>
      </c>
      <c r="AV861" s="167" t="s">
        <v>72</v>
      </c>
      <c r="AW861" s="167" t="s">
        <v>5</v>
      </c>
      <c r="AX861" s="167" t="s">
        <v>66</v>
      </c>
      <c r="AY861" s="168" t="s">
        <v>123</v>
      </c>
    </row>
    <row r="862" spans="2:51" s="167" customFormat="1" ht="12">
      <c r="B862" s="166"/>
      <c r="D862" s="96" t="s">
        <v>132</v>
      </c>
      <c r="E862" s="168" t="s">
        <v>1</v>
      </c>
      <c r="F862" s="169" t="s">
        <v>634</v>
      </c>
      <c r="H862" s="168" t="s">
        <v>1</v>
      </c>
      <c r="L862" s="166"/>
      <c r="M862" s="170"/>
      <c r="N862" s="171"/>
      <c r="O862" s="171"/>
      <c r="P862" s="171"/>
      <c r="Q862" s="171"/>
      <c r="R862" s="171"/>
      <c r="S862" s="171"/>
      <c r="T862" s="172"/>
      <c r="AT862" s="168" t="s">
        <v>132</v>
      </c>
      <c r="AU862" s="168" t="s">
        <v>74</v>
      </c>
      <c r="AV862" s="167" t="s">
        <v>72</v>
      </c>
      <c r="AW862" s="167" t="s">
        <v>5</v>
      </c>
      <c r="AX862" s="167" t="s">
        <v>66</v>
      </c>
      <c r="AY862" s="168" t="s">
        <v>123</v>
      </c>
    </row>
    <row r="863" spans="2:51" s="167" customFormat="1" ht="12">
      <c r="B863" s="166"/>
      <c r="D863" s="96" t="s">
        <v>132</v>
      </c>
      <c r="E863" s="168" t="s">
        <v>1</v>
      </c>
      <c r="F863" s="169" t="s">
        <v>1235</v>
      </c>
      <c r="H863" s="168" t="s">
        <v>1</v>
      </c>
      <c r="L863" s="166"/>
      <c r="M863" s="170"/>
      <c r="N863" s="171"/>
      <c r="O863" s="171"/>
      <c r="P863" s="171"/>
      <c r="Q863" s="171"/>
      <c r="R863" s="171"/>
      <c r="S863" s="171"/>
      <c r="T863" s="172"/>
      <c r="AT863" s="168" t="s">
        <v>132</v>
      </c>
      <c r="AU863" s="168" t="s">
        <v>74</v>
      </c>
      <c r="AV863" s="167" t="s">
        <v>72</v>
      </c>
      <c r="AW863" s="167" t="s">
        <v>5</v>
      </c>
      <c r="AX863" s="167" t="s">
        <v>66</v>
      </c>
      <c r="AY863" s="168" t="s">
        <v>123</v>
      </c>
    </row>
    <row r="864" spans="2:51" s="95" customFormat="1" ht="12">
      <c r="B864" s="94"/>
      <c r="D864" s="96" t="s">
        <v>132</v>
      </c>
      <c r="E864" s="97" t="s">
        <v>1</v>
      </c>
      <c r="F864" s="98" t="s">
        <v>1241</v>
      </c>
      <c r="H864" s="99">
        <v>0.6</v>
      </c>
      <c r="L864" s="94"/>
      <c r="M864" s="100"/>
      <c r="N864" s="101"/>
      <c r="O864" s="101"/>
      <c r="P864" s="101"/>
      <c r="Q864" s="101"/>
      <c r="R864" s="101"/>
      <c r="S864" s="101"/>
      <c r="T864" s="102"/>
      <c r="AT864" s="97" t="s">
        <v>132</v>
      </c>
      <c r="AU864" s="97" t="s">
        <v>74</v>
      </c>
      <c r="AV864" s="95" t="s">
        <v>74</v>
      </c>
      <c r="AW864" s="95" t="s">
        <v>5</v>
      </c>
      <c r="AX864" s="95" t="s">
        <v>66</v>
      </c>
      <c r="AY864" s="97" t="s">
        <v>123</v>
      </c>
    </row>
    <row r="865" spans="2:51" s="167" customFormat="1" ht="12">
      <c r="B865" s="166"/>
      <c r="D865" s="96" t="s">
        <v>132</v>
      </c>
      <c r="E865" s="168" t="s">
        <v>1</v>
      </c>
      <c r="F865" s="169" t="s">
        <v>1150</v>
      </c>
      <c r="H865" s="168" t="s">
        <v>1</v>
      </c>
      <c r="L865" s="166"/>
      <c r="M865" s="170"/>
      <c r="N865" s="171"/>
      <c r="O865" s="171"/>
      <c r="P865" s="171"/>
      <c r="Q865" s="171"/>
      <c r="R865" s="171"/>
      <c r="S865" s="171"/>
      <c r="T865" s="172"/>
      <c r="AT865" s="168" t="s">
        <v>132</v>
      </c>
      <c r="AU865" s="168" t="s">
        <v>74</v>
      </c>
      <c r="AV865" s="167" t="s">
        <v>72</v>
      </c>
      <c r="AW865" s="167" t="s">
        <v>5</v>
      </c>
      <c r="AX865" s="167" t="s">
        <v>66</v>
      </c>
      <c r="AY865" s="168" t="s">
        <v>123</v>
      </c>
    </row>
    <row r="866" spans="2:51" s="167" customFormat="1" ht="12">
      <c r="B866" s="166"/>
      <c r="D866" s="96" t="s">
        <v>132</v>
      </c>
      <c r="E866" s="168" t="s">
        <v>1</v>
      </c>
      <c r="F866" s="169" t="s">
        <v>634</v>
      </c>
      <c r="H866" s="168" t="s">
        <v>1</v>
      </c>
      <c r="L866" s="166"/>
      <c r="M866" s="170"/>
      <c r="N866" s="171"/>
      <c r="O866" s="171"/>
      <c r="P866" s="171"/>
      <c r="Q866" s="171"/>
      <c r="R866" s="171"/>
      <c r="S866" s="171"/>
      <c r="T866" s="172"/>
      <c r="AT866" s="168" t="s">
        <v>132</v>
      </c>
      <c r="AU866" s="168" t="s">
        <v>74</v>
      </c>
      <c r="AV866" s="167" t="s">
        <v>72</v>
      </c>
      <c r="AW866" s="167" t="s">
        <v>5</v>
      </c>
      <c r="AX866" s="167" t="s">
        <v>66</v>
      </c>
      <c r="AY866" s="168" t="s">
        <v>123</v>
      </c>
    </row>
    <row r="867" spans="2:51" s="167" customFormat="1" ht="12">
      <c r="B867" s="166"/>
      <c r="D867" s="96" t="s">
        <v>132</v>
      </c>
      <c r="E867" s="168" t="s">
        <v>1</v>
      </c>
      <c r="F867" s="169" t="s">
        <v>1235</v>
      </c>
      <c r="H867" s="168" t="s">
        <v>1</v>
      </c>
      <c r="L867" s="166"/>
      <c r="M867" s="170"/>
      <c r="N867" s="171"/>
      <c r="O867" s="171"/>
      <c r="P867" s="171"/>
      <c r="Q867" s="171"/>
      <c r="R867" s="171"/>
      <c r="S867" s="171"/>
      <c r="T867" s="172"/>
      <c r="AT867" s="168" t="s">
        <v>132</v>
      </c>
      <c r="AU867" s="168" t="s">
        <v>74</v>
      </c>
      <c r="AV867" s="167" t="s">
        <v>72</v>
      </c>
      <c r="AW867" s="167" t="s">
        <v>5</v>
      </c>
      <c r="AX867" s="167" t="s">
        <v>66</v>
      </c>
      <c r="AY867" s="168" t="s">
        <v>123</v>
      </c>
    </row>
    <row r="868" spans="2:51" s="95" customFormat="1" ht="12">
      <c r="B868" s="94"/>
      <c r="D868" s="96" t="s">
        <v>132</v>
      </c>
      <c r="E868" s="97" t="s">
        <v>1</v>
      </c>
      <c r="F868" s="98" t="s">
        <v>1241</v>
      </c>
      <c r="H868" s="99">
        <v>0.6</v>
      </c>
      <c r="L868" s="94"/>
      <c r="M868" s="100"/>
      <c r="N868" s="101"/>
      <c r="O868" s="101"/>
      <c r="P868" s="101"/>
      <c r="Q868" s="101"/>
      <c r="R868" s="101"/>
      <c r="S868" s="101"/>
      <c r="T868" s="102"/>
      <c r="AT868" s="97" t="s">
        <v>132</v>
      </c>
      <c r="AU868" s="97" t="s">
        <v>74</v>
      </c>
      <c r="AV868" s="95" t="s">
        <v>74</v>
      </c>
      <c r="AW868" s="95" t="s">
        <v>5</v>
      </c>
      <c r="AX868" s="95" t="s">
        <v>66</v>
      </c>
      <c r="AY868" s="97" t="s">
        <v>123</v>
      </c>
    </row>
    <row r="869" spans="2:51" s="167" customFormat="1" ht="12">
      <c r="B869" s="166"/>
      <c r="D869" s="96" t="s">
        <v>132</v>
      </c>
      <c r="E869" s="168" t="s">
        <v>1</v>
      </c>
      <c r="F869" s="169" t="s">
        <v>1155</v>
      </c>
      <c r="H869" s="168" t="s">
        <v>1</v>
      </c>
      <c r="L869" s="166"/>
      <c r="M869" s="170"/>
      <c r="N869" s="171"/>
      <c r="O869" s="171"/>
      <c r="P869" s="171"/>
      <c r="Q869" s="171"/>
      <c r="R869" s="171"/>
      <c r="S869" s="171"/>
      <c r="T869" s="172"/>
      <c r="AT869" s="168" t="s">
        <v>132</v>
      </c>
      <c r="AU869" s="168" t="s">
        <v>74</v>
      </c>
      <c r="AV869" s="167" t="s">
        <v>72</v>
      </c>
      <c r="AW869" s="167" t="s">
        <v>5</v>
      </c>
      <c r="AX869" s="167" t="s">
        <v>66</v>
      </c>
      <c r="AY869" s="168" t="s">
        <v>123</v>
      </c>
    </row>
    <row r="870" spans="2:51" s="167" customFormat="1" ht="12">
      <c r="B870" s="166"/>
      <c r="D870" s="96" t="s">
        <v>132</v>
      </c>
      <c r="E870" s="168" t="s">
        <v>1</v>
      </c>
      <c r="F870" s="169" t="s">
        <v>634</v>
      </c>
      <c r="H870" s="168" t="s">
        <v>1</v>
      </c>
      <c r="L870" s="166"/>
      <c r="M870" s="170"/>
      <c r="N870" s="171"/>
      <c r="O870" s="171"/>
      <c r="P870" s="171"/>
      <c r="Q870" s="171"/>
      <c r="R870" s="171"/>
      <c r="S870" s="171"/>
      <c r="T870" s="172"/>
      <c r="AT870" s="168" t="s">
        <v>132</v>
      </c>
      <c r="AU870" s="168" t="s">
        <v>74</v>
      </c>
      <c r="AV870" s="167" t="s">
        <v>72</v>
      </c>
      <c r="AW870" s="167" t="s">
        <v>5</v>
      </c>
      <c r="AX870" s="167" t="s">
        <v>66</v>
      </c>
      <c r="AY870" s="168" t="s">
        <v>123</v>
      </c>
    </row>
    <row r="871" spans="2:51" s="167" customFormat="1" ht="12">
      <c r="B871" s="166"/>
      <c r="D871" s="96" t="s">
        <v>132</v>
      </c>
      <c r="E871" s="168" t="s">
        <v>1</v>
      </c>
      <c r="F871" s="169" t="s">
        <v>1235</v>
      </c>
      <c r="H871" s="168" t="s">
        <v>1</v>
      </c>
      <c r="L871" s="166"/>
      <c r="M871" s="170"/>
      <c r="N871" s="171"/>
      <c r="O871" s="171"/>
      <c r="P871" s="171"/>
      <c r="Q871" s="171"/>
      <c r="R871" s="171"/>
      <c r="S871" s="171"/>
      <c r="T871" s="172"/>
      <c r="AT871" s="168" t="s">
        <v>132</v>
      </c>
      <c r="AU871" s="168" t="s">
        <v>74</v>
      </c>
      <c r="AV871" s="167" t="s">
        <v>72</v>
      </c>
      <c r="AW871" s="167" t="s">
        <v>5</v>
      </c>
      <c r="AX871" s="167" t="s">
        <v>66</v>
      </c>
      <c r="AY871" s="168" t="s">
        <v>123</v>
      </c>
    </row>
    <row r="872" spans="2:51" s="95" customFormat="1" ht="12">
      <c r="B872" s="94"/>
      <c r="D872" s="96" t="s">
        <v>132</v>
      </c>
      <c r="E872" s="97" t="s">
        <v>1</v>
      </c>
      <c r="F872" s="98" t="s">
        <v>1241</v>
      </c>
      <c r="H872" s="99">
        <v>0.6</v>
      </c>
      <c r="L872" s="94"/>
      <c r="M872" s="100"/>
      <c r="N872" s="101"/>
      <c r="O872" s="101"/>
      <c r="P872" s="101"/>
      <c r="Q872" s="101"/>
      <c r="R872" s="101"/>
      <c r="S872" s="101"/>
      <c r="T872" s="102"/>
      <c r="AT872" s="97" t="s">
        <v>132</v>
      </c>
      <c r="AU872" s="97" t="s">
        <v>74</v>
      </c>
      <c r="AV872" s="95" t="s">
        <v>74</v>
      </c>
      <c r="AW872" s="95" t="s">
        <v>5</v>
      </c>
      <c r="AX872" s="95" t="s">
        <v>66</v>
      </c>
      <c r="AY872" s="97" t="s">
        <v>123</v>
      </c>
    </row>
    <row r="873" spans="2:51" s="167" customFormat="1" ht="12">
      <c r="B873" s="166"/>
      <c r="D873" s="96" t="s">
        <v>132</v>
      </c>
      <c r="E873" s="168" t="s">
        <v>1</v>
      </c>
      <c r="F873" s="169" t="s">
        <v>1160</v>
      </c>
      <c r="H873" s="168" t="s">
        <v>1</v>
      </c>
      <c r="L873" s="166"/>
      <c r="M873" s="170"/>
      <c r="N873" s="171"/>
      <c r="O873" s="171"/>
      <c r="P873" s="171"/>
      <c r="Q873" s="171"/>
      <c r="R873" s="171"/>
      <c r="S873" s="171"/>
      <c r="T873" s="172"/>
      <c r="AT873" s="168" t="s">
        <v>132</v>
      </c>
      <c r="AU873" s="168" t="s">
        <v>74</v>
      </c>
      <c r="AV873" s="167" t="s">
        <v>72</v>
      </c>
      <c r="AW873" s="167" t="s">
        <v>5</v>
      </c>
      <c r="AX873" s="167" t="s">
        <v>66</v>
      </c>
      <c r="AY873" s="168" t="s">
        <v>123</v>
      </c>
    </row>
    <row r="874" spans="2:51" s="167" customFormat="1" ht="12">
      <c r="B874" s="166"/>
      <c r="D874" s="96" t="s">
        <v>132</v>
      </c>
      <c r="E874" s="168" t="s">
        <v>1</v>
      </c>
      <c r="F874" s="169" t="s">
        <v>634</v>
      </c>
      <c r="H874" s="168" t="s">
        <v>1</v>
      </c>
      <c r="L874" s="166"/>
      <c r="M874" s="170"/>
      <c r="N874" s="171"/>
      <c r="O874" s="171"/>
      <c r="P874" s="171"/>
      <c r="Q874" s="171"/>
      <c r="R874" s="171"/>
      <c r="S874" s="171"/>
      <c r="T874" s="172"/>
      <c r="AT874" s="168" t="s">
        <v>132</v>
      </c>
      <c r="AU874" s="168" t="s">
        <v>74</v>
      </c>
      <c r="AV874" s="167" t="s">
        <v>72</v>
      </c>
      <c r="AW874" s="167" t="s">
        <v>5</v>
      </c>
      <c r="AX874" s="167" t="s">
        <v>66</v>
      </c>
      <c r="AY874" s="168" t="s">
        <v>123</v>
      </c>
    </row>
    <row r="875" spans="2:51" s="167" customFormat="1" ht="12">
      <c r="B875" s="166"/>
      <c r="D875" s="96" t="s">
        <v>132</v>
      </c>
      <c r="E875" s="168" t="s">
        <v>1</v>
      </c>
      <c r="F875" s="169" t="s">
        <v>1235</v>
      </c>
      <c r="H875" s="168" t="s">
        <v>1</v>
      </c>
      <c r="L875" s="166"/>
      <c r="M875" s="170"/>
      <c r="N875" s="171"/>
      <c r="O875" s="171"/>
      <c r="P875" s="171"/>
      <c r="Q875" s="171"/>
      <c r="R875" s="171"/>
      <c r="S875" s="171"/>
      <c r="T875" s="172"/>
      <c r="AT875" s="168" t="s">
        <v>132</v>
      </c>
      <c r="AU875" s="168" t="s">
        <v>74</v>
      </c>
      <c r="AV875" s="167" t="s">
        <v>72</v>
      </c>
      <c r="AW875" s="167" t="s">
        <v>5</v>
      </c>
      <c r="AX875" s="167" t="s">
        <v>66</v>
      </c>
      <c r="AY875" s="168" t="s">
        <v>123</v>
      </c>
    </row>
    <row r="876" spans="2:51" s="95" customFormat="1" ht="12">
      <c r="B876" s="94"/>
      <c r="D876" s="96" t="s">
        <v>132</v>
      </c>
      <c r="E876" s="97" t="s">
        <v>1</v>
      </c>
      <c r="F876" s="98" t="s">
        <v>1241</v>
      </c>
      <c r="H876" s="99">
        <v>0.6</v>
      </c>
      <c r="L876" s="94"/>
      <c r="M876" s="100"/>
      <c r="N876" s="101"/>
      <c r="O876" s="101"/>
      <c r="P876" s="101"/>
      <c r="Q876" s="101"/>
      <c r="R876" s="101"/>
      <c r="S876" s="101"/>
      <c r="T876" s="102"/>
      <c r="AT876" s="97" t="s">
        <v>132</v>
      </c>
      <c r="AU876" s="97" t="s">
        <v>74</v>
      </c>
      <c r="AV876" s="95" t="s">
        <v>74</v>
      </c>
      <c r="AW876" s="95" t="s">
        <v>5</v>
      </c>
      <c r="AX876" s="95" t="s">
        <v>66</v>
      </c>
      <c r="AY876" s="97" t="s">
        <v>123</v>
      </c>
    </row>
    <row r="877" spans="2:51" s="182" customFormat="1" ht="12">
      <c r="B877" s="181"/>
      <c r="D877" s="96" t="s">
        <v>132</v>
      </c>
      <c r="E877" s="183" t="s">
        <v>1</v>
      </c>
      <c r="F877" s="184" t="s">
        <v>470</v>
      </c>
      <c r="H877" s="185">
        <v>2.4</v>
      </c>
      <c r="L877" s="181"/>
      <c r="M877" s="186"/>
      <c r="N877" s="187"/>
      <c r="O877" s="187"/>
      <c r="P877" s="187"/>
      <c r="Q877" s="187"/>
      <c r="R877" s="187"/>
      <c r="S877" s="187"/>
      <c r="T877" s="188"/>
      <c r="AT877" s="183" t="s">
        <v>132</v>
      </c>
      <c r="AU877" s="183" t="s">
        <v>74</v>
      </c>
      <c r="AV877" s="182" t="s">
        <v>130</v>
      </c>
      <c r="AW877" s="182" t="s">
        <v>5</v>
      </c>
      <c r="AX877" s="182" t="s">
        <v>72</v>
      </c>
      <c r="AY877" s="183" t="s">
        <v>123</v>
      </c>
    </row>
    <row r="878" spans="2:63" s="73" customFormat="1" ht="22.9" customHeight="1">
      <c r="B878" s="72"/>
      <c r="D878" s="74" t="s">
        <v>65</v>
      </c>
      <c r="E878" s="82" t="s">
        <v>137</v>
      </c>
      <c r="F878" s="82" t="s">
        <v>644</v>
      </c>
      <c r="J878" s="83">
        <f>BK878</f>
        <v>0</v>
      </c>
      <c r="L878" s="72"/>
      <c r="M878" s="77"/>
      <c r="N878" s="78"/>
      <c r="O878" s="78"/>
      <c r="P878" s="80">
        <f>SUM(P879:P942)</f>
        <v>15.384600000000002</v>
      </c>
      <c r="Q878" s="78"/>
      <c r="R878" s="80">
        <f>SUM(R879:R942)</f>
        <v>0</v>
      </c>
      <c r="S878" s="78"/>
      <c r="T878" s="163">
        <f>SUM(T879:T942)</f>
        <v>0</v>
      </c>
      <c r="AR878" s="74" t="s">
        <v>72</v>
      </c>
      <c r="AT878" s="154" t="s">
        <v>65</v>
      </c>
      <c r="AU878" s="154" t="s">
        <v>72</v>
      </c>
      <c r="AY878" s="74" t="s">
        <v>123</v>
      </c>
      <c r="BK878" s="155">
        <f>SUM(BK879:BK942)</f>
        <v>0</v>
      </c>
    </row>
    <row r="879" spans="2:65" s="117" customFormat="1" ht="16.5" customHeight="1">
      <c r="B879" s="8"/>
      <c r="C879" s="84" t="s">
        <v>193</v>
      </c>
      <c r="D879" s="84" t="s">
        <v>125</v>
      </c>
      <c r="E879" s="85" t="s">
        <v>645</v>
      </c>
      <c r="F879" s="86" t="s">
        <v>646</v>
      </c>
      <c r="G879" s="87" t="s">
        <v>140</v>
      </c>
      <c r="H879" s="88">
        <v>99.9</v>
      </c>
      <c r="I879" s="142"/>
      <c r="J879" s="89">
        <f>ROUND(I879*H879,2)</f>
        <v>0</v>
      </c>
      <c r="K879" s="86" t="s">
        <v>397</v>
      </c>
      <c r="L879" s="8"/>
      <c r="M879" s="115" t="s">
        <v>1</v>
      </c>
      <c r="N879" s="90" t="s">
        <v>35</v>
      </c>
      <c r="O879" s="92">
        <v>0.069</v>
      </c>
      <c r="P879" s="92">
        <f>O879*H879</f>
        <v>6.893100000000001</v>
      </c>
      <c r="Q879" s="92">
        <v>0</v>
      </c>
      <c r="R879" s="92">
        <f>Q879*H879</f>
        <v>0</v>
      </c>
      <c r="S879" s="92">
        <v>0</v>
      </c>
      <c r="T879" s="164">
        <f>S879*H879</f>
        <v>0</v>
      </c>
      <c r="AR879" s="120" t="s">
        <v>130</v>
      </c>
      <c r="AT879" s="120" t="s">
        <v>125</v>
      </c>
      <c r="AU879" s="120" t="s">
        <v>74</v>
      </c>
      <c r="AY879" s="120" t="s">
        <v>123</v>
      </c>
      <c r="BE879" s="156">
        <f>IF(N879="základní",J879,0)</f>
        <v>0</v>
      </c>
      <c r="BF879" s="156">
        <f>IF(N879="snížená",J879,0)</f>
        <v>0</v>
      </c>
      <c r="BG879" s="156">
        <f>IF(N879="zákl. přenesená",J879,0)</f>
        <v>0</v>
      </c>
      <c r="BH879" s="156">
        <f>IF(N879="sníž. přenesená",J879,0)</f>
        <v>0</v>
      </c>
      <c r="BI879" s="156">
        <f>IF(N879="nulová",J879,0)</f>
        <v>0</v>
      </c>
      <c r="BJ879" s="120" t="s">
        <v>72</v>
      </c>
      <c r="BK879" s="156">
        <f>ROUND(I879*H879,2)</f>
        <v>0</v>
      </c>
      <c r="BL879" s="120" t="s">
        <v>130</v>
      </c>
      <c r="BM879" s="120" t="s">
        <v>1243</v>
      </c>
    </row>
    <row r="880" spans="2:47" s="117" customFormat="1" ht="12">
      <c r="B880" s="8"/>
      <c r="D880" s="96" t="s">
        <v>399</v>
      </c>
      <c r="F880" s="165" t="s">
        <v>648</v>
      </c>
      <c r="L880" s="8"/>
      <c r="M880" s="114"/>
      <c r="N880" s="21"/>
      <c r="O880" s="21"/>
      <c r="P880" s="21"/>
      <c r="Q880" s="21"/>
      <c r="R880" s="21"/>
      <c r="S880" s="21"/>
      <c r="T880" s="22"/>
      <c r="AT880" s="120" t="s">
        <v>399</v>
      </c>
      <c r="AU880" s="120" t="s">
        <v>74</v>
      </c>
    </row>
    <row r="881" spans="2:51" s="167" customFormat="1" ht="12">
      <c r="B881" s="166"/>
      <c r="D881" s="96" t="s">
        <v>132</v>
      </c>
      <c r="E881" s="168" t="s">
        <v>1</v>
      </c>
      <c r="F881" s="169" t="s">
        <v>401</v>
      </c>
      <c r="H881" s="168" t="s">
        <v>1</v>
      </c>
      <c r="L881" s="166"/>
      <c r="M881" s="170"/>
      <c r="N881" s="171"/>
      <c r="O881" s="171"/>
      <c r="P881" s="171"/>
      <c r="Q881" s="171"/>
      <c r="R881" s="171"/>
      <c r="S881" s="171"/>
      <c r="T881" s="172"/>
      <c r="AT881" s="168" t="s">
        <v>132</v>
      </c>
      <c r="AU881" s="168" t="s">
        <v>74</v>
      </c>
      <c r="AV881" s="167" t="s">
        <v>72</v>
      </c>
      <c r="AW881" s="167" t="s">
        <v>5</v>
      </c>
      <c r="AX881" s="167" t="s">
        <v>66</v>
      </c>
      <c r="AY881" s="168" t="s">
        <v>123</v>
      </c>
    </row>
    <row r="882" spans="2:51" s="167" customFormat="1" ht="12">
      <c r="B882" s="166"/>
      <c r="D882" s="96" t="s">
        <v>132</v>
      </c>
      <c r="E882" s="168" t="s">
        <v>1</v>
      </c>
      <c r="F882" s="169" t="s">
        <v>1142</v>
      </c>
      <c r="H882" s="168" t="s">
        <v>1</v>
      </c>
      <c r="L882" s="166"/>
      <c r="M882" s="170"/>
      <c r="N882" s="171"/>
      <c r="O882" s="171"/>
      <c r="P882" s="171"/>
      <c r="Q882" s="171"/>
      <c r="R882" s="171"/>
      <c r="S882" s="171"/>
      <c r="T882" s="172"/>
      <c r="AT882" s="168" t="s">
        <v>132</v>
      </c>
      <c r="AU882" s="168" t="s">
        <v>74</v>
      </c>
      <c r="AV882" s="167" t="s">
        <v>72</v>
      </c>
      <c r="AW882" s="167" t="s">
        <v>5</v>
      </c>
      <c r="AX882" s="167" t="s">
        <v>66</v>
      </c>
      <c r="AY882" s="168" t="s">
        <v>123</v>
      </c>
    </row>
    <row r="883" spans="2:51" s="167" customFormat="1" ht="12">
      <c r="B883" s="166"/>
      <c r="D883" s="96" t="s">
        <v>132</v>
      </c>
      <c r="E883" s="168" t="s">
        <v>1</v>
      </c>
      <c r="F883" s="169" t="s">
        <v>1143</v>
      </c>
      <c r="H883" s="168" t="s">
        <v>1</v>
      </c>
      <c r="L883" s="166"/>
      <c r="M883" s="170"/>
      <c r="N883" s="171"/>
      <c r="O883" s="171"/>
      <c r="P883" s="171"/>
      <c r="Q883" s="171"/>
      <c r="R883" s="171"/>
      <c r="S883" s="171"/>
      <c r="T883" s="172"/>
      <c r="AT883" s="168" t="s">
        <v>132</v>
      </c>
      <c r="AU883" s="168" t="s">
        <v>74</v>
      </c>
      <c r="AV883" s="167" t="s">
        <v>72</v>
      </c>
      <c r="AW883" s="167" t="s">
        <v>5</v>
      </c>
      <c r="AX883" s="167" t="s">
        <v>66</v>
      </c>
      <c r="AY883" s="168" t="s">
        <v>123</v>
      </c>
    </row>
    <row r="884" spans="2:51" s="167" customFormat="1" ht="12">
      <c r="B884" s="166"/>
      <c r="D884" s="96" t="s">
        <v>132</v>
      </c>
      <c r="E884" s="168" t="s">
        <v>1</v>
      </c>
      <c r="F884" s="169" t="s">
        <v>1244</v>
      </c>
      <c r="H884" s="168" t="s">
        <v>1</v>
      </c>
      <c r="L884" s="166"/>
      <c r="M884" s="170"/>
      <c r="N884" s="171"/>
      <c r="O884" s="171"/>
      <c r="P884" s="171"/>
      <c r="Q884" s="171"/>
      <c r="R884" s="171"/>
      <c r="S884" s="171"/>
      <c r="T884" s="172"/>
      <c r="AT884" s="168" t="s">
        <v>132</v>
      </c>
      <c r="AU884" s="168" t="s">
        <v>74</v>
      </c>
      <c r="AV884" s="167" t="s">
        <v>72</v>
      </c>
      <c r="AW884" s="167" t="s">
        <v>5</v>
      </c>
      <c r="AX884" s="167" t="s">
        <v>66</v>
      </c>
      <c r="AY884" s="168" t="s">
        <v>123</v>
      </c>
    </row>
    <row r="885" spans="2:51" s="167" customFormat="1" ht="12">
      <c r="B885" s="166"/>
      <c r="D885" s="96" t="s">
        <v>132</v>
      </c>
      <c r="E885" s="168" t="s">
        <v>1</v>
      </c>
      <c r="F885" s="169" t="s">
        <v>1150</v>
      </c>
      <c r="H885" s="168" t="s">
        <v>1</v>
      </c>
      <c r="L885" s="166"/>
      <c r="M885" s="170"/>
      <c r="N885" s="171"/>
      <c r="O885" s="171"/>
      <c r="P885" s="171"/>
      <c r="Q885" s="171"/>
      <c r="R885" s="171"/>
      <c r="S885" s="171"/>
      <c r="T885" s="172"/>
      <c r="AT885" s="168" t="s">
        <v>132</v>
      </c>
      <c r="AU885" s="168" t="s">
        <v>74</v>
      </c>
      <c r="AV885" s="167" t="s">
        <v>72</v>
      </c>
      <c r="AW885" s="167" t="s">
        <v>5</v>
      </c>
      <c r="AX885" s="167" t="s">
        <v>66</v>
      </c>
      <c r="AY885" s="168" t="s">
        <v>123</v>
      </c>
    </row>
    <row r="886" spans="2:51" s="167" customFormat="1" ht="12">
      <c r="B886" s="166"/>
      <c r="D886" s="96" t="s">
        <v>132</v>
      </c>
      <c r="E886" s="168" t="s">
        <v>1</v>
      </c>
      <c r="F886" s="169" t="s">
        <v>1245</v>
      </c>
      <c r="H886" s="168" t="s">
        <v>1</v>
      </c>
      <c r="L886" s="166"/>
      <c r="M886" s="170"/>
      <c r="N886" s="171"/>
      <c r="O886" s="171"/>
      <c r="P886" s="171"/>
      <c r="Q886" s="171"/>
      <c r="R886" s="171"/>
      <c r="S886" s="171"/>
      <c r="T886" s="172"/>
      <c r="AT886" s="168" t="s">
        <v>132</v>
      </c>
      <c r="AU886" s="168" t="s">
        <v>74</v>
      </c>
      <c r="AV886" s="167" t="s">
        <v>72</v>
      </c>
      <c r="AW886" s="167" t="s">
        <v>5</v>
      </c>
      <c r="AX886" s="167" t="s">
        <v>66</v>
      </c>
      <c r="AY886" s="168" t="s">
        <v>123</v>
      </c>
    </row>
    <row r="887" spans="2:51" s="95" customFormat="1" ht="12">
      <c r="B887" s="94"/>
      <c r="D887" s="96" t="s">
        <v>132</v>
      </c>
      <c r="E887" s="97" t="s">
        <v>1</v>
      </c>
      <c r="F887" s="98" t="s">
        <v>1246</v>
      </c>
      <c r="H887" s="99">
        <v>2</v>
      </c>
      <c r="L887" s="94"/>
      <c r="M887" s="100"/>
      <c r="N887" s="101"/>
      <c r="O887" s="101"/>
      <c r="P887" s="101"/>
      <c r="Q887" s="101"/>
      <c r="R887" s="101"/>
      <c r="S887" s="101"/>
      <c r="T887" s="102"/>
      <c r="AT887" s="97" t="s">
        <v>132</v>
      </c>
      <c r="AU887" s="97" t="s">
        <v>74</v>
      </c>
      <c r="AV887" s="95" t="s">
        <v>74</v>
      </c>
      <c r="AW887" s="95" t="s">
        <v>5</v>
      </c>
      <c r="AX887" s="95" t="s">
        <v>66</v>
      </c>
      <c r="AY887" s="97" t="s">
        <v>123</v>
      </c>
    </row>
    <row r="888" spans="2:51" s="167" customFormat="1" ht="12">
      <c r="B888" s="166"/>
      <c r="D888" s="96" t="s">
        <v>132</v>
      </c>
      <c r="E888" s="168" t="s">
        <v>1</v>
      </c>
      <c r="F888" s="169" t="s">
        <v>1155</v>
      </c>
      <c r="H888" s="168" t="s">
        <v>1</v>
      </c>
      <c r="L888" s="166"/>
      <c r="M888" s="170"/>
      <c r="N888" s="171"/>
      <c r="O888" s="171"/>
      <c r="P888" s="171"/>
      <c r="Q888" s="171"/>
      <c r="R888" s="171"/>
      <c r="S888" s="171"/>
      <c r="T888" s="172"/>
      <c r="AT888" s="168" t="s">
        <v>132</v>
      </c>
      <c r="AU888" s="168" t="s">
        <v>74</v>
      </c>
      <c r="AV888" s="167" t="s">
        <v>72</v>
      </c>
      <c r="AW888" s="167" t="s">
        <v>5</v>
      </c>
      <c r="AX888" s="167" t="s">
        <v>66</v>
      </c>
      <c r="AY888" s="168" t="s">
        <v>123</v>
      </c>
    </row>
    <row r="889" spans="2:51" s="167" customFormat="1" ht="12">
      <c r="B889" s="166"/>
      <c r="D889" s="96" t="s">
        <v>132</v>
      </c>
      <c r="E889" s="168" t="s">
        <v>1</v>
      </c>
      <c r="F889" s="169" t="s">
        <v>1247</v>
      </c>
      <c r="H889" s="168" t="s">
        <v>1</v>
      </c>
      <c r="L889" s="166"/>
      <c r="M889" s="170"/>
      <c r="N889" s="171"/>
      <c r="O889" s="171"/>
      <c r="P889" s="171"/>
      <c r="Q889" s="171"/>
      <c r="R889" s="171"/>
      <c r="S889" s="171"/>
      <c r="T889" s="172"/>
      <c r="AT889" s="168" t="s">
        <v>132</v>
      </c>
      <c r="AU889" s="168" t="s">
        <v>74</v>
      </c>
      <c r="AV889" s="167" t="s">
        <v>72</v>
      </c>
      <c r="AW889" s="167" t="s">
        <v>5</v>
      </c>
      <c r="AX889" s="167" t="s">
        <v>66</v>
      </c>
      <c r="AY889" s="168" t="s">
        <v>123</v>
      </c>
    </row>
    <row r="890" spans="2:51" s="95" customFormat="1" ht="12">
      <c r="B890" s="94"/>
      <c r="D890" s="96" t="s">
        <v>132</v>
      </c>
      <c r="E890" s="97" t="s">
        <v>1</v>
      </c>
      <c r="F890" s="98" t="s">
        <v>1248</v>
      </c>
      <c r="H890" s="99">
        <v>3.5</v>
      </c>
      <c r="L890" s="94"/>
      <c r="M890" s="100"/>
      <c r="N890" s="101"/>
      <c r="O890" s="101"/>
      <c r="P890" s="101"/>
      <c r="Q890" s="101"/>
      <c r="R890" s="101"/>
      <c r="S890" s="101"/>
      <c r="T890" s="102"/>
      <c r="AT890" s="97" t="s">
        <v>132</v>
      </c>
      <c r="AU890" s="97" t="s">
        <v>74</v>
      </c>
      <c r="AV890" s="95" t="s">
        <v>74</v>
      </c>
      <c r="AW890" s="95" t="s">
        <v>5</v>
      </c>
      <c r="AX890" s="95" t="s">
        <v>66</v>
      </c>
      <c r="AY890" s="97" t="s">
        <v>123</v>
      </c>
    </row>
    <row r="891" spans="2:51" s="167" customFormat="1" ht="12">
      <c r="B891" s="166"/>
      <c r="D891" s="96" t="s">
        <v>132</v>
      </c>
      <c r="E891" s="168" t="s">
        <v>1</v>
      </c>
      <c r="F891" s="169" t="s">
        <v>1150</v>
      </c>
      <c r="H891" s="168" t="s">
        <v>1</v>
      </c>
      <c r="L891" s="166"/>
      <c r="M891" s="170"/>
      <c r="N891" s="171"/>
      <c r="O891" s="171"/>
      <c r="P891" s="171"/>
      <c r="Q891" s="171"/>
      <c r="R891" s="171"/>
      <c r="S891" s="171"/>
      <c r="T891" s="172"/>
      <c r="AT891" s="168" t="s">
        <v>132</v>
      </c>
      <c r="AU891" s="168" t="s">
        <v>74</v>
      </c>
      <c r="AV891" s="167" t="s">
        <v>72</v>
      </c>
      <c r="AW891" s="167" t="s">
        <v>5</v>
      </c>
      <c r="AX891" s="167" t="s">
        <v>66</v>
      </c>
      <c r="AY891" s="168" t="s">
        <v>123</v>
      </c>
    </row>
    <row r="892" spans="2:51" s="167" customFormat="1" ht="12">
      <c r="B892" s="166"/>
      <c r="D892" s="96" t="s">
        <v>132</v>
      </c>
      <c r="E892" s="168" t="s">
        <v>1</v>
      </c>
      <c r="F892" s="169" t="s">
        <v>688</v>
      </c>
      <c r="H892" s="168" t="s">
        <v>1</v>
      </c>
      <c r="L892" s="166"/>
      <c r="M892" s="170"/>
      <c r="N892" s="171"/>
      <c r="O892" s="171"/>
      <c r="P892" s="171"/>
      <c r="Q892" s="171"/>
      <c r="R892" s="171"/>
      <c r="S892" s="171"/>
      <c r="T892" s="172"/>
      <c r="AT892" s="168" t="s">
        <v>132</v>
      </c>
      <c r="AU892" s="168" t="s">
        <v>74</v>
      </c>
      <c r="AV892" s="167" t="s">
        <v>72</v>
      </c>
      <c r="AW892" s="167" t="s">
        <v>5</v>
      </c>
      <c r="AX892" s="167" t="s">
        <v>66</v>
      </c>
      <c r="AY892" s="168" t="s">
        <v>123</v>
      </c>
    </row>
    <row r="893" spans="2:51" s="95" customFormat="1" ht="12">
      <c r="B893" s="94"/>
      <c r="D893" s="96" t="s">
        <v>132</v>
      </c>
      <c r="E893" s="97" t="s">
        <v>1</v>
      </c>
      <c r="F893" s="98" t="s">
        <v>668</v>
      </c>
      <c r="H893" s="99">
        <v>0.5</v>
      </c>
      <c r="L893" s="94"/>
      <c r="M893" s="100"/>
      <c r="N893" s="101"/>
      <c r="O893" s="101"/>
      <c r="P893" s="101"/>
      <c r="Q893" s="101"/>
      <c r="R893" s="101"/>
      <c r="S893" s="101"/>
      <c r="T893" s="102"/>
      <c r="AT893" s="97" t="s">
        <v>132</v>
      </c>
      <c r="AU893" s="97" t="s">
        <v>74</v>
      </c>
      <c r="AV893" s="95" t="s">
        <v>74</v>
      </c>
      <c r="AW893" s="95" t="s">
        <v>5</v>
      </c>
      <c r="AX893" s="95" t="s">
        <v>66</v>
      </c>
      <c r="AY893" s="97" t="s">
        <v>123</v>
      </c>
    </row>
    <row r="894" spans="2:51" s="167" customFormat="1" ht="12">
      <c r="B894" s="166"/>
      <c r="D894" s="96" t="s">
        <v>132</v>
      </c>
      <c r="E894" s="168" t="s">
        <v>1</v>
      </c>
      <c r="F894" s="169" t="s">
        <v>1155</v>
      </c>
      <c r="H894" s="168" t="s">
        <v>1</v>
      </c>
      <c r="L894" s="166"/>
      <c r="M894" s="170"/>
      <c r="N894" s="171"/>
      <c r="O894" s="171"/>
      <c r="P894" s="171"/>
      <c r="Q894" s="171"/>
      <c r="R894" s="171"/>
      <c r="S894" s="171"/>
      <c r="T894" s="172"/>
      <c r="AT894" s="168" t="s">
        <v>132</v>
      </c>
      <c r="AU894" s="168" t="s">
        <v>74</v>
      </c>
      <c r="AV894" s="167" t="s">
        <v>72</v>
      </c>
      <c r="AW894" s="167" t="s">
        <v>5</v>
      </c>
      <c r="AX894" s="167" t="s">
        <v>66</v>
      </c>
      <c r="AY894" s="168" t="s">
        <v>123</v>
      </c>
    </row>
    <row r="895" spans="2:51" s="167" customFormat="1" ht="12">
      <c r="B895" s="166"/>
      <c r="D895" s="96" t="s">
        <v>132</v>
      </c>
      <c r="E895" s="168" t="s">
        <v>1</v>
      </c>
      <c r="F895" s="169" t="s">
        <v>1249</v>
      </c>
      <c r="H895" s="168" t="s">
        <v>1</v>
      </c>
      <c r="L895" s="166"/>
      <c r="M895" s="170"/>
      <c r="N895" s="171"/>
      <c r="O895" s="171"/>
      <c r="P895" s="171"/>
      <c r="Q895" s="171"/>
      <c r="R895" s="171"/>
      <c r="S895" s="171"/>
      <c r="T895" s="172"/>
      <c r="AT895" s="168" t="s">
        <v>132</v>
      </c>
      <c r="AU895" s="168" t="s">
        <v>74</v>
      </c>
      <c r="AV895" s="167" t="s">
        <v>72</v>
      </c>
      <c r="AW895" s="167" t="s">
        <v>5</v>
      </c>
      <c r="AX895" s="167" t="s">
        <v>66</v>
      </c>
      <c r="AY895" s="168" t="s">
        <v>123</v>
      </c>
    </row>
    <row r="896" spans="2:51" s="95" customFormat="1" ht="12">
      <c r="B896" s="94"/>
      <c r="D896" s="96" t="s">
        <v>132</v>
      </c>
      <c r="E896" s="97" t="s">
        <v>1</v>
      </c>
      <c r="F896" s="98" t="s">
        <v>666</v>
      </c>
      <c r="H896" s="99">
        <v>1</v>
      </c>
      <c r="L896" s="94"/>
      <c r="M896" s="100"/>
      <c r="N896" s="101"/>
      <c r="O896" s="101"/>
      <c r="P896" s="101"/>
      <c r="Q896" s="101"/>
      <c r="R896" s="101"/>
      <c r="S896" s="101"/>
      <c r="T896" s="102"/>
      <c r="AT896" s="97" t="s">
        <v>132</v>
      </c>
      <c r="AU896" s="97" t="s">
        <v>74</v>
      </c>
      <c r="AV896" s="95" t="s">
        <v>74</v>
      </c>
      <c r="AW896" s="95" t="s">
        <v>5</v>
      </c>
      <c r="AX896" s="95" t="s">
        <v>66</v>
      </c>
      <c r="AY896" s="97" t="s">
        <v>123</v>
      </c>
    </row>
    <row r="897" spans="2:51" s="167" customFormat="1" ht="12">
      <c r="B897" s="166"/>
      <c r="D897" s="96" t="s">
        <v>132</v>
      </c>
      <c r="E897" s="168" t="s">
        <v>1</v>
      </c>
      <c r="F897" s="169" t="s">
        <v>1250</v>
      </c>
      <c r="H897" s="168" t="s">
        <v>1</v>
      </c>
      <c r="L897" s="166"/>
      <c r="M897" s="170"/>
      <c r="N897" s="171"/>
      <c r="O897" s="171"/>
      <c r="P897" s="171"/>
      <c r="Q897" s="171"/>
      <c r="R897" s="171"/>
      <c r="S897" s="171"/>
      <c r="T897" s="172"/>
      <c r="AT897" s="168" t="s">
        <v>132</v>
      </c>
      <c r="AU897" s="168" t="s">
        <v>74</v>
      </c>
      <c r="AV897" s="167" t="s">
        <v>72</v>
      </c>
      <c r="AW897" s="167" t="s">
        <v>5</v>
      </c>
      <c r="AX897" s="167" t="s">
        <v>66</v>
      </c>
      <c r="AY897" s="168" t="s">
        <v>123</v>
      </c>
    </row>
    <row r="898" spans="2:51" s="167" customFormat="1" ht="12">
      <c r="B898" s="166"/>
      <c r="D898" s="96" t="s">
        <v>132</v>
      </c>
      <c r="E898" s="168" t="s">
        <v>1</v>
      </c>
      <c r="F898" s="169" t="s">
        <v>1144</v>
      </c>
      <c r="H898" s="168" t="s">
        <v>1</v>
      </c>
      <c r="L898" s="166"/>
      <c r="M898" s="170"/>
      <c r="N898" s="171"/>
      <c r="O898" s="171"/>
      <c r="P898" s="171"/>
      <c r="Q898" s="171"/>
      <c r="R898" s="171"/>
      <c r="S898" s="171"/>
      <c r="T898" s="172"/>
      <c r="AT898" s="168" t="s">
        <v>132</v>
      </c>
      <c r="AU898" s="168" t="s">
        <v>74</v>
      </c>
      <c r="AV898" s="167" t="s">
        <v>72</v>
      </c>
      <c r="AW898" s="167" t="s">
        <v>5</v>
      </c>
      <c r="AX898" s="167" t="s">
        <v>66</v>
      </c>
      <c r="AY898" s="168" t="s">
        <v>123</v>
      </c>
    </row>
    <row r="899" spans="2:51" s="167" customFormat="1" ht="12">
      <c r="B899" s="166"/>
      <c r="D899" s="96" t="s">
        <v>132</v>
      </c>
      <c r="E899" s="168" t="s">
        <v>1</v>
      </c>
      <c r="F899" s="169" t="s">
        <v>1251</v>
      </c>
      <c r="H899" s="168" t="s">
        <v>1</v>
      </c>
      <c r="L899" s="166"/>
      <c r="M899" s="170"/>
      <c r="N899" s="171"/>
      <c r="O899" s="171"/>
      <c r="P899" s="171"/>
      <c r="Q899" s="171"/>
      <c r="R899" s="171"/>
      <c r="S899" s="171"/>
      <c r="T899" s="172"/>
      <c r="AT899" s="168" t="s">
        <v>132</v>
      </c>
      <c r="AU899" s="168" t="s">
        <v>74</v>
      </c>
      <c r="AV899" s="167" t="s">
        <v>72</v>
      </c>
      <c r="AW899" s="167" t="s">
        <v>5</v>
      </c>
      <c r="AX899" s="167" t="s">
        <v>66</v>
      </c>
      <c r="AY899" s="168" t="s">
        <v>123</v>
      </c>
    </row>
    <row r="900" spans="2:51" s="95" customFormat="1" ht="12">
      <c r="B900" s="94"/>
      <c r="D900" s="96" t="s">
        <v>132</v>
      </c>
      <c r="E900" s="97" t="s">
        <v>1</v>
      </c>
      <c r="F900" s="98" t="s">
        <v>1252</v>
      </c>
      <c r="H900" s="99">
        <v>8.25</v>
      </c>
      <c r="L900" s="94"/>
      <c r="M900" s="100"/>
      <c r="N900" s="101"/>
      <c r="O900" s="101"/>
      <c r="P900" s="101"/>
      <c r="Q900" s="101"/>
      <c r="R900" s="101"/>
      <c r="S900" s="101"/>
      <c r="T900" s="102"/>
      <c r="AT900" s="97" t="s">
        <v>132</v>
      </c>
      <c r="AU900" s="97" t="s">
        <v>74</v>
      </c>
      <c r="AV900" s="95" t="s">
        <v>74</v>
      </c>
      <c r="AW900" s="95" t="s">
        <v>5</v>
      </c>
      <c r="AX900" s="95" t="s">
        <v>66</v>
      </c>
      <c r="AY900" s="97" t="s">
        <v>123</v>
      </c>
    </row>
    <row r="901" spans="2:51" s="167" customFormat="1" ht="12">
      <c r="B901" s="166"/>
      <c r="D901" s="96" t="s">
        <v>132</v>
      </c>
      <c r="E901" s="168" t="s">
        <v>1</v>
      </c>
      <c r="F901" s="169" t="s">
        <v>1150</v>
      </c>
      <c r="H901" s="168" t="s">
        <v>1</v>
      </c>
      <c r="L901" s="166"/>
      <c r="M901" s="170"/>
      <c r="N901" s="171"/>
      <c r="O901" s="171"/>
      <c r="P901" s="171"/>
      <c r="Q901" s="171"/>
      <c r="R901" s="171"/>
      <c r="S901" s="171"/>
      <c r="T901" s="172"/>
      <c r="AT901" s="168" t="s">
        <v>132</v>
      </c>
      <c r="AU901" s="168" t="s">
        <v>74</v>
      </c>
      <c r="AV901" s="167" t="s">
        <v>72</v>
      </c>
      <c r="AW901" s="167" t="s">
        <v>5</v>
      </c>
      <c r="AX901" s="167" t="s">
        <v>66</v>
      </c>
      <c r="AY901" s="168" t="s">
        <v>123</v>
      </c>
    </row>
    <row r="902" spans="2:51" s="167" customFormat="1" ht="12">
      <c r="B902" s="166"/>
      <c r="D902" s="96" t="s">
        <v>132</v>
      </c>
      <c r="E902" s="168" t="s">
        <v>1</v>
      </c>
      <c r="F902" s="169" t="s">
        <v>1253</v>
      </c>
      <c r="H902" s="168" t="s">
        <v>1</v>
      </c>
      <c r="L902" s="166"/>
      <c r="M902" s="170"/>
      <c r="N902" s="171"/>
      <c r="O902" s="171"/>
      <c r="P902" s="171"/>
      <c r="Q902" s="171"/>
      <c r="R902" s="171"/>
      <c r="S902" s="171"/>
      <c r="T902" s="172"/>
      <c r="AT902" s="168" t="s">
        <v>132</v>
      </c>
      <c r="AU902" s="168" t="s">
        <v>74</v>
      </c>
      <c r="AV902" s="167" t="s">
        <v>72</v>
      </c>
      <c r="AW902" s="167" t="s">
        <v>5</v>
      </c>
      <c r="AX902" s="167" t="s">
        <v>66</v>
      </c>
      <c r="AY902" s="168" t="s">
        <v>123</v>
      </c>
    </row>
    <row r="903" spans="2:51" s="95" customFormat="1" ht="12">
      <c r="B903" s="94"/>
      <c r="D903" s="96" t="s">
        <v>132</v>
      </c>
      <c r="E903" s="97" t="s">
        <v>1</v>
      </c>
      <c r="F903" s="98" t="s">
        <v>1254</v>
      </c>
      <c r="H903" s="99">
        <v>28.85</v>
      </c>
      <c r="L903" s="94"/>
      <c r="M903" s="100"/>
      <c r="N903" s="101"/>
      <c r="O903" s="101"/>
      <c r="P903" s="101"/>
      <c r="Q903" s="101"/>
      <c r="R903" s="101"/>
      <c r="S903" s="101"/>
      <c r="T903" s="102"/>
      <c r="AT903" s="97" t="s">
        <v>132</v>
      </c>
      <c r="AU903" s="97" t="s">
        <v>74</v>
      </c>
      <c r="AV903" s="95" t="s">
        <v>74</v>
      </c>
      <c r="AW903" s="95" t="s">
        <v>5</v>
      </c>
      <c r="AX903" s="95" t="s">
        <v>66</v>
      </c>
      <c r="AY903" s="97" t="s">
        <v>123</v>
      </c>
    </row>
    <row r="904" spans="2:51" s="167" customFormat="1" ht="12">
      <c r="B904" s="166"/>
      <c r="D904" s="96" t="s">
        <v>132</v>
      </c>
      <c r="E904" s="168" t="s">
        <v>1</v>
      </c>
      <c r="F904" s="169" t="s">
        <v>1155</v>
      </c>
      <c r="H904" s="168" t="s">
        <v>1</v>
      </c>
      <c r="L904" s="166"/>
      <c r="M904" s="170"/>
      <c r="N904" s="171"/>
      <c r="O904" s="171"/>
      <c r="P904" s="171"/>
      <c r="Q904" s="171"/>
      <c r="R904" s="171"/>
      <c r="S904" s="171"/>
      <c r="T904" s="172"/>
      <c r="AT904" s="168" t="s">
        <v>132</v>
      </c>
      <c r="AU904" s="168" t="s">
        <v>74</v>
      </c>
      <c r="AV904" s="167" t="s">
        <v>72</v>
      </c>
      <c r="AW904" s="167" t="s">
        <v>5</v>
      </c>
      <c r="AX904" s="167" t="s">
        <v>66</v>
      </c>
      <c r="AY904" s="168" t="s">
        <v>123</v>
      </c>
    </row>
    <row r="905" spans="2:51" s="167" customFormat="1" ht="12">
      <c r="B905" s="166"/>
      <c r="D905" s="96" t="s">
        <v>132</v>
      </c>
      <c r="E905" s="168" t="s">
        <v>1</v>
      </c>
      <c r="F905" s="169" t="s">
        <v>1253</v>
      </c>
      <c r="H905" s="168" t="s">
        <v>1</v>
      </c>
      <c r="L905" s="166"/>
      <c r="M905" s="170"/>
      <c r="N905" s="171"/>
      <c r="O905" s="171"/>
      <c r="P905" s="171"/>
      <c r="Q905" s="171"/>
      <c r="R905" s="171"/>
      <c r="S905" s="171"/>
      <c r="T905" s="172"/>
      <c r="AT905" s="168" t="s">
        <v>132</v>
      </c>
      <c r="AU905" s="168" t="s">
        <v>74</v>
      </c>
      <c r="AV905" s="167" t="s">
        <v>72</v>
      </c>
      <c r="AW905" s="167" t="s">
        <v>5</v>
      </c>
      <c r="AX905" s="167" t="s">
        <v>66</v>
      </c>
      <c r="AY905" s="168" t="s">
        <v>123</v>
      </c>
    </row>
    <row r="906" spans="2:51" s="95" customFormat="1" ht="12">
      <c r="B906" s="94"/>
      <c r="D906" s="96" t="s">
        <v>132</v>
      </c>
      <c r="E906" s="97" t="s">
        <v>1</v>
      </c>
      <c r="F906" s="98" t="s">
        <v>1255</v>
      </c>
      <c r="H906" s="99">
        <v>45.45</v>
      </c>
      <c r="L906" s="94"/>
      <c r="M906" s="100"/>
      <c r="N906" s="101"/>
      <c r="O906" s="101"/>
      <c r="P906" s="101"/>
      <c r="Q906" s="101"/>
      <c r="R906" s="101"/>
      <c r="S906" s="101"/>
      <c r="T906" s="102"/>
      <c r="AT906" s="97" t="s">
        <v>132</v>
      </c>
      <c r="AU906" s="97" t="s">
        <v>74</v>
      </c>
      <c r="AV906" s="95" t="s">
        <v>74</v>
      </c>
      <c r="AW906" s="95" t="s">
        <v>5</v>
      </c>
      <c r="AX906" s="95" t="s">
        <v>66</v>
      </c>
      <c r="AY906" s="97" t="s">
        <v>123</v>
      </c>
    </row>
    <row r="907" spans="2:51" s="167" customFormat="1" ht="12">
      <c r="B907" s="166"/>
      <c r="D907" s="96" t="s">
        <v>132</v>
      </c>
      <c r="E907" s="168" t="s">
        <v>1</v>
      </c>
      <c r="F907" s="169" t="s">
        <v>1160</v>
      </c>
      <c r="H907" s="168" t="s">
        <v>1</v>
      </c>
      <c r="L907" s="166"/>
      <c r="M907" s="170"/>
      <c r="N907" s="171"/>
      <c r="O907" s="171"/>
      <c r="P907" s="171"/>
      <c r="Q907" s="171"/>
      <c r="R907" s="171"/>
      <c r="S907" s="171"/>
      <c r="T907" s="172"/>
      <c r="AT907" s="168" t="s">
        <v>132</v>
      </c>
      <c r="AU907" s="168" t="s">
        <v>74</v>
      </c>
      <c r="AV907" s="167" t="s">
        <v>72</v>
      </c>
      <c r="AW907" s="167" t="s">
        <v>5</v>
      </c>
      <c r="AX907" s="167" t="s">
        <v>66</v>
      </c>
      <c r="AY907" s="168" t="s">
        <v>123</v>
      </c>
    </row>
    <row r="908" spans="2:51" s="167" customFormat="1" ht="12">
      <c r="B908" s="166"/>
      <c r="D908" s="96" t="s">
        <v>132</v>
      </c>
      <c r="E908" s="168" t="s">
        <v>1</v>
      </c>
      <c r="F908" s="169" t="s">
        <v>1256</v>
      </c>
      <c r="H908" s="168" t="s">
        <v>1</v>
      </c>
      <c r="L908" s="166"/>
      <c r="M908" s="170"/>
      <c r="N908" s="171"/>
      <c r="O908" s="171"/>
      <c r="P908" s="171"/>
      <c r="Q908" s="171"/>
      <c r="R908" s="171"/>
      <c r="S908" s="171"/>
      <c r="T908" s="172"/>
      <c r="AT908" s="168" t="s">
        <v>132</v>
      </c>
      <c r="AU908" s="168" t="s">
        <v>74</v>
      </c>
      <c r="AV908" s="167" t="s">
        <v>72</v>
      </c>
      <c r="AW908" s="167" t="s">
        <v>5</v>
      </c>
      <c r="AX908" s="167" t="s">
        <v>66</v>
      </c>
      <c r="AY908" s="168" t="s">
        <v>123</v>
      </c>
    </row>
    <row r="909" spans="2:51" s="95" customFormat="1" ht="12">
      <c r="B909" s="94"/>
      <c r="D909" s="96" t="s">
        <v>132</v>
      </c>
      <c r="E909" s="97" t="s">
        <v>1</v>
      </c>
      <c r="F909" s="98" t="s">
        <v>1257</v>
      </c>
      <c r="H909" s="99">
        <v>10.35</v>
      </c>
      <c r="L909" s="94"/>
      <c r="M909" s="100"/>
      <c r="N909" s="101"/>
      <c r="O909" s="101"/>
      <c r="P909" s="101"/>
      <c r="Q909" s="101"/>
      <c r="R909" s="101"/>
      <c r="S909" s="101"/>
      <c r="T909" s="102"/>
      <c r="AT909" s="97" t="s">
        <v>132</v>
      </c>
      <c r="AU909" s="97" t="s">
        <v>74</v>
      </c>
      <c r="AV909" s="95" t="s">
        <v>74</v>
      </c>
      <c r="AW909" s="95" t="s">
        <v>5</v>
      </c>
      <c r="AX909" s="95" t="s">
        <v>66</v>
      </c>
      <c r="AY909" s="97" t="s">
        <v>123</v>
      </c>
    </row>
    <row r="910" spans="2:51" s="182" customFormat="1" ht="12">
      <c r="B910" s="181"/>
      <c r="D910" s="96" t="s">
        <v>132</v>
      </c>
      <c r="E910" s="183" t="s">
        <v>1</v>
      </c>
      <c r="F910" s="184" t="s">
        <v>470</v>
      </c>
      <c r="H910" s="185">
        <v>99.9</v>
      </c>
      <c r="L910" s="181"/>
      <c r="M910" s="186"/>
      <c r="N910" s="187"/>
      <c r="O910" s="187"/>
      <c r="P910" s="187"/>
      <c r="Q910" s="187"/>
      <c r="R910" s="187"/>
      <c r="S910" s="187"/>
      <c r="T910" s="188"/>
      <c r="AT910" s="183" t="s">
        <v>132</v>
      </c>
      <c r="AU910" s="183" t="s">
        <v>74</v>
      </c>
      <c r="AV910" s="182" t="s">
        <v>130</v>
      </c>
      <c r="AW910" s="182" t="s">
        <v>5</v>
      </c>
      <c r="AX910" s="182" t="s">
        <v>72</v>
      </c>
      <c r="AY910" s="183" t="s">
        <v>123</v>
      </c>
    </row>
    <row r="911" spans="2:65" s="117" customFormat="1" ht="16.5" customHeight="1">
      <c r="B911" s="8"/>
      <c r="C911" s="84" t="s">
        <v>198</v>
      </c>
      <c r="D911" s="84" t="s">
        <v>125</v>
      </c>
      <c r="E911" s="85" t="s">
        <v>695</v>
      </c>
      <c r="F911" s="86" t="s">
        <v>696</v>
      </c>
      <c r="G911" s="87" t="s">
        <v>140</v>
      </c>
      <c r="H911" s="88">
        <v>99.9</v>
      </c>
      <c r="I911" s="142"/>
      <c r="J911" s="89">
        <f>ROUND(I911*H911,2)</f>
        <v>0</v>
      </c>
      <c r="K911" s="86" t="s">
        <v>397</v>
      </c>
      <c r="L911" s="8"/>
      <c r="M911" s="115" t="s">
        <v>1</v>
      </c>
      <c r="N911" s="90" t="s">
        <v>35</v>
      </c>
      <c r="O911" s="92">
        <v>0.085</v>
      </c>
      <c r="P911" s="92">
        <f>O911*H911</f>
        <v>8.4915</v>
      </c>
      <c r="Q911" s="92">
        <v>0</v>
      </c>
      <c r="R911" s="92">
        <f>Q911*H911</f>
        <v>0</v>
      </c>
      <c r="S911" s="92">
        <v>0</v>
      </c>
      <c r="T911" s="164">
        <f>S911*H911</f>
        <v>0</v>
      </c>
      <c r="AR911" s="120" t="s">
        <v>130</v>
      </c>
      <c r="AT911" s="120" t="s">
        <v>125</v>
      </c>
      <c r="AU911" s="120" t="s">
        <v>74</v>
      </c>
      <c r="AY911" s="120" t="s">
        <v>123</v>
      </c>
      <c r="BE911" s="156">
        <f>IF(N911="základní",J911,0)</f>
        <v>0</v>
      </c>
      <c r="BF911" s="156">
        <f>IF(N911="snížená",J911,0)</f>
        <v>0</v>
      </c>
      <c r="BG911" s="156">
        <f>IF(N911="zákl. přenesená",J911,0)</f>
        <v>0</v>
      </c>
      <c r="BH911" s="156">
        <f>IF(N911="sníž. přenesená",J911,0)</f>
        <v>0</v>
      </c>
      <c r="BI911" s="156">
        <f>IF(N911="nulová",J911,0)</f>
        <v>0</v>
      </c>
      <c r="BJ911" s="120" t="s">
        <v>72</v>
      </c>
      <c r="BK911" s="156">
        <f>ROUND(I911*H911,2)</f>
        <v>0</v>
      </c>
      <c r="BL911" s="120" t="s">
        <v>130</v>
      </c>
      <c r="BM911" s="120" t="s">
        <v>1258</v>
      </c>
    </row>
    <row r="912" spans="2:47" s="117" customFormat="1" ht="12">
      <c r="B912" s="8"/>
      <c r="D912" s="96" t="s">
        <v>399</v>
      </c>
      <c r="F912" s="165" t="s">
        <v>698</v>
      </c>
      <c r="L912" s="8"/>
      <c r="M912" s="114"/>
      <c r="N912" s="21"/>
      <c r="O912" s="21"/>
      <c r="P912" s="21"/>
      <c r="Q912" s="21"/>
      <c r="R912" s="21"/>
      <c r="S912" s="21"/>
      <c r="T912" s="22"/>
      <c r="AT912" s="120" t="s">
        <v>399</v>
      </c>
      <c r="AU912" s="120" t="s">
        <v>74</v>
      </c>
    </row>
    <row r="913" spans="2:51" s="167" customFormat="1" ht="12">
      <c r="B913" s="166"/>
      <c r="D913" s="96" t="s">
        <v>132</v>
      </c>
      <c r="E913" s="168" t="s">
        <v>1</v>
      </c>
      <c r="F913" s="169" t="s">
        <v>401</v>
      </c>
      <c r="H913" s="168" t="s">
        <v>1</v>
      </c>
      <c r="L913" s="166"/>
      <c r="M913" s="170"/>
      <c r="N913" s="171"/>
      <c r="O913" s="171"/>
      <c r="P913" s="171"/>
      <c r="Q913" s="171"/>
      <c r="R913" s="171"/>
      <c r="S913" s="171"/>
      <c r="T913" s="172"/>
      <c r="AT913" s="168" t="s">
        <v>132</v>
      </c>
      <c r="AU913" s="168" t="s">
        <v>74</v>
      </c>
      <c r="AV913" s="167" t="s">
        <v>72</v>
      </c>
      <c r="AW913" s="167" t="s">
        <v>5</v>
      </c>
      <c r="AX913" s="167" t="s">
        <v>66</v>
      </c>
      <c r="AY913" s="168" t="s">
        <v>123</v>
      </c>
    </row>
    <row r="914" spans="2:51" s="167" customFormat="1" ht="12">
      <c r="B914" s="166"/>
      <c r="D914" s="96" t="s">
        <v>132</v>
      </c>
      <c r="E914" s="168" t="s">
        <v>1</v>
      </c>
      <c r="F914" s="169" t="s">
        <v>1142</v>
      </c>
      <c r="H914" s="168" t="s">
        <v>1</v>
      </c>
      <c r="L914" s="166"/>
      <c r="M914" s="170"/>
      <c r="N914" s="171"/>
      <c r="O914" s="171"/>
      <c r="P914" s="171"/>
      <c r="Q914" s="171"/>
      <c r="R914" s="171"/>
      <c r="S914" s="171"/>
      <c r="T914" s="172"/>
      <c r="AT914" s="168" t="s">
        <v>132</v>
      </c>
      <c r="AU914" s="168" t="s">
        <v>74</v>
      </c>
      <c r="AV914" s="167" t="s">
        <v>72</v>
      </c>
      <c r="AW914" s="167" t="s">
        <v>5</v>
      </c>
      <c r="AX914" s="167" t="s">
        <v>66</v>
      </c>
      <c r="AY914" s="168" t="s">
        <v>123</v>
      </c>
    </row>
    <row r="915" spans="2:51" s="167" customFormat="1" ht="12">
      <c r="B915" s="166"/>
      <c r="D915" s="96" t="s">
        <v>132</v>
      </c>
      <c r="E915" s="168" t="s">
        <v>1</v>
      </c>
      <c r="F915" s="169" t="s">
        <v>1143</v>
      </c>
      <c r="H915" s="168" t="s">
        <v>1</v>
      </c>
      <c r="L915" s="166"/>
      <c r="M915" s="170"/>
      <c r="N915" s="171"/>
      <c r="O915" s="171"/>
      <c r="P915" s="171"/>
      <c r="Q915" s="171"/>
      <c r="R915" s="171"/>
      <c r="S915" s="171"/>
      <c r="T915" s="172"/>
      <c r="AT915" s="168" t="s">
        <v>132</v>
      </c>
      <c r="AU915" s="168" t="s">
        <v>74</v>
      </c>
      <c r="AV915" s="167" t="s">
        <v>72</v>
      </c>
      <c r="AW915" s="167" t="s">
        <v>5</v>
      </c>
      <c r="AX915" s="167" t="s">
        <v>66</v>
      </c>
      <c r="AY915" s="168" t="s">
        <v>123</v>
      </c>
    </row>
    <row r="916" spans="2:51" s="167" customFormat="1" ht="12">
      <c r="B916" s="166"/>
      <c r="D916" s="96" t="s">
        <v>132</v>
      </c>
      <c r="E916" s="168" t="s">
        <v>1</v>
      </c>
      <c r="F916" s="169" t="s">
        <v>1244</v>
      </c>
      <c r="H916" s="168" t="s">
        <v>1</v>
      </c>
      <c r="L916" s="166"/>
      <c r="M916" s="170"/>
      <c r="N916" s="171"/>
      <c r="O916" s="171"/>
      <c r="P916" s="171"/>
      <c r="Q916" s="171"/>
      <c r="R916" s="171"/>
      <c r="S916" s="171"/>
      <c r="T916" s="172"/>
      <c r="AT916" s="168" t="s">
        <v>132</v>
      </c>
      <c r="AU916" s="168" t="s">
        <v>74</v>
      </c>
      <c r="AV916" s="167" t="s">
        <v>72</v>
      </c>
      <c r="AW916" s="167" t="s">
        <v>5</v>
      </c>
      <c r="AX916" s="167" t="s">
        <v>66</v>
      </c>
      <c r="AY916" s="168" t="s">
        <v>123</v>
      </c>
    </row>
    <row r="917" spans="2:51" s="167" customFormat="1" ht="12">
      <c r="B917" s="166"/>
      <c r="D917" s="96" t="s">
        <v>132</v>
      </c>
      <c r="E917" s="168" t="s">
        <v>1</v>
      </c>
      <c r="F917" s="169" t="s">
        <v>1150</v>
      </c>
      <c r="H917" s="168" t="s">
        <v>1</v>
      </c>
      <c r="L917" s="166"/>
      <c r="M917" s="170"/>
      <c r="N917" s="171"/>
      <c r="O917" s="171"/>
      <c r="P917" s="171"/>
      <c r="Q917" s="171"/>
      <c r="R917" s="171"/>
      <c r="S917" s="171"/>
      <c r="T917" s="172"/>
      <c r="AT917" s="168" t="s">
        <v>132</v>
      </c>
      <c r="AU917" s="168" t="s">
        <v>74</v>
      </c>
      <c r="AV917" s="167" t="s">
        <v>72</v>
      </c>
      <c r="AW917" s="167" t="s">
        <v>5</v>
      </c>
      <c r="AX917" s="167" t="s">
        <v>66</v>
      </c>
      <c r="AY917" s="168" t="s">
        <v>123</v>
      </c>
    </row>
    <row r="918" spans="2:51" s="167" customFormat="1" ht="12">
      <c r="B918" s="166"/>
      <c r="D918" s="96" t="s">
        <v>132</v>
      </c>
      <c r="E918" s="168" t="s">
        <v>1</v>
      </c>
      <c r="F918" s="169" t="s">
        <v>1245</v>
      </c>
      <c r="H918" s="168" t="s">
        <v>1</v>
      </c>
      <c r="L918" s="166"/>
      <c r="M918" s="170"/>
      <c r="N918" s="171"/>
      <c r="O918" s="171"/>
      <c r="P918" s="171"/>
      <c r="Q918" s="171"/>
      <c r="R918" s="171"/>
      <c r="S918" s="171"/>
      <c r="T918" s="172"/>
      <c r="AT918" s="168" t="s">
        <v>132</v>
      </c>
      <c r="AU918" s="168" t="s">
        <v>74</v>
      </c>
      <c r="AV918" s="167" t="s">
        <v>72</v>
      </c>
      <c r="AW918" s="167" t="s">
        <v>5</v>
      </c>
      <c r="AX918" s="167" t="s">
        <v>66</v>
      </c>
      <c r="AY918" s="168" t="s">
        <v>123</v>
      </c>
    </row>
    <row r="919" spans="2:51" s="95" customFormat="1" ht="12">
      <c r="B919" s="94"/>
      <c r="D919" s="96" t="s">
        <v>132</v>
      </c>
      <c r="E919" s="97" t="s">
        <v>1</v>
      </c>
      <c r="F919" s="98" t="s">
        <v>1246</v>
      </c>
      <c r="H919" s="99">
        <v>2</v>
      </c>
      <c r="L919" s="94"/>
      <c r="M919" s="100"/>
      <c r="N919" s="101"/>
      <c r="O919" s="101"/>
      <c r="P919" s="101"/>
      <c r="Q919" s="101"/>
      <c r="R919" s="101"/>
      <c r="S919" s="101"/>
      <c r="T919" s="102"/>
      <c r="AT919" s="97" t="s">
        <v>132</v>
      </c>
      <c r="AU919" s="97" t="s">
        <v>74</v>
      </c>
      <c r="AV919" s="95" t="s">
        <v>74</v>
      </c>
      <c r="AW919" s="95" t="s">
        <v>5</v>
      </c>
      <c r="AX919" s="95" t="s">
        <v>66</v>
      </c>
      <c r="AY919" s="97" t="s">
        <v>123</v>
      </c>
    </row>
    <row r="920" spans="2:51" s="167" customFormat="1" ht="12">
      <c r="B920" s="166"/>
      <c r="D920" s="96" t="s">
        <v>132</v>
      </c>
      <c r="E920" s="168" t="s">
        <v>1</v>
      </c>
      <c r="F920" s="169" t="s">
        <v>1155</v>
      </c>
      <c r="H920" s="168" t="s">
        <v>1</v>
      </c>
      <c r="L920" s="166"/>
      <c r="M920" s="170"/>
      <c r="N920" s="171"/>
      <c r="O920" s="171"/>
      <c r="P920" s="171"/>
      <c r="Q920" s="171"/>
      <c r="R920" s="171"/>
      <c r="S920" s="171"/>
      <c r="T920" s="172"/>
      <c r="AT920" s="168" t="s">
        <v>132</v>
      </c>
      <c r="AU920" s="168" t="s">
        <v>74</v>
      </c>
      <c r="AV920" s="167" t="s">
        <v>72</v>
      </c>
      <c r="AW920" s="167" t="s">
        <v>5</v>
      </c>
      <c r="AX920" s="167" t="s">
        <v>66</v>
      </c>
      <c r="AY920" s="168" t="s">
        <v>123</v>
      </c>
    </row>
    <row r="921" spans="2:51" s="167" customFormat="1" ht="12">
      <c r="B921" s="166"/>
      <c r="D921" s="96" t="s">
        <v>132</v>
      </c>
      <c r="E921" s="168" t="s">
        <v>1</v>
      </c>
      <c r="F921" s="169" t="s">
        <v>1247</v>
      </c>
      <c r="H921" s="168" t="s">
        <v>1</v>
      </c>
      <c r="L921" s="166"/>
      <c r="M921" s="170"/>
      <c r="N921" s="171"/>
      <c r="O921" s="171"/>
      <c r="P921" s="171"/>
      <c r="Q921" s="171"/>
      <c r="R921" s="171"/>
      <c r="S921" s="171"/>
      <c r="T921" s="172"/>
      <c r="AT921" s="168" t="s">
        <v>132</v>
      </c>
      <c r="AU921" s="168" t="s">
        <v>74</v>
      </c>
      <c r="AV921" s="167" t="s">
        <v>72</v>
      </c>
      <c r="AW921" s="167" t="s">
        <v>5</v>
      </c>
      <c r="AX921" s="167" t="s">
        <v>66</v>
      </c>
      <c r="AY921" s="168" t="s">
        <v>123</v>
      </c>
    </row>
    <row r="922" spans="2:51" s="95" customFormat="1" ht="12">
      <c r="B922" s="94"/>
      <c r="D922" s="96" t="s">
        <v>132</v>
      </c>
      <c r="E922" s="97" t="s">
        <v>1</v>
      </c>
      <c r="F922" s="98" t="s">
        <v>1248</v>
      </c>
      <c r="H922" s="99">
        <v>3.5</v>
      </c>
      <c r="L922" s="94"/>
      <c r="M922" s="100"/>
      <c r="N922" s="101"/>
      <c r="O922" s="101"/>
      <c r="P922" s="101"/>
      <c r="Q922" s="101"/>
      <c r="R922" s="101"/>
      <c r="S922" s="101"/>
      <c r="T922" s="102"/>
      <c r="AT922" s="97" t="s">
        <v>132</v>
      </c>
      <c r="AU922" s="97" t="s">
        <v>74</v>
      </c>
      <c r="AV922" s="95" t="s">
        <v>74</v>
      </c>
      <c r="AW922" s="95" t="s">
        <v>5</v>
      </c>
      <c r="AX922" s="95" t="s">
        <v>66</v>
      </c>
      <c r="AY922" s="97" t="s">
        <v>123</v>
      </c>
    </row>
    <row r="923" spans="2:51" s="167" customFormat="1" ht="12">
      <c r="B923" s="166"/>
      <c r="D923" s="96" t="s">
        <v>132</v>
      </c>
      <c r="E923" s="168" t="s">
        <v>1</v>
      </c>
      <c r="F923" s="169" t="s">
        <v>1150</v>
      </c>
      <c r="H923" s="168" t="s">
        <v>1</v>
      </c>
      <c r="L923" s="166"/>
      <c r="M923" s="170"/>
      <c r="N923" s="171"/>
      <c r="O923" s="171"/>
      <c r="P923" s="171"/>
      <c r="Q923" s="171"/>
      <c r="R923" s="171"/>
      <c r="S923" s="171"/>
      <c r="T923" s="172"/>
      <c r="AT923" s="168" t="s">
        <v>132</v>
      </c>
      <c r="AU923" s="168" t="s">
        <v>74</v>
      </c>
      <c r="AV923" s="167" t="s">
        <v>72</v>
      </c>
      <c r="AW923" s="167" t="s">
        <v>5</v>
      </c>
      <c r="AX923" s="167" t="s">
        <v>66</v>
      </c>
      <c r="AY923" s="168" t="s">
        <v>123</v>
      </c>
    </row>
    <row r="924" spans="2:51" s="167" customFormat="1" ht="12">
      <c r="B924" s="166"/>
      <c r="D924" s="96" t="s">
        <v>132</v>
      </c>
      <c r="E924" s="168" t="s">
        <v>1</v>
      </c>
      <c r="F924" s="169" t="s">
        <v>688</v>
      </c>
      <c r="H924" s="168" t="s">
        <v>1</v>
      </c>
      <c r="L924" s="166"/>
      <c r="M924" s="170"/>
      <c r="N924" s="171"/>
      <c r="O924" s="171"/>
      <c r="P924" s="171"/>
      <c r="Q924" s="171"/>
      <c r="R924" s="171"/>
      <c r="S924" s="171"/>
      <c r="T924" s="172"/>
      <c r="AT924" s="168" t="s">
        <v>132</v>
      </c>
      <c r="AU924" s="168" t="s">
        <v>74</v>
      </c>
      <c r="AV924" s="167" t="s">
        <v>72</v>
      </c>
      <c r="AW924" s="167" t="s">
        <v>5</v>
      </c>
      <c r="AX924" s="167" t="s">
        <v>66</v>
      </c>
      <c r="AY924" s="168" t="s">
        <v>123</v>
      </c>
    </row>
    <row r="925" spans="2:51" s="95" customFormat="1" ht="12">
      <c r="B925" s="94"/>
      <c r="D925" s="96" t="s">
        <v>132</v>
      </c>
      <c r="E925" s="97" t="s">
        <v>1</v>
      </c>
      <c r="F925" s="98" t="s">
        <v>668</v>
      </c>
      <c r="H925" s="99">
        <v>0.5</v>
      </c>
      <c r="L925" s="94"/>
      <c r="M925" s="100"/>
      <c r="N925" s="101"/>
      <c r="O925" s="101"/>
      <c r="P925" s="101"/>
      <c r="Q925" s="101"/>
      <c r="R925" s="101"/>
      <c r="S925" s="101"/>
      <c r="T925" s="102"/>
      <c r="AT925" s="97" t="s">
        <v>132</v>
      </c>
      <c r="AU925" s="97" t="s">
        <v>74</v>
      </c>
      <c r="AV925" s="95" t="s">
        <v>74</v>
      </c>
      <c r="AW925" s="95" t="s">
        <v>5</v>
      </c>
      <c r="AX925" s="95" t="s">
        <v>66</v>
      </c>
      <c r="AY925" s="97" t="s">
        <v>123</v>
      </c>
    </row>
    <row r="926" spans="2:51" s="167" customFormat="1" ht="12">
      <c r="B926" s="166"/>
      <c r="D926" s="96" t="s">
        <v>132</v>
      </c>
      <c r="E926" s="168" t="s">
        <v>1</v>
      </c>
      <c r="F926" s="169" t="s">
        <v>1155</v>
      </c>
      <c r="H926" s="168" t="s">
        <v>1</v>
      </c>
      <c r="L926" s="166"/>
      <c r="M926" s="170"/>
      <c r="N926" s="171"/>
      <c r="O926" s="171"/>
      <c r="P926" s="171"/>
      <c r="Q926" s="171"/>
      <c r="R926" s="171"/>
      <c r="S926" s="171"/>
      <c r="T926" s="172"/>
      <c r="AT926" s="168" t="s">
        <v>132</v>
      </c>
      <c r="AU926" s="168" t="s">
        <v>74</v>
      </c>
      <c r="AV926" s="167" t="s">
        <v>72</v>
      </c>
      <c r="AW926" s="167" t="s">
        <v>5</v>
      </c>
      <c r="AX926" s="167" t="s">
        <v>66</v>
      </c>
      <c r="AY926" s="168" t="s">
        <v>123</v>
      </c>
    </row>
    <row r="927" spans="2:51" s="167" customFormat="1" ht="12">
      <c r="B927" s="166"/>
      <c r="D927" s="96" t="s">
        <v>132</v>
      </c>
      <c r="E927" s="168" t="s">
        <v>1</v>
      </c>
      <c r="F927" s="169" t="s">
        <v>1249</v>
      </c>
      <c r="H927" s="168" t="s">
        <v>1</v>
      </c>
      <c r="L927" s="166"/>
      <c r="M927" s="170"/>
      <c r="N927" s="171"/>
      <c r="O927" s="171"/>
      <c r="P927" s="171"/>
      <c r="Q927" s="171"/>
      <c r="R927" s="171"/>
      <c r="S927" s="171"/>
      <c r="T927" s="172"/>
      <c r="AT927" s="168" t="s">
        <v>132</v>
      </c>
      <c r="AU927" s="168" t="s">
        <v>74</v>
      </c>
      <c r="AV927" s="167" t="s">
        <v>72</v>
      </c>
      <c r="AW927" s="167" t="s">
        <v>5</v>
      </c>
      <c r="AX927" s="167" t="s">
        <v>66</v>
      </c>
      <c r="AY927" s="168" t="s">
        <v>123</v>
      </c>
    </row>
    <row r="928" spans="2:51" s="95" customFormat="1" ht="12">
      <c r="B928" s="94"/>
      <c r="D928" s="96" t="s">
        <v>132</v>
      </c>
      <c r="E928" s="97" t="s">
        <v>1</v>
      </c>
      <c r="F928" s="98" t="s">
        <v>666</v>
      </c>
      <c r="H928" s="99">
        <v>1</v>
      </c>
      <c r="L928" s="94"/>
      <c r="M928" s="100"/>
      <c r="N928" s="101"/>
      <c r="O928" s="101"/>
      <c r="P928" s="101"/>
      <c r="Q928" s="101"/>
      <c r="R928" s="101"/>
      <c r="S928" s="101"/>
      <c r="T928" s="102"/>
      <c r="AT928" s="97" t="s">
        <v>132</v>
      </c>
      <c r="AU928" s="97" t="s">
        <v>74</v>
      </c>
      <c r="AV928" s="95" t="s">
        <v>74</v>
      </c>
      <c r="AW928" s="95" t="s">
        <v>5</v>
      </c>
      <c r="AX928" s="95" t="s">
        <v>66</v>
      </c>
      <c r="AY928" s="97" t="s">
        <v>123</v>
      </c>
    </row>
    <row r="929" spans="2:51" s="167" customFormat="1" ht="12">
      <c r="B929" s="166"/>
      <c r="D929" s="96" t="s">
        <v>132</v>
      </c>
      <c r="E929" s="168" t="s">
        <v>1</v>
      </c>
      <c r="F929" s="169" t="s">
        <v>1250</v>
      </c>
      <c r="H929" s="168" t="s">
        <v>1</v>
      </c>
      <c r="L929" s="166"/>
      <c r="M929" s="170"/>
      <c r="N929" s="171"/>
      <c r="O929" s="171"/>
      <c r="P929" s="171"/>
      <c r="Q929" s="171"/>
      <c r="R929" s="171"/>
      <c r="S929" s="171"/>
      <c r="T929" s="172"/>
      <c r="AT929" s="168" t="s">
        <v>132</v>
      </c>
      <c r="AU929" s="168" t="s">
        <v>74</v>
      </c>
      <c r="AV929" s="167" t="s">
        <v>72</v>
      </c>
      <c r="AW929" s="167" t="s">
        <v>5</v>
      </c>
      <c r="AX929" s="167" t="s">
        <v>66</v>
      </c>
      <c r="AY929" s="168" t="s">
        <v>123</v>
      </c>
    </row>
    <row r="930" spans="2:51" s="167" customFormat="1" ht="12">
      <c r="B930" s="166"/>
      <c r="D930" s="96" t="s">
        <v>132</v>
      </c>
      <c r="E930" s="168" t="s">
        <v>1</v>
      </c>
      <c r="F930" s="169" t="s">
        <v>1144</v>
      </c>
      <c r="H930" s="168" t="s">
        <v>1</v>
      </c>
      <c r="L930" s="166"/>
      <c r="M930" s="170"/>
      <c r="N930" s="171"/>
      <c r="O930" s="171"/>
      <c r="P930" s="171"/>
      <c r="Q930" s="171"/>
      <c r="R930" s="171"/>
      <c r="S930" s="171"/>
      <c r="T930" s="172"/>
      <c r="AT930" s="168" t="s">
        <v>132</v>
      </c>
      <c r="AU930" s="168" t="s">
        <v>74</v>
      </c>
      <c r="AV930" s="167" t="s">
        <v>72</v>
      </c>
      <c r="AW930" s="167" t="s">
        <v>5</v>
      </c>
      <c r="AX930" s="167" t="s">
        <v>66</v>
      </c>
      <c r="AY930" s="168" t="s">
        <v>123</v>
      </c>
    </row>
    <row r="931" spans="2:51" s="167" customFormat="1" ht="12">
      <c r="B931" s="166"/>
      <c r="D931" s="96" t="s">
        <v>132</v>
      </c>
      <c r="E931" s="168" t="s">
        <v>1</v>
      </c>
      <c r="F931" s="169" t="s">
        <v>1251</v>
      </c>
      <c r="H931" s="168" t="s">
        <v>1</v>
      </c>
      <c r="L931" s="166"/>
      <c r="M931" s="170"/>
      <c r="N931" s="171"/>
      <c r="O931" s="171"/>
      <c r="P931" s="171"/>
      <c r="Q931" s="171"/>
      <c r="R931" s="171"/>
      <c r="S931" s="171"/>
      <c r="T931" s="172"/>
      <c r="AT931" s="168" t="s">
        <v>132</v>
      </c>
      <c r="AU931" s="168" t="s">
        <v>74</v>
      </c>
      <c r="AV931" s="167" t="s">
        <v>72</v>
      </c>
      <c r="AW931" s="167" t="s">
        <v>5</v>
      </c>
      <c r="AX931" s="167" t="s">
        <v>66</v>
      </c>
      <c r="AY931" s="168" t="s">
        <v>123</v>
      </c>
    </row>
    <row r="932" spans="2:51" s="95" customFormat="1" ht="12">
      <c r="B932" s="94"/>
      <c r="D932" s="96" t="s">
        <v>132</v>
      </c>
      <c r="E932" s="97" t="s">
        <v>1</v>
      </c>
      <c r="F932" s="98" t="s">
        <v>1252</v>
      </c>
      <c r="H932" s="99">
        <v>8.25</v>
      </c>
      <c r="L932" s="94"/>
      <c r="M932" s="100"/>
      <c r="N932" s="101"/>
      <c r="O932" s="101"/>
      <c r="P932" s="101"/>
      <c r="Q932" s="101"/>
      <c r="R932" s="101"/>
      <c r="S932" s="101"/>
      <c r="T932" s="102"/>
      <c r="AT932" s="97" t="s">
        <v>132</v>
      </c>
      <c r="AU932" s="97" t="s">
        <v>74</v>
      </c>
      <c r="AV932" s="95" t="s">
        <v>74</v>
      </c>
      <c r="AW932" s="95" t="s">
        <v>5</v>
      </c>
      <c r="AX932" s="95" t="s">
        <v>66</v>
      </c>
      <c r="AY932" s="97" t="s">
        <v>123</v>
      </c>
    </row>
    <row r="933" spans="2:51" s="167" customFormat="1" ht="12">
      <c r="B933" s="166"/>
      <c r="D933" s="96" t="s">
        <v>132</v>
      </c>
      <c r="E933" s="168" t="s">
        <v>1</v>
      </c>
      <c r="F933" s="169" t="s">
        <v>1150</v>
      </c>
      <c r="H933" s="168" t="s">
        <v>1</v>
      </c>
      <c r="L933" s="166"/>
      <c r="M933" s="170"/>
      <c r="N933" s="171"/>
      <c r="O933" s="171"/>
      <c r="P933" s="171"/>
      <c r="Q933" s="171"/>
      <c r="R933" s="171"/>
      <c r="S933" s="171"/>
      <c r="T933" s="172"/>
      <c r="AT933" s="168" t="s">
        <v>132</v>
      </c>
      <c r="AU933" s="168" t="s">
        <v>74</v>
      </c>
      <c r="AV933" s="167" t="s">
        <v>72</v>
      </c>
      <c r="AW933" s="167" t="s">
        <v>5</v>
      </c>
      <c r="AX933" s="167" t="s">
        <v>66</v>
      </c>
      <c r="AY933" s="168" t="s">
        <v>123</v>
      </c>
    </row>
    <row r="934" spans="2:51" s="167" customFormat="1" ht="12">
      <c r="B934" s="166"/>
      <c r="D934" s="96" t="s">
        <v>132</v>
      </c>
      <c r="E934" s="168" t="s">
        <v>1</v>
      </c>
      <c r="F934" s="169" t="s">
        <v>1253</v>
      </c>
      <c r="H934" s="168" t="s">
        <v>1</v>
      </c>
      <c r="L934" s="166"/>
      <c r="M934" s="170"/>
      <c r="N934" s="171"/>
      <c r="O934" s="171"/>
      <c r="P934" s="171"/>
      <c r="Q934" s="171"/>
      <c r="R934" s="171"/>
      <c r="S934" s="171"/>
      <c r="T934" s="172"/>
      <c r="AT934" s="168" t="s">
        <v>132</v>
      </c>
      <c r="AU934" s="168" t="s">
        <v>74</v>
      </c>
      <c r="AV934" s="167" t="s">
        <v>72</v>
      </c>
      <c r="AW934" s="167" t="s">
        <v>5</v>
      </c>
      <c r="AX934" s="167" t="s">
        <v>66</v>
      </c>
      <c r="AY934" s="168" t="s">
        <v>123</v>
      </c>
    </row>
    <row r="935" spans="2:51" s="95" customFormat="1" ht="12">
      <c r="B935" s="94"/>
      <c r="D935" s="96" t="s">
        <v>132</v>
      </c>
      <c r="E935" s="97" t="s">
        <v>1</v>
      </c>
      <c r="F935" s="98" t="s">
        <v>1254</v>
      </c>
      <c r="H935" s="99">
        <v>28.85</v>
      </c>
      <c r="L935" s="94"/>
      <c r="M935" s="100"/>
      <c r="N935" s="101"/>
      <c r="O935" s="101"/>
      <c r="P935" s="101"/>
      <c r="Q935" s="101"/>
      <c r="R935" s="101"/>
      <c r="S935" s="101"/>
      <c r="T935" s="102"/>
      <c r="AT935" s="97" t="s">
        <v>132</v>
      </c>
      <c r="AU935" s="97" t="s">
        <v>74</v>
      </c>
      <c r="AV935" s="95" t="s">
        <v>74</v>
      </c>
      <c r="AW935" s="95" t="s">
        <v>5</v>
      </c>
      <c r="AX935" s="95" t="s">
        <v>66</v>
      </c>
      <c r="AY935" s="97" t="s">
        <v>123</v>
      </c>
    </row>
    <row r="936" spans="2:51" s="167" customFormat="1" ht="12">
      <c r="B936" s="166"/>
      <c r="D936" s="96" t="s">
        <v>132</v>
      </c>
      <c r="E936" s="168" t="s">
        <v>1</v>
      </c>
      <c r="F936" s="169" t="s">
        <v>1155</v>
      </c>
      <c r="H936" s="168" t="s">
        <v>1</v>
      </c>
      <c r="L936" s="166"/>
      <c r="M936" s="170"/>
      <c r="N936" s="171"/>
      <c r="O936" s="171"/>
      <c r="P936" s="171"/>
      <c r="Q936" s="171"/>
      <c r="R936" s="171"/>
      <c r="S936" s="171"/>
      <c r="T936" s="172"/>
      <c r="AT936" s="168" t="s">
        <v>132</v>
      </c>
      <c r="AU936" s="168" t="s">
        <v>74</v>
      </c>
      <c r="AV936" s="167" t="s">
        <v>72</v>
      </c>
      <c r="AW936" s="167" t="s">
        <v>5</v>
      </c>
      <c r="AX936" s="167" t="s">
        <v>66</v>
      </c>
      <c r="AY936" s="168" t="s">
        <v>123</v>
      </c>
    </row>
    <row r="937" spans="2:51" s="167" customFormat="1" ht="12">
      <c r="B937" s="166"/>
      <c r="D937" s="96" t="s">
        <v>132</v>
      </c>
      <c r="E937" s="168" t="s">
        <v>1</v>
      </c>
      <c r="F937" s="169" t="s">
        <v>1253</v>
      </c>
      <c r="H937" s="168" t="s">
        <v>1</v>
      </c>
      <c r="L937" s="166"/>
      <c r="M937" s="170"/>
      <c r="N937" s="171"/>
      <c r="O937" s="171"/>
      <c r="P937" s="171"/>
      <c r="Q937" s="171"/>
      <c r="R937" s="171"/>
      <c r="S937" s="171"/>
      <c r="T937" s="172"/>
      <c r="AT937" s="168" t="s">
        <v>132</v>
      </c>
      <c r="AU937" s="168" t="s">
        <v>74</v>
      </c>
      <c r="AV937" s="167" t="s">
        <v>72</v>
      </c>
      <c r="AW937" s="167" t="s">
        <v>5</v>
      </c>
      <c r="AX937" s="167" t="s">
        <v>66</v>
      </c>
      <c r="AY937" s="168" t="s">
        <v>123</v>
      </c>
    </row>
    <row r="938" spans="2:51" s="95" customFormat="1" ht="12">
      <c r="B938" s="94"/>
      <c r="D938" s="96" t="s">
        <v>132</v>
      </c>
      <c r="E938" s="97" t="s">
        <v>1</v>
      </c>
      <c r="F938" s="98" t="s">
        <v>1255</v>
      </c>
      <c r="H938" s="99">
        <v>45.45</v>
      </c>
      <c r="L938" s="94"/>
      <c r="M938" s="100"/>
      <c r="N938" s="101"/>
      <c r="O938" s="101"/>
      <c r="P938" s="101"/>
      <c r="Q938" s="101"/>
      <c r="R938" s="101"/>
      <c r="S938" s="101"/>
      <c r="T938" s="102"/>
      <c r="AT938" s="97" t="s">
        <v>132</v>
      </c>
      <c r="AU938" s="97" t="s">
        <v>74</v>
      </c>
      <c r="AV938" s="95" t="s">
        <v>74</v>
      </c>
      <c r="AW938" s="95" t="s">
        <v>5</v>
      </c>
      <c r="AX938" s="95" t="s">
        <v>66</v>
      </c>
      <c r="AY938" s="97" t="s">
        <v>123</v>
      </c>
    </row>
    <row r="939" spans="2:51" s="167" customFormat="1" ht="12">
      <c r="B939" s="166"/>
      <c r="D939" s="96" t="s">
        <v>132</v>
      </c>
      <c r="E939" s="168" t="s">
        <v>1</v>
      </c>
      <c r="F939" s="169" t="s">
        <v>1160</v>
      </c>
      <c r="H939" s="168" t="s">
        <v>1</v>
      </c>
      <c r="L939" s="166"/>
      <c r="M939" s="170"/>
      <c r="N939" s="171"/>
      <c r="O939" s="171"/>
      <c r="P939" s="171"/>
      <c r="Q939" s="171"/>
      <c r="R939" s="171"/>
      <c r="S939" s="171"/>
      <c r="T939" s="172"/>
      <c r="AT939" s="168" t="s">
        <v>132</v>
      </c>
      <c r="AU939" s="168" t="s">
        <v>74</v>
      </c>
      <c r="AV939" s="167" t="s">
        <v>72</v>
      </c>
      <c r="AW939" s="167" t="s">
        <v>5</v>
      </c>
      <c r="AX939" s="167" t="s">
        <v>66</v>
      </c>
      <c r="AY939" s="168" t="s">
        <v>123</v>
      </c>
    </row>
    <row r="940" spans="2:51" s="167" customFormat="1" ht="12">
      <c r="B940" s="166"/>
      <c r="D940" s="96" t="s">
        <v>132</v>
      </c>
      <c r="E940" s="168" t="s">
        <v>1</v>
      </c>
      <c r="F940" s="169" t="s">
        <v>1256</v>
      </c>
      <c r="H940" s="168" t="s">
        <v>1</v>
      </c>
      <c r="L940" s="166"/>
      <c r="M940" s="170"/>
      <c r="N940" s="171"/>
      <c r="O940" s="171"/>
      <c r="P940" s="171"/>
      <c r="Q940" s="171"/>
      <c r="R940" s="171"/>
      <c r="S940" s="171"/>
      <c r="T940" s="172"/>
      <c r="AT940" s="168" t="s">
        <v>132</v>
      </c>
      <c r="AU940" s="168" t="s">
        <v>74</v>
      </c>
      <c r="AV940" s="167" t="s">
        <v>72</v>
      </c>
      <c r="AW940" s="167" t="s">
        <v>5</v>
      </c>
      <c r="AX940" s="167" t="s">
        <v>66</v>
      </c>
      <c r="AY940" s="168" t="s">
        <v>123</v>
      </c>
    </row>
    <row r="941" spans="2:51" s="95" customFormat="1" ht="12">
      <c r="B941" s="94"/>
      <c r="D941" s="96" t="s">
        <v>132</v>
      </c>
      <c r="E941" s="97" t="s">
        <v>1</v>
      </c>
      <c r="F941" s="98" t="s">
        <v>1257</v>
      </c>
      <c r="H941" s="99">
        <v>10.35</v>
      </c>
      <c r="L941" s="94"/>
      <c r="M941" s="100"/>
      <c r="N941" s="101"/>
      <c r="O941" s="101"/>
      <c r="P941" s="101"/>
      <c r="Q941" s="101"/>
      <c r="R941" s="101"/>
      <c r="S941" s="101"/>
      <c r="T941" s="102"/>
      <c r="AT941" s="97" t="s">
        <v>132</v>
      </c>
      <c r="AU941" s="97" t="s">
        <v>74</v>
      </c>
      <c r="AV941" s="95" t="s">
        <v>74</v>
      </c>
      <c r="AW941" s="95" t="s">
        <v>5</v>
      </c>
      <c r="AX941" s="95" t="s">
        <v>66</v>
      </c>
      <c r="AY941" s="97" t="s">
        <v>123</v>
      </c>
    </row>
    <row r="942" spans="2:51" s="182" customFormat="1" ht="12">
      <c r="B942" s="181"/>
      <c r="D942" s="96" t="s">
        <v>132</v>
      </c>
      <c r="E942" s="183" t="s">
        <v>1</v>
      </c>
      <c r="F942" s="184" t="s">
        <v>470</v>
      </c>
      <c r="H942" s="185">
        <v>99.9</v>
      </c>
      <c r="L942" s="181"/>
      <c r="M942" s="186"/>
      <c r="N942" s="187"/>
      <c r="O942" s="187"/>
      <c r="P942" s="187"/>
      <c r="Q942" s="187"/>
      <c r="R942" s="187"/>
      <c r="S942" s="187"/>
      <c r="T942" s="188"/>
      <c r="AT942" s="183" t="s">
        <v>132</v>
      </c>
      <c r="AU942" s="183" t="s">
        <v>74</v>
      </c>
      <c r="AV942" s="182" t="s">
        <v>130</v>
      </c>
      <c r="AW942" s="182" t="s">
        <v>5</v>
      </c>
      <c r="AX942" s="182" t="s">
        <v>72</v>
      </c>
      <c r="AY942" s="183" t="s">
        <v>123</v>
      </c>
    </row>
    <row r="943" spans="2:63" s="73" customFormat="1" ht="22.9" customHeight="1">
      <c r="B943" s="72"/>
      <c r="D943" s="74" t="s">
        <v>65</v>
      </c>
      <c r="E943" s="82" t="s">
        <v>130</v>
      </c>
      <c r="F943" s="82" t="s">
        <v>699</v>
      </c>
      <c r="J943" s="83">
        <f>BK943</f>
        <v>0</v>
      </c>
      <c r="L943" s="72"/>
      <c r="M943" s="77"/>
      <c r="N943" s="78"/>
      <c r="O943" s="78"/>
      <c r="P943" s="80">
        <f>SUM(P946:P999)</f>
        <v>45.074713</v>
      </c>
      <c r="Q943" s="78"/>
      <c r="R943" s="80">
        <f>SUM(R946:R999)</f>
        <v>35.562806249999994</v>
      </c>
      <c r="S943" s="78"/>
      <c r="T943" s="163">
        <f>SUM(T946:T999)</f>
        <v>0</v>
      </c>
      <c r="AR943" s="74" t="s">
        <v>72</v>
      </c>
      <c r="AT943" s="154" t="s">
        <v>65</v>
      </c>
      <c r="AU943" s="154" t="s">
        <v>72</v>
      </c>
      <c r="AY943" s="74" t="s">
        <v>123</v>
      </c>
      <c r="BK943" s="155">
        <f>SUM(BK944:BK999)</f>
        <v>0</v>
      </c>
    </row>
    <row r="944" spans="2:63" s="73" customFormat="1" ht="22.9" customHeight="1">
      <c r="B944" s="72"/>
      <c r="D944" s="238" t="s">
        <v>125</v>
      </c>
      <c r="E944" s="239" t="s">
        <v>1670</v>
      </c>
      <c r="F944" s="240" t="s">
        <v>1671</v>
      </c>
      <c r="G944" s="241" t="s">
        <v>175</v>
      </c>
      <c r="H944" s="242">
        <v>525</v>
      </c>
      <c r="I944" s="142"/>
      <c r="J944" s="243">
        <f>ROUND(I944*H944,1)</f>
        <v>0</v>
      </c>
      <c r="L944" s="72"/>
      <c r="M944" s="77"/>
      <c r="N944" s="78"/>
      <c r="O944" s="78"/>
      <c r="P944" s="80"/>
      <c r="Q944" s="78"/>
      <c r="R944" s="80"/>
      <c r="S944" s="78"/>
      <c r="T944" s="163"/>
      <c r="AR944" s="74"/>
      <c r="AT944" s="154"/>
      <c r="AU944" s="154"/>
      <c r="AY944" s="74"/>
      <c r="BK944" s="155">
        <f>J944</f>
        <v>0</v>
      </c>
    </row>
    <row r="945" spans="2:63" s="73" customFormat="1" ht="22.9" customHeight="1">
      <c r="B945" s="72"/>
      <c r="D945" s="103" t="s">
        <v>189</v>
      </c>
      <c r="E945" s="104" t="s">
        <v>1672</v>
      </c>
      <c r="F945" s="105" t="s">
        <v>1673</v>
      </c>
      <c r="G945" s="106" t="s">
        <v>175</v>
      </c>
      <c r="H945" s="107">
        <v>525</v>
      </c>
      <c r="I945" s="142"/>
      <c r="J945" s="108">
        <f>ROUND(I945*H945,1)</f>
        <v>0</v>
      </c>
      <c r="L945" s="72"/>
      <c r="M945" s="77"/>
      <c r="N945" s="78"/>
      <c r="O945" s="78"/>
      <c r="P945" s="80"/>
      <c r="Q945" s="78"/>
      <c r="R945" s="80"/>
      <c r="S945" s="78"/>
      <c r="T945" s="163"/>
      <c r="AR945" s="74"/>
      <c r="AT945" s="154"/>
      <c r="AU945" s="154"/>
      <c r="AY945" s="74"/>
      <c r="BK945" s="155">
        <f>J945</f>
        <v>0</v>
      </c>
    </row>
    <row r="946" spans="2:65" s="117" customFormat="1" ht="16.5" customHeight="1">
      <c r="B946" s="8"/>
      <c r="C946" s="84" t="s">
        <v>8</v>
      </c>
      <c r="D946" s="84" t="s">
        <v>125</v>
      </c>
      <c r="E946" s="85" t="s">
        <v>700</v>
      </c>
      <c r="F946" s="86" t="s">
        <v>701</v>
      </c>
      <c r="G946" s="87" t="s">
        <v>396</v>
      </c>
      <c r="H946" s="88">
        <v>0.605</v>
      </c>
      <c r="I946" s="142"/>
      <c r="J946" s="89">
        <f>ROUND(I946*H946,2)</f>
        <v>0</v>
      </c>
      <c r="K946" s="86" t="s">
        <v>397</v>
      </c>
      <c r="L946" s="8"/>
      <c r="M946" s="115" t="s">
        <v>1</v>
      </c>
      <c r="N946" s="90" t="s">
        <v>35</v>
      </c>
      <c r="O946" s="92">
        <v>1.695</v>
      </c>
      <c r="P946" s="92">
        <f>O946*H946</f>
        <v>1.025475</v>
      </c>
      <c r="Q946" s="92">
        <v>1.89077</v>
      </c>
      <c r="R946" s="92">
        <f>Q946*H946</f>
        <v>1.14391585</v>
      </c>
      <c r="S946" s="92">
        <v>0</v>
      </c>
      <c r="T946" s="164">
        <f>S946*H946</f>
        <v>0</v>
      </c>
      <c r="AR946" s="120" t="s">
        <v>130</v>
      </c>
      <c r="AT946" s="120" t="s">
        <v>125</v>
      </c>
      <c r="AU946" s="120" t="s">
        <v>74</v>
      </c>
      <c r="AY946" s="120" t="s">
        <v>123</v>
      </c>
      <c r="BE946" s="156">
        <f>IF(N946="základní",J946,0)</f>
        <v>0</v>
      </c>
      <c r="BF946" s="156">
        <f>IF(N946="snížená",J946,0)</f>
        <v>0</v>
      </c>
      <c r="BG946" s="156">
        <f>IF(N946="zákl. přenesená",J946,0)</f>
        <v>0</v>
      </c>
      <c r="BH946" s="156">
        <f>IF(N946="sníž. přenesená",J946,0)</f>
        <v>0</v>
      </c>
      <c r="BI946" s="156">
        <f>IF(N946="nulová",J946,0)</f>
        <v>0</v>
      </c>
      <c r="BJ946" s="120" t="s">
        <v>72</v>
      </c>
      <c r="BK946" s="156">
        <f>ROUND(I946*H946,2)</f>
        <v>0</v>
      </c>
      <c r="BL946" s="120" t="s">
        <v>130</v>
      </c>
      <c r="BM946" s="120" t="s">
        <v>1259</v>
      </c>
    </row>
    <row r="947" spans="2:47" s="117" customFormat="1" ht="12">
      <c r="B947" s="8"/>
      <c r="D947" s="96" t="s">
        <v>399</v>
      </c>
      <c r="F947" s="165" t="s">
        <v>703</v>
      </c>
      <c r="L947" s="8"/>
      <c r="M947" s="114"/>
      <c r="N947" s="21"/>
      <c r="O947" s="21"/>
      <c r="P947" s="21"/>
      <c r="Q947" s="21"/>
      <c r="R947" s="21"/>
      <c r="S947" s="21"/>
      <c r="T947" s="22"/>
      <c r="AT947" s="120" t="s">
        <v>399</v>
      </c>
      <c r="AU947" s="120" t="s">
        <v>74</v>
      </c>
    </row>
    <row r="948" spans="2:51" s="167" customFormat="1" ht="12">
      <c r="B948" s="166"/>
      <c r="D948" s="96" t="s">
        <v>132</v>
      </c>
      <c r="E948" s="168" t="s">
        <v>1</v>
      </c>
      <c r="F948" s="169" t="s">
        <v>401</v>
      </c>
      <c r="H948" s="168" t="s">
        <v>1</v>
      </c>
      <c r="L948" s="166"/>
      <c r="M948" s="170"/>
      <c r="N948" s="171"/>
      <c r="O948" s="171"/>
      <c r="P948" s="171"/>
      <c r="Q948" s="171"/>
      <c r="R948" s="171"/>
      <c r="S948" s="171"/>
      <c r="T948" s="172"/>
      <c r="AT948" s="168" t="s">
        <v>132</v>
      </c>
      <c r="AU948" s="168" t="s">
        <v>74</v>
      </c>
      <c r="AV948" s="167" t="s">
        <v>72</v>
      </c>
      <c r="AW948" s="167" t="s">
        <v>5</v>
      </c>
      <c r="AX948" s="167" t="s">
        <v>66</v>
      </c>
      <c r="AY948" s="168" t="s">
        <v>123</v>
      </c>
    </row>
    <row r="949" spans="2:51" s="167" customFormat="1" ht="12">
      <c r="B949" s="166"/>
      <c r="D949" s="96" t="s">
        <v>132</v>
      </c>
      <c r="E949" s="168" t="s">
        <v>1</v>
      </c>
      <c r="F949" s="169" t="s">
        <v>1142</v>
      </c>
      <c r="H949" s="168" t="s">
        <v>1</v>
      </c>
      <c r="L949" s="166"/>
      <c r="M949" s="170"/>
      <c r="N949" s="171"/>
      <c r="O949" s="171"/>
      <c r="P949" s="171"/>
      <c r="Q949" s="171"/>
      <c r="R949" s="171"/>
      <c r="S949" s="171"/>
      <c r="T949" s="172"/>
      <c r="AT949" s="168" t="s">
        <v>132</v>
      </c>
      <c r="AU949" s="168" t="s">
        <v>74</v>
      </c>
      <c r="AV949" s="167" t="s">
        <v>72</v>
      </c>
      <c r="AW949" s="167" t="s">
        <v>5</v>
      </c>
      <c r="AX949" s="167" t="s">
        <v>66</v>
      </c>
      <c r="AY949" s="168" t="s">
        <v>123</v>
      </c>
    </row>
    <row r="950" spans="2:51" s="167" customFormat="1" ht="12">
      <c r="B950" s="166"/>
      <c r="D950" s="96" t="s">
        <v>132</v>
      </c>
      <c r="E950" s="168" t="s">
        <v>1</v>
      </c>
      <c r="F950" s="169" t="s">
        <v>1143</v>
      </c>
      <c r="H950" s="168" t="s">
        <v>1</v>
      </c>
      <c r="L950" s="166"/>
      <c r="M950" s="170"/>
      <c r="N950" s="171"/>
      <c r="O950" s="171"/>
      <c r="P950" s="171"/>
      <c r="Q950" s="171"/>
      <c r="R950" s="171"/>
      <c r="S950" s="171"/>
      <c r="T950" s="172"/>
      <c r="AT950" s="168" t="s">
        <v>132</v>
      </c>
      <c r="AU950" s="168" t="s">
        <v>74</v>
      </c>
      <c r="AV950" s="167" t="s">
        <v>72</v>
      </c>
      <c r="AW950" s="167" t="s">
        <v>5</v>
      </c>
      <c r="AX950" s="167" t="s">
        <v>66</v>
      </c>
      <c r="AY950" s="168" t="s">
        <v>123</v>
      </c>
    </row>
    <row r="951" spans="2:51" s="167" customFormat="1" ht="12">
      <c r="B951" s="166"/>
      <c r="D951" s="96" t="s">
        <v>132</v>
      </c>
      <c r="E951" s="168" t="s">
        <v>1</v>
      </c>
      <c r="F951" s="169" t="s">
        <v>1244</v>
      </c>
      <c r="H951" s="168" t="s">
        <v>1</v>
      </c>
      <c r="L951" s="166"/>
      <c r="M951" s="170"/>
      <c r="N951" s="171"/>
      <c r="O951" s="171"/>
      <c r="P951" s="171"/>
      <c r="Q951" s="171"/>
      <c r="R951" s="171"/>
      <c r="S951" s="171"/>
      <c r="T951" s="172"/>
      <c r="AT951" s="168" t="s">
        <v>132</v>
      </c>
      <c r="AU951" s="168" t="s">
        <v>74</v>
      </c>
      <c r="AV951" s="167" t="s">
        <v>72</v>
      </c>
      <c r="AW951" s="167" t="s">
        <v>5</v>
      </c>
      <c r="AX951" s="167" t="s">
        <v>66</v>
      </c>
      <c r="AY951" s="168" t="s">
        <v>123</v>
      </c>
    </row>
    <row r="952" spans="2:51" s="167" customFormat="1" ht="12">
      <c r="B952" s="166"/>
      <c r="D952" s="96" t="s">
        <v>132</v>
      </c>
      <c r="E952" s="168" t="s">
        <v>1</v>
      </c>
      <c r="F952" s="169" t="s">
        <v>1150</v>
      </c>
      <c r="H952" s="168" t="s">
        <v>1</v>
      </c>
      <c r="L952" s="166"/>
      <c r="M952" s="170"/>
      <c r="N952" s="171"/>
      <c r="O952" s="171"/>
      <c r="P952" s="171"/>
      <c r="Q952" s="171"/>
      <c r="R952" s="171"/>
      <c r="S952" s="171"/>
      <c r="T952" s="172"/>
      <c r="AT952" s="168" t="s">
        <v>132</v>
      </c>
      <c r="AU952" s="168" t="s">
        <v>74</v>
      </c>
      <c r="AV952" s="167" t="s">
        <v>72</v>
      </c>
      <c r="AW952" s="167" t="s">
        <v>5</v>
      </c>
      <c r="AX952" s="167" t="s">
        <v>66</v>
      </c>
      <c r="AY952" s="168" t="s">
        <v>123</v>
      </c>
    </row>
    <row r="953" spans="2:51" s="167" customFormat="1" ht="12">
      <c r="B953" s="166"/>
      <c r="D953" s="96" t="s">
        <v>132</v>
      </c>
      <c r="E953" s="168" t="s">
        <v>1</v>
      </c>
      <c r="F953" s="169" t="s">
        <v>1260</v>
      </c>
      <c r="H953" s="168" t="s">
        <v>1</v>
      </c>
      <c r="L953" s="166"/>
      <c r="M953" s="170"/>
      <c r="N953" s="171"/>
      <c r="O953" s="171"/>
      <c r="P953" s="171"/>
      <c r="Q953" s="171"/>
      <c r="R953" s="171"/>
      <c r="S953" s="171"/>
      <c r="T953" s="172"/>
      <c r="AT953" s="168" t="s">
        <v>132</v>
      </c>
      <c r="AU953" s="168" t="s">
        <v>74</v>
      </c>
      <c r="AV953" s="167" t="s">
        <v>72</v>
      </c>
      <c r="AW953" s="167" t="s">
        <v>5</v>
      </c>
      <c r="AX953" s="167" t="s">
        <v>66</v>
      </c>
      <c r="AY953" s="168" t="s">
        <v>123</v>
      </c>
    </row>
    <row r="954" spans="2:51" s="167" customFormat="1" ht="12">
      <c r="B954" s="166"/>
      <c r="D954" s="96" t="s">
        <v>132</v>
      </c>
      <c r="E954" s="168" t="s">
        <v>1</v>
      </c>
      <c r="F954" s="169" t="s">
        <v>1261</v>
      </c>
      <c r="H954" s="168" t="s">
        <v>1</v>
      </c>
      <c r="L954" s="166"/>
      <c r="M954" s="170"/>
      <c r="N954" s="171"/>
      <c r="O954" s="171"/>
      <c r="P954" s="171"/>
      <c r="Q954" s="171"/>
      <c r="R954" s="171"/>
      <c r="S954" s="171"/>
      <c r="T954" s="172"/>
      <c r="AT954" s="168" t="s">
        <v>132</v>
      </c>
      <c r="AU954" s="168" t="s">
        <v>74</v>
      </c>
      <c r="AV954" s="167" t="s">
        <v>72</v>
      </c>
      <c r="AW954" s="167" t="s">
        <v>5</v>
      </c>
      <c r="AX954" s="167" t="s">
        <v>66</v>
      </c>
      <c r="AY954" s="168" t="s">
        <v>123</v>
      </c>
    </row>
    <row r="955" spans="2:51" s="95" customFormat="1" ht="12">
      <c r="B955" s="94"/>
      <c r="D955" s="96" t="s">
        <v>132</v>
      </c>
      <c r="E955" s="97" t="s">
        <v>1</v>
      </c>
      <c r="F955" s="98" t="s">
        <v>1262</v>
      </c>
      <c r="H955" s="99">
        <v>0.22</v>
      </c>
      <c r="L955" s="94"/>
      <c r="M955" s="100"/>
      <c r="N955" s="101"/>
      <c r="O955" s="101"/>
      <c r="P955" s="101"/>
      <c r="Q955" s="101"/>
      <c r="R955" s="101"/>
      <c r="S955" s="101"/>
      <c r="T955" s="102"/>
      <c r="AT955" s="97" t="s">
        <v>132</v>
      </c>
      <c r="AU955" s="97" t="s">
        <v>74</v>
      </c>
      <c r="AV955" s="95" t="s">
        <v>74</v>
      </c>
      <c r="AW955" s="95" t="s">
        <v>5</v>
      </c>
      <c r="AX955" s="95" t="s">
        <v>66</v>
      </c>
      <c r="AY955" s="97" t="s">
        <v>123</v>
      </c>
    </row>
    <row r="956" spans="2:51" s="167" customFormat="1" ht="12">
      <c r="B956" s="166"/>
      <c r="D956" s="96" t="s">
        <v>132</v>
      </c>
      <c r="E956" s="168" t="s">
        <v>1</v>
      </c>
      <c r="F956" s="169" t="s">
        <v>1155</v>
      </c>
      <c r="H956" s="168" t="s">
        <v>1</v>
      </c>
      <c r="L956" s="166"/>
      <c r="M956" s="170"/>
      <c r="N956" s="171"/>
      <c r="O956" s="171"/>
      <c r="P956" s="171"/>
      <c r="Q956" s="171"/>
      <c r="R956" s="171"/>
      <c r="S956" s="171"/>
      <c r="T956" s="172"/>
      <c r="AT956" s="168" t="s">
        <v>132</v>
      </c>
      <c r="AU956" s="168" t="s">
        <v>74</v>
      </c>
      <c r="AV956" s="167" t="s">
        <v>72</v>
      </c>
      <c r="AW956" s="167" t="s">
        <v>5</v>
      </c>
      <c r="AX956" s="167" t="s">
        <v>66</v>
      </c>
      <c r="AY956" s="168" t="s">
        <v>123</v>
      </c>
    </row>
    <row r="957" spans="2:51" s="167" customFormat="1" ht="12">
      <c r="B957" s="166"/>
      <c r="D957" s="96" t="s">
        <v>132</v>
      </c>
      <c r="E957" s="168" t="s">
        <v>1</v>
      </c>
      <c r="F957" s="169" t="s">
        <v>1247</v>
      </c>
      <c r="H957" s="168" t="s">
        <v>1</v>
      </c>
      <c r="L957" s="166"/>
      <c r="M957" s="170"/>
      <c r="N957" s="171"/>
      <c r="O957" s="171"/>
      <c r="P957" s="171"/>
      <c r="Q957" s="171"/>
      <c r="R957" s="171"/>
      <c r="S957" s="171"/>
      <c r="T957" s="172"/>
      <c r="AT957" s="168" t="s">
        <v>132</v>
      </c>
      <c r="AU957" s="168" t="s">
        <v>74</v>
      </c>
      <c r="AV957" s="167" t="s">
        <v>72</v>
      </c>
      <c r="AW957" s="167" t="s">
        <v>5</v>
      </c>
      <c r="AX957" s="167" t="s">
        <v>66</v>
      </c>
      <c r="AY957" s="168" t="s">
        <v>123</v>
      </c>
    </row>
    <row r="958" spans="2:51" s="167" customFormat="1" ht="12">
      <c r="B958" s="166"/>
      <c r="D958" s="96" t="s">
        <v>132</v>
      </c>
      <c r="E958" s="168" t="s">
        <v>1</v>
      </c>
      <c r="F958" s="169" t="s">
        <v>1263</v>
      </c>
      <c r="H958" s="168" t="s">
        <v>1</v>
      </c>
      <c r="L958" s="166"/>
      <c r="M958" s="170"/>
      <c r="N958" s="171"/>
      <c r="O958" s="171"/>
      <c r="P958" s="171"/>
      <c r="Q958" s="171"/>
      <c r="R958" s="171"/>
      <c r="S958" s="171"/>
      <c r="T958" s="172"/>
      <c r="AT958" s="168" t="s">
        <v>132</v>
      </c>
      <c r="AU958" s="168" t="s">
        <v>74</v>
      </c>
      <c r="AV958" s="167" t="s">
        <v>72</v>
      </c>
      <c r="AW958" s="167" t="s">
        <v>5</v>
      </c>
      <c r="AX958" s="167" t="s">
        <v>66</v>
      </c>
      <c r="AY958" s="168" t="s">
        <v>123</v>
      </c>
    </row>
    <row r="959" spans="2:51" s="95" customFormat="1" ht="12">
      <c r="B959" s="94"/>
      <c r="D959" s="96" t="s">
        <v>132</v>
      </c>
      <c r="E959" s="97" t="s">
        <v>1</v>
      </c>
      <c r="F959" s="98" t="s">
        <v>1264</v>
      </c>
      <c r="H959" s="99">
        <v>0.385</v>
      </c>
      <c r="L959" s="94"/>
      <c r="M959" s="100"/>
      <c r="N959" s="101"/>
      <c r="O959" s="101"/>
      <c r="P959" s="101"/>
      <c r="Q959" s="101"/>
      <c r="R959" s="101"/>
      <c r="S959" s="101"/>
      <c r="T959" s="102"/>
      <c r="AT959" s="97" t="s">
        <v>132</v>
      </c>
      <c r="AU959" s="97" t="s">
        <v>74</v>
      </c>
      <c r="AV959" s="95" t="s">
        <v>74</v>
      </c>
      <c r="AW959" s="95" t="s">
        <v>5</v>
      </c>
      <c r="AX959" s="95" t="s">
        <v>66</v>
      </c>
      <c r="AY959" s="97" t="s">
        <v>123</v>
      </c>
    </row>
    <row r="960" spans="2:51" s="182" customFormat="1" ht="12">
      <c r="B960" s="181"/>
      <c r="D960" s="96" t="s">
        <v>132</v>
      </c>
      <c r="E960" s="183" t="s">
        <v>1</v>
      </c>
      <c r="F960" s="184" t="s">
        <v>470</v>
      </c>
      <c r="H960" s="185">
        <v>0.605</v>
      </c>
      <c r="L960" s="181"/>
      <c r="M960" s="186"/>
      <c r="N960" s="187"/>
      <c r="O960" s="187"/>
      <c r="P960" s="187"/>
      <c r="Q960" s="187"/>
      <c r="R960" s="187"/>
      <c r="S960" s="187"/>
      <c r="T960" s="188"/>
      <c r="AT960" s="183" t="s">
        <v>132</v>
      </c>
      <c r="AU960" s="183" t="s">
        <v>74</v>
      </c>
      <c r="AV960" s="182" t="s">
        <v>130</v>
      </c>
      <c r="AW960" s="182" t="s">
        <v>5</v>
      </c>
      <c r="AX960" s="182" t="s">
        <v>72</v>
      </c>
      <c r="AY960" s="183" t="s">
        <v>123</v>
      </c>
    </row>
    <row r="961" spans="2:65" s="117" customFormat="1" ht="16.5" customHeight="1">
      <c r="B961" s="8"/>
      <c r="C961" s="84" t="s">
        <v>204</v>
      </c>
      <c r="D961" s="84" t="s">
        <v>125</v>
      </c>
      <c r="E961" s="85" t="s">
        <v>1265</v>
      </c>
      <c r="F961" s="86" t="s">
        <v>1266</v>
      </c>
      <c r="G961" s="87" t="s">
        <v>396</v>
      </c>
      <c r="H961" s="88">
        <v>15.328</v>
      </c>
      <c r="I961" s="142"/>
      <c r="J961" s="89">
        <f>ROUND(I961*H961,2)</f>
        <v>0</v>
      </c>
      <c r="K961" s="86" t="s">
        <v>397</v>
      </c>
      <c r="L961" s="8"/>
      <c r="M961" s="115" t="s">
        <v>1</v>
      </c>
      <c r="N961" s="90" t="s">
        <v>35</v>
      </c>
      <c r="O961" s="92">
        <v>1.381</v>
      </c>
      <c r="P961" s="92">
        <f>O961*H961</f>
        <v>21.167968</v>
      </c>
      <c r="Q961" s="92">
        <v>2.234</v>
      </c>
      <c r="R961" s="92">
        <f>Q961*H961</f>
        <v>34.242751999999996</v>
      </c>
      <c r="S961" s="92">
        <v>0</v>
      </c>
      <c r="T961" s="164">
        <f>S961*H961</f>
        <v>0</v>
      </c>
      <c r="AR961" s="120" t="s">
        <v>130</v>
      </c>
      <c r="AT961" s="120" t="s">
        <v>125</v>
      </c>
      <c r="AU961" s="120" t="s">
        <v>74</v>
      </c>
      <c r="AY961" s="120" t="s">
        <v>123</v>
      </c>
      <c r="BE961" s="156">
        <f>IF(N961="základní",J961,0)</f>
        <v>0</v>
      </c>
      <c r="BF961" s="156">
        <f>IF(N961="snížená",J961,0)</f>
        <v>0</v>
      </c>
      <c r="BG961" s="156">
        <f>IF(N961="zákl. přenesená",J961,0)</f>
        <v>0</v>
      </c>
      <c r="BH961" s="156">
        <f>IF(N961="sníž. přenesená",J961,0)</f>
        <v>0</v>
      </c>
      <c r="BI961" s="156">
        <f>IF(N961="nulová",J961,0)</f>
        <v>0</v>
      </c>
      <c r="BJ961" s="120" t="s">
        <v>72</v>
      </c>
      <c r="BK961" s="156">
        <f>ROUND(I961*H961,2)</f>
        <v>0</v>
      </c>
      <c r="BL961" s="120" t="s">
        <v>130</v>
      </c>
      <c r="BM961" s="120" t="s">
        <v>1267</v>
      </c>
    </row>
    <row r="962" spans="2:47" s="117" customFormat="1" ht="12">
      <c r="B962" s="8"/>
      <c r="D962" s="96" t="s">
        <v>399</v>
      </c>
      <c r="F962" s="165" t="s">
        <v>1268</v>
      </c>
      <c r="L962" s="8"/>
      <c r="M962" s="114"/>
      <c r="N962" s="21"/>
      <c r="O962" s="21"/>
      <c r="P962" s="21"/>
      <c r="Q962" s="21"/>
      <c r="R962" s="21"/>
      <c r="S962" s="21"/>
      <c r="T962" s="22"/>
      <c r="AT962" s="120" t="s">
        <v>399</v>
      </c>
      <c r="AU962" s="120" t="s">
        <v>74</v>
      </c>
    </row>
    <row r="963" spans="2:47" s="117" customFormat="1" ht="29.25">
      <c r="B963" s="8"/>
      <c r="D963" s="96" t="s">
        <v>298</v>
      </c>
      <c r="F963" s="113" t="s">
        <v>1269</v>
      </c>
      <c r="L963" s="8"/>
      <c r="M963" s="114"/>
      <c r="N963" s="21"/>
      <c r="O963" s="21"/>
      <c r="P963" s="21"/>
      <c r="Q963" s="21"/>
      <c r="R963" s="21"/>
      <c r="S963" s="21"/>
      <c r="T963" s="22"/>
      <c r="AT963" s="120" t="s">
        <v>298</v>
      </c>
      <c r="AU963" s="120" t="s">
        <v>74</v>
      </c>
    </row>
    <row r="964" spans="2:51" s="167" customFormat="1" ht="12">
      <c r="B964" s="166"/>
      <c r="D964" s="96" t="s">
        <v>132</v>
      </c>
      <c r="E964" s="168" t="s">
        <v>1</v>
      </c>
      <c r="F964" s="169" t="s">
        <v>401</v>
      </c>
      <c r="H964" s="168" t="s">
        <v>1</v>
      </c>
      <c r="L964" s="166"/>
      <c r="M964" s="170"/>
      <c r="N964" s="171"/>
      <c r="O964" s="171"/>
      <c r="P964" s="171"/>
      <c r="Q964" s="171"/>
      <c r="R964" s="171"/>
      <c r="S964" s="171"/>
      <c r="T964" s="172"/>
      <c r="AT964" s="168" t="s">
        <v>132</v>
      </c>
      <c r="AU964" s="168" t="s">
        <v>74</v>
      </c>
      <c r="AV964" s="167" t="s">
        <v>72</v>
      </c>
      <c r="AW964" s="167" t="s">
        <v>5</v>
      </c>
      <c r="AX964" s="167" t="s">
        <v>66</v>
      </c>
      <c r="AY964" s="168" t="s">
        <v>123</v>
      </c>
    </row>
    <row r="965" spans="2:51" s="167" customFormat="1" ht="12">
      <c r="B965" s="166"/>
      <c r="D965" s="96" t="s">
        <v>132</v>
      </c>
      <c r="E965" s="168" t="s">
        <v>1</v>
      </c>
      <c r="F965" s="169" t="s">
        <v>1142</v>
      </c>
      <c r="H965" s="168" t="s">
        <v>1</v>
      </c>
      <c r="L965" s="166"/>
      <c r="M965" s="170"/>
      <c r="N965" s="171"/>
      <c r="O965" s="171"/>
      <c r="P965" s="171"/>
      <c r="Q965" s="171"/>
      <c r="R965" s="171"/>
      <c r="S965" s="171"/>
      <c r="T965" s="172"/>
      <c r="AT965" s="168" t="s">
        <v>132</v>
      </c>
      <c r="AU965" s="168" t="s">
        <v>74</v>
      </c>
      <c r="AV965" s="167" t="s">
        <v>72</v>
      </c>
      <c r="AW965" s="167" t="s">
        <v>5</v>
      </c>
      <c r="AX965" s="167" t="s">
        <v>66</v>
      </c>
      <c r="AY965" s="168" t="s">
        <v>123</v>
      </c>
    </row>
    <row r="966" spans="2:51" s="167" customFormat="1" ht="12">
      <c r="B966" s="166"/>
      <c r="D966" s="96" t="s">
        <v>132</v>
      </c>
      <c r="E966" s="168" t="s">
        <v>1</v>
      </c>
      <c r="F966" s="169" t="s">
        <v>1143</v>
      </c>
      <c r="H966" s="168" t="s">
        <v>1</v>
      </c>
      <c r="L966" s="166"/>
      <c r="M966" s="170"/>
      <c r="N966" s="171"/>
      <c r="O966" s="171"/>
      <c r="P966" s="171"/>
      <c r="Q966" s="171"/>
      <c r="R966" s="171"/>
      <c r="S966" s="171"/>
      <c r="T966" s="172"/>
      <c r="AT966" s="168" t="s">
        <v>132</v>
      </c>
      <c r="AU966" s="168" t="s">
        <v>74</v>
      </c>
      <c r="AV966" s="167" t="s">
        <v>72</v>
      </c>
      <c r="AW966" s="167" t="s">
        <v>5</v>
      </c>
      <c r="AX966" s="167" t="s">
        <v>66</v>
      </c>
      <c r="AY966" s="168" t="s">
        <v>123</v>
      </c>
    </row>
    <row r="967" spans="2:51" s="167" customFormat="1" ht="12">
      <c r="B967" s="166"/>
      <c r="D967" s="96" t="s">
        <v>132</v>
      </c>
      <c r="E967" s="168" t="s">
        <v>1</v>
      </c>
      <c r="F967" s="169" t="s">
        <v>1250</v>
      </c>
      <c r="H967" s="168" t="s">
        <v>1</v>
      </c>
      <c r="L967" s="166"/>
      <c r="M967" s="170"/>
      <c r="N967" s="171"/>
      <c r="O967" s="171"/>
      <c r="P967" s="171"/>
      <c r="Q967" s="171"/>
      <c r="R967" s="171"/>
      <c r="S967" s="171"/>
      <c r="T967" s="172"/>
      <c r="AT967" s="168" t="s">
        <v>132</v>
      </c>
      <c r="AU967" s="168" t="s">
        <v>74</v>
      </c>
      <c r="AV967" s="167" t="s">
        <v>72</v>
      </c>
      <c r="AW967" s="167" t="s">
        <v>5</v>
      </c>
      <c r="AX967" s="167" t="s">
        <v>66</v>
      </c>
      <c r="AY967" s="168" t="s">
        <v>123</v>
      </c>
    </row>
    <row r="968" spans="2:51" s="167" customFormat="1" ht="12">
      <c r="B968" s="166"/>
      <c r="D968" s="96" t="s">
        <v>132</v>
      </c>
      <c r="E968" s="168" t="s">
        <v>1</v>
      </c>
      <c r="F968" s="169" t="s">
        <v>1144</v>
      </c>
      <c r="H968" s="168" t="s">
        <v>1</v>
      </c>
      <c r="L968" s="166"/>
      <c r="M968" s="170"/>
      <c r="N968" s="171"/>
      <c r="O968" s="171"/>
      <c r="P968" s="171"/>
      <c r="Q968" s="171"/>
      <c r="R968" s="171"/>
      <c r="S968" s="171"/>
      <c r="T968" s="172"/>
      <c r="AT968" s="168" t="s">
        <v>132</v>
      </c>
      <c r="AU968" s="168" t="s">
        <v>74</v>
      </c>
      <c r="AV968" s="167" t="s">
        <v>72</v>
      </c>
      <c r="AW968" s="167" t="s">
        <v>5</v>
      </c>
      <c r="AX968" s="167" t="s">
        <v>66</v>
      </c>
      <c r="AY968" s="168" t="s">
        <v>123</v>
      </c>
    </row>
    <row r="969" spans="2:51" s="167" customFormat="1" ht="12">
      <c r="B969" s="166"/>
      <c r="D969" s="96" t="s">
        <v>132</v>
      </c>
      <c r="E969" s="168" t="s">
        <v>1</v>
      </c>
      <c r="F969" s="169" t="s">
        <v>1251</v>
      </c>
      <c r="H969" s="168" t="s">
        <v>1</v>
      </c>
      <c r="L969" s="166"/>
      <c r="M969" s="170"/>
      <c r="N969" s="171"/>
      <c r="O969" s="171"/>
      <c r="P969" s="171"/>
      <c r="Q969" s="171"/>
      <c r="R969" s="171"/>
      <c r="S969" s="171"/>
      <c r="T969" s="172"/>
      <c r="AT969" s="168" t="s">
        <v>132</v>
      </c>
      <c r="AU969" s="168" t="s">
        <v>74</v>
      </c>
      <c r="AV969" s="167" t="s">
        <v>72</v>
      </c>
      <c r="AW969" s="167" t="s">
        <v>5</v>
      </c>
      <c r="AX969" s="167" t="s">
        <v>66</v>
      </c>
      <c r="AY969" s="168" t="s">
        <v>123</v>
      </c>
    </row>
    <row r="970" spans="2:51" s="95" customFormat="1" ht="12">
      <c r="B970" s="94"/>
      <c r="D970" s="96" t="s">
        <v>132</v>
      </c>
      <c r="E970" s="97" t="s">
        <v>1</v>
      </c>
      <c r="F970" s="98" t="s">
        <v>1270</v>
      </c>
      <c r="H970" s="99">
        <v>1.361</v>
      </c>
      <c r="L970" s="94"/>
      <c r="M970" s="100"/>
      <c r="N970" s="101"/>
      <c r="O970" s="101"/>
      <c r="P970" s="101"/>
      <c r="Q970" s="101"/>
      <c r="R970" s="101"/>
      <c r="S970" s="101"/>
      <c r="T970" s="102"/>
      <c r="AT970" s="97" t="s">
        <v>132</v>
      </c>
      <c r="AU970" s="97" t="s">
        <v>74</v>
      </c>
      <c r="AV970" s="95" t="s">
        <v>74</v>
      </c>
      <c r="AW970" s="95" t="s">
        <v>5</v>
      </c>
      <c r="AX970" s="95" t="s">
        <v>66</v>
      </c>
      <c r="AY970" s="97" t="s">
        <v>123</v>
      </c>
    </row>
    <row r="971" spans="2:51" s="167" customFormat="1" ht="12">
      <c r="B971" s="166"/>
      <c r="D971" s="96" t="s">
        <v>132</v>
      </c>
      <c r="E971" s="168" t="s">
        <v>1</v>
      </c>
      <c r="F971" s="169" t="s">
        <v>1150</v>
      </c>
      <c r="H971" s="168" t="s">
        <v>1</v>
      </c>
      <c r="L971" s="166"/>
      <c r="M971" s="170"/>
      <c r="N971" s="171"/>
      <c r="O971" s="171"/>
      <c r="P971" s="171"/>
      <c r="Q971" s="171"/>
      <c r="R971" s="171"/>
      <c r="S971" s="171"/>
      <c r="T971" s="172"/>
      <c r="AT971" s="168" t="s">
        <v>132</v>
      </c>
      <c r="AU971" s="168" t="s">
        <v>74</v>
      </c>
      <c r="AV971" s="167" t="s">
        <v>72</v>
      </c>
      <c r="AW971" s="167" t="s">
        <v>5</v>
      </c>
      <c r="AX971" s="167" t="s">
        <v>66</v>
      </c>
      <c r="AY971" s="168" t="s">
        <v>123</v>
      </c>
    </row>
    <row r="972" spans="2:51" s="167" customFormat="1" ht="12">
      <c r="B972" s="166"/>
      <c r="D972" s="96" t="s">
        <v>132</v>
      </c>
      <c r="E972" s="168" t="s">
        <v>1</v>
      </c>
      <c r="F972" s="169" t="s">
        <v>1253</v>
      </c>
      <c r="H972" s="168" t="s">
        <v>1</v>
      </c>
      <c r="L972" s="166"/>
      <c r="M972" s="170"/>
      <c r="N972" s="171"/>
      <c r="O972" s="171"/>
      <c r="P972" s="171"/>
      <c r="Q972" s="171"/>
      <c r="R972" s="171"/>
      <c r="S972" s="171"/>
      <c r="T972" s="172"/>
      <c r="AT972" s="168" t="s">
        <v>132</v>
      </c>
      <c r="AU972" s="168" t="s">
        <v>74</v>
      </c>
      <c r="AV972" s="167" t="s">
        <v>72</v>
      </c>
      <c r="AW972" s="167" t="s">
        <v>5</v>
      </c>
      <c r="AX972" s="167" t="s">
        <v>66</v>
      </c>
      <c r="AY972" s="168" t="s">
        <v>123</v>
      </c>
    </row>
    <row r="973" spans="2:51" s="95" customFormat="1" ht="12">
      <c r="B973" s="94"/>
      <c r="D973" s="96" t="s">
        <v>132</v>
      </c>
      <c r="E973" s="97" t="s">
        <v>1</v>
      </c>
      <c r="F973" s="98" t="s">
        <v>1271</v>
      </c>
      <c r="H973" s="99">
        <v>4.76</v>
      </c>
      <c r="L973" s="94"/>
      <c r="M973" s="100"/>
      <c r="N973" s="101"/>
      <c r="O973" s="101"/>
      <c r="P973" s="101"/>
      <c r="Q973" s="101"/>
      <c r="R973" s="101"/>
      <c r="S973" s="101"/>
      <c r="T973" s="102"/>
      <c r="AT973" s="97" t="s">
        <v>132</v>
      </c>
      <c r="AU973" s="97" t="s">
        <v>74</v>
      </c>
      <c r="AV973" s="95" t="s">
        <v>74</v>
      </c>
      <c r="AW973" s="95" t="s">
        <v>5</v>
      </c>
      <c r="AX973" s="95" t="s">
        <v>66</v>
      </c>
      <c r="AY973" s="97" t="s">
        <v>123</v>
      </c>
    </row>
    <row r="974" spans="2:51" s="167" customFormat="1" ht="12">
      <c r="B974" s="166"/>
      <c r="D974" s="96" t="s">
        <v>132</v>
      </c>
      <c r="E974" s="168" t="s">
        <v>1</v>
      </c>
      <c r="F974" s="169" t="s">
        <v>1155</v>
      </c>
      <c r="H974" s="168" t="s">
        <v>1</v>
      </c>
      <c r="L974" s="166"/>
      <c r="M974" s="170"/>
      <c r="N974" s="171"/>
      <c r="O974" s="171"/>
      <c r="P974" s="171"/>
      <c r="Q974" s="171"/>
      <c r="R974" s="171"/>
      <c r="S974" s="171"/>
      <c r="T974" s="172"/>
      <c r="AT974" s="168" t="s">
        <v>132</v>
      </c>
      <c r="AU974" s="168" t="s">
        <v>74</v>
      </c>
      <c r="AV974" s="167" t="s">
        <v>72</v>
      </c>
      <c r="AW974" s="167" t="s">
        <v>5</v>
      </c>
      <c r="AX974" s="167" t="s">
        <v>66</v>
      </c>
      <c r="AY974" s="168" t="s">
        <v>123</v>
      </c>
    </row>
    <row r="975" spans="2:51" s="167" customFormat="1" ht="12">
      <c r="B975" s="166"/>
      <c r="D975" s="96" t="s">
        <v>132</v>
      </c>
      <c r="E975" s="168" t="s">
        <v>1</v>
      </c>
      <c r="F975" s="169" t="s">
        <v>1253</v>
      </c>
      <c r="H975" s="168" t="s">
        <v>1</v>
      </c>
      <c r="L975" s="166"/>
      <c r="M975" s="170"/>
      <c r="N975" s="171"/>
      <c r="O975" s="171"/>
      <c r="P975" s="171"/>
      <c r="Q975" s="171"/>
      <c r="R975" s="171"/>
      <c r="S975" s="171"/>
      <c r="T975" s="172"/>
      <c r="AT975" s="168" t="s">
        <v>132</v>
      </c>
      <c r="AU975" s="168" t="s">
        <v>74</v>
      </c>
      <c r="AV975" s="167" t="s">
        <v>72</v>
      </c>
      <c r="AW975" s="167" t="s">
        <v>5</v>
      </c>
      <c r="AX975" s="167" t="s">
        <v>66</v>
      </c>
      <c r="AY975" s="168" t="s">
        <v>123</v>
      </c>
    </row>
    <row r="976" spans="2:51" s="95" customFormat="1" ht="12">
      <c r="B976" s="94"/>
      <c r="D976" s="96" t="s">
        <v>132</v>
      </c>
      <c r="E976" s="97" t="s">
        <v>1</v>
      </c>
      <c r="F976" s="98" t="s">
        <v>1272</v>
      </c>
      <c r="H976" s="99">
        <v>7.499</v>
      </c>
      <c r="L976" s="94"/>
      <c r="M976" s="100"/>
      <c r="N976" s="101"/>
      <c r="O976" s="101"/>
      <c r="P976" s="101"/>
      <c r="Q976" s="101"/>
      <c r="R976" s="101"/>
      <c r="S976" s="101"/>
      <c r="T976" s="102"/>
      <c r="AT976" s="97" t="s">
        <v>132</v>
      </c>
      <c r="AU976" s="97" t="s">
        <v>74</v>
      </c>
      <c r="AV976" s="95" t="s">
        <v>74</v>
      </c>
      <c r="AW976" s="95" t="s">
        <v>5</v>
      </c>
      <c r="AX976" s="95" t="s">
        <v>66</v>
      </c>
      <c r="AY976" s="97" t="s">
        <v>123</v>
      </c>
    </row>
    <row r="977" spans="2:51" s="167" customFormat="1" ht="12">
      <c r="B977" s="166"/>
      <c r="D977" s="96" t="s">
        <v>132</v>
      </c>
      <c r="E977" s="168" t="s">
        <v>1</v>
      </c>
      <c r="F977" s="169" t="s">
        <v>1160</v>
      </c>
      <c r="H977" s="168" t="s">
        <v>1</v>
      </c>
      <c r="L977" s="166"/>
      <c r="M977" s="170"/>
      <c r="N977" s="171"/>
      <c r="O977" s="171"/>
      <c r="P977" s="171"/>
      <c r="Q977" s="171"/>
      <c r="R977" s="171"/>
      <c r="S977" s="171"/>
      <c r="T977" s="172"/>
      <c r="AT977" s="168" t="s">
        <v>132</v>
      </c>
      <c r="AU977" s="168" t="s">
        <v>74</v>
      </c>
      <c r="AV977" s="167" t="s">
        <v>72</v>
      </c>
      <c r="AW977" s="167" t="s">
        <v>5</v>
      </c>
      <c r="AX977" s="167" t="s">
        <v>66</v>
      </c>
      <c r="AY977" s="168" t="s">
        <v>123</v>
      </c>
    </row>
    <row r="978" spans="2:51" s="167" customFormat="1" ht="12">
      <c r="B978" s="166"/>
      <c r="D978" s="96" t="s">
        <v>132</v>
      </c>
      <c r="E978" s="168" t="s">
        <v>1</v>
      </c>
      <c r="F978" s="169" t="s">
        <v>1256</v>
      </c>
      <c r="H978" s="168" t="s">
        <v>1</v>
      </c>
      <c r="L978" s="166"/>
      <c r="M978" s="170"/>
      <c r="N978" s="171"/>
      <c r="O978" s="171"/>
      <c r="P978" s="171"/>
      <c r="Q978" s="171"/>
      <c r="R978" s="171"/>
      <c r="S978" s="171"/>
      <c r="T978" s="172"/>
      <c r="AT978" s="168" t="s">
        <v>132</v>
      </c>
      <c r="AU978" s="168" t="s">
        <v>74</v>
      </c>
      <c r="AV978" s="167" t="s">
        <v>72</v>
      </c>
      <c r="AW978" s="167" t="s">
        <v>5</v>
      </c>
      <c r="AX978" s="167" t="s">
        <v>66</v>
      </c>
      <c r="AY978" s="168" t="s">
        <v>123</v>
      </c>
    </row>
    <row r="979" spans="2:51" s="95" customFormat="1" ht="12">
      <c r="B979" s="94"/>
      <c r="D979" s="96" t="s">
        <v>132</v>
      </c>
      <c r="E979" s="97" t="s">
        <v>1</v>
      </c>
      <c r="F979" s="98" t="s">
        <v>1273</v>
      </c>
      <c r="H979" s="99">
        <v>1.708</v>
      </c>
      <c r="L979" s="94"/>
      <c r="M979" s="100"/>
      <c r="N979" s="101"/>
      <c r="O979" s="101"/>
      <c r="P979" s="101"/>
      <c r="Q979" s="101"/>
      <c r="R979" s="101"/>
      <c r="S979" s="101"/>
      <c r="T979" s="102"/>
      <c r="AT979" s="97" t="s">
        <v>132</v>
      </c>
      <c r="AU979" s="97" t="s">
        <v>74</v>
      </c>
      <c r="AV979" s="95" t="s">
        <v>74</v>
      </c>
      <c r="AW979" s="95" t="s">
        <v>5</v>
      </c>
      <c r="AX979" s="95" t="s">
        <v>66</v>
      </c>
      <c r="AY979" s="97" t="s">
        <v>123</v>
      </c>
    </row>
    <row r="980" spans="2:51" s="182" customFormat="1" ht="12">
      <c r="B980" s="181"/>
      <c r="D980" s="96" t="s">
        <v>132</v>
      </c>
      <c r="E980" s="183" t="s">
        <v>1</v>
      </c>
      <c r="F980" s="184" t="s">
        <v>470</v>
      </c>
      <c r="H980" s="185">
        <v>15.328</v>
      </c>
      <c r="L980" s="181"/>
      <c r="M980" s="186"/>
      <c r="N980" s="187"/>
      <c r="O980" s="187"/>
      <c r="P980" s="187"/>
      <c r="Q980" s="187"/>
      <c r="R980" s="187"/>
      <c r="S980" s="187"/>
      <c r="T980" s="188"/>
      <c r="AT980" s="183" t="s">
        <v>132</v>
      </c>
      <c r="AU980" s="183" t="s">
        <v>74</v>
      </c>
      <c r="AV980" s="182" t="s">
        <v>130</v>
      </c>
      <c r="AW980" s="182" t="s">
        <v>5</v>
      </c>
      <c r="AX980" s="182" t="s">
        <v>72</v>
      </c>
      <c r="AY980" s="183" t="s">
        <v>123</v>
      </c>
    </row>
    <row r="981" spans="2:65" s="117" customFormat="1" ht="16.5" customHeight="1">
      <c r="B981" s="8"/>
      <c r="C981" s="84" t="s">
        <v>209</v>
      </c>
      <c r="D981" s="84" t="s">
        <v>125</v>
      </c>
      <c r="E981" s="85" t="s">
        <v>1274</v>
      </c>
      <c r="F981" s="86" t="s">
        <v>1275</v>
      </c>
      <c r="G981" s="87" t="s">
        <v>128</v>
      </c>
      <c r="H981" s="88">
        <v>27.87</v>
      </c>
      <c r="I981" s="142"/>
      <c r="J981" s="89">
        <f>ROUND(I981*H981,2)</f>
        <v>0</v>
      </c>
      <c r="K981" s="86" t="s">
        <v>397</v>
      </c>
      <c r="L981" s="8"/>
      <c r="M981" s="115" t="s">
        <v>1</v>
      </c>
      <c r="N981" s="90" t="s">
        <v>35</v>
      </c>
      <c r="O981" s="92">
        <v>0.821</v>
      </c>
      <c r="P981" s="92">
        <f>O981*H981</f>
        <v>22.88127</v>
      </c>
      <c r="Q981" s="92">
        <v>0.00632</v>
      </c>
      <c r="R981" s="92">
        <f>Q981*H981</f>
        <v>0.1761384</v>
      </c>
      <c r="S981" s="92">
        <v>0</v>
      </c>
      <c r="T981" s="164">
        <f>S981*H981</f>
        <v>0</v>
      </c>
      <c r="AR981" s="120" t="s">
        <v>130</v>
      </c>
      <c r="AT981" s="120" t="s">
        <v>125</v>
      </c>
      <c r="AU981" s="120" t="s">
        <v>74</v>
      </c>
      <c r="AY981" s="120" t="s">
        <v>123</v>
      </c>
      <c r="BE981" s="156">
        <f>IF(N981="základní",J981,0)</f>
        <v>0</v>
      </c>
      <c r="BF981" s="156">
        <f>IF(N981="snížená",J981,0)</f>
        <v>0</v>
      </c>
      <c r="BG981" s="156">
        <f>IF(N981="zákl. přenesená",J981,0)</f>
        <v>0</v>
      </c>
      <c r="BH981" s="156">
        <f>IF(N981="sníž. přenesená",J981,0)</f>
        <v>0</v>
      </c>
      <c r="BI981" s="156">
        <f>IF(N981="nulová",J981,0)</f>
        <v>0</v>
      </c>
      <c r="BJ981" s="120" t="s">
        <v>72</v>
      </c>
      <c r="BK981" s="156">
        <f>ROUND(I981*H981,2)</f>
        <v>0</v>
      </c>
      <c r="BL981" s="120" t="s">
        <v>130</v>
      </c>
      <c r="BM981" s="120" t="s">
        <v>1276</v>
      </c>
    </row>
    <row r="982" spans="2:47" s="117" customFormat="1" ht="12">
      <c r="B982" s="8"/>
      <c r="D982" s="96" t="s">
        <v>399</v>
      </c>
      <c r="F982" s="165" t="s">
        <v>1277</v>
      </c>
      <c r="L982" s="8"/>
      <c r="M982" s="114"/>
      <c r="N982" s="21"/>
      <c r="O982" s="21"/>
      <c r="P982" s="21"/>
      <c r="Q982" s="21"/>
      <c r="R982" s="21"/>
      <c r="S982" s="21"/>
      <c r="T982" s="22"/>
      <c r="AT982" s="120" t="s">
        <v>399</v>
      </c>
      <c r="AU982" s="120" t="s">
        <v>74</v>
      </c>
    </row>
    <row r="983" spans="2:51" s="167" customFormat="1" ht="12">
      <c r="B983" s="166"/>
      <c r="D983" s="96" t="s">
        <v>132</v>
      </c>
      <c r="E983" s="168" t="s">
        <v>1</v>
      </c>
      <c r="F983" s="169" t="s">
        <v>401</v>
      </c>
      <c r="H983" s="168" t="s">
        <v>1</v>
      </c>
      <c r="L983" s="166"/>
      <c r="M983" s="170"/>
      <c r="N983" s="171"/>
      <c r="O983" s="171"/>
      <c r="P983" s="171"/>
      <c r="Q983" s="171"/>
      <c r="R983" s="171"/>
      <c r="S983" s="171"/>
      <c r="T983" s="172"/>
      <c r="AT983" s="168" t="s">
        <v>132</v>
      </c>
      <c r="AU983" s="168" t="s">
        <v>74</v>
      </c>
      <c r="AV983" s="167" t="s">
        <v>72</v>
      </c>
      <c r="AW983" s="167" t="s">
        <v>5</v>
      </c>
      <c r="AX983" s="167" t="s">
        <v>66</v>
      </c>
      <c r="AY983" s="168" t="s">
        <v>123</v>
      </c>
    </row>
    <row r="984" spans="2:51" s="167" customFormat="1" ht="12">
      <c r="B984" s="166"/>
      <c r="D984" s="96" t="s">
        <v>132</v>
      </c>
      <c r="E984" s="168" t="s">
        <v>1</v>
      </c>
      <c r="F984" s="169" t="s">
        <v>1142</v>
      </c>
      <c r="H984" s="168" t="s">
        <v>1</v>
      </c>
      <c r="L984" s="166"/>
      <c r="M984" s="170"/>
      <c r="N984" s="171"/>
      <c r="O984" s="171"/>
      <c r="P984" s="171"/>
      <c r="Q984" s="171"/>
      <c r="R984" s="171"/>
      <c r="S984" s="171"/>
      <c r="T984" s="172"/>
      <c r="AT984" s="168" t="s">
        <v>132</v>
      </c>
      <c r="AU984" s="168" t="s">
        <v>74</v>
      </c>
      <c r="AV984" s="167" t="s">
        <v>72</v>
      </c>
      <c r="AW984" s="167" t="s">
        <v>5</v>
      </c>
      <c r="AX984" s="167" t="s">
        <v>66</v>
      </c>
      <c r="AY984" s="168" t="s">
        <v>123</v>
      </c>
    </row>
    <row r="985" spans="2:51" s="167" customFormat="1" ht="12">
      <c r="B985" s="166"/>
      <c r="D985" s="96" t="s">
        <v>132</v>
      </c>
      <c r="E985" s="168" t="s">
        <v>1</v>
      </c>
      <c r="F985" s="169" t="s">
        <v>1143</v>
      </c>
      <c r="H985" s="168" t="s">
        <v>1</v>
      </c>
      <c r="L985" s="166"/>
      <c r="M985" s="170"/>
      <c r="N985" s="171"/>
      <c r="O985" s="171"/>
      <c r="P985" s="171"/>
      <c r="Q985" s="171"/>
      <c r="R985" s="171"/>
      <c r="S985" s="171"/>
      <c r="T985" s="172"/>
      <c r="AT985" s="168" t="s">
        <v>132</v>
      </c>
      <c r="AU985" s="168" t="s">
        <v>74</v>
      </c>
      <c r="AV985" s="167" t="s">
        <v>72</v>
      </c>
      <c r="AW985" s="167" t="s">
        <v>5</v>
      </c>
      <c r="AX985" s="167" t="s">
        <v>66</v>
      </c>
      <c r="AY985" s="168" t="s">
        <v>123</v>
      </c>
    </row>
    <row r="986" spans="2:51" s="167" customFormat="1" ht="12">
      <c r="B986" s="166"/>
      <c r="D986" s="96" t="s">
        <v>132</v>
      </c>
      <c r="E986" s="168" t="s">
        <v>1</v>
      </c>
      <c r="F986" s="169" t="s">
        <v>1250</v>
      </c>
      <c r="H986" s="168" t="s">
        <v>1</v>
      </c>
      <c r="L986" s="166"/>
      <c r="M986" s="170"/>
      <c r="N986" s="171"/>
      <c r="O986" s="171"/>
      <c r="P986" s="171"/>
      <c r="Q986" s="171"/>
      <c r="R986" s="171"/>
      <c r="S986" s="171"/>
      <c r="T986" s="172"/>
      <c r="AT986" s="168" t="s">
        <v>132</v>
      </c>
      <c r="AU986" s="168" t="s">
        <v>74</v>
      </c>
      <c r="AV986" s="167" t="s">
        <v>72</v>
      </c>
      <c r="AW986" s="167" t="s">
        <v>5</v>
      </c>
      <c r="AX986" s="167" t="s">
        <v>66</v>
      </c>
      <c r="AY986" s="168" t="s">
        <v>123</v>
      </c>
    </row>
    <row r="987" spans="2:51" s="167" customFormat="1" ht="12">
      <c r="B987" s="166"/>
      <c r="D987" s="96" t="s">
        <v>132</v>
      </c>
      <c r="E987" s="168" t="s">
        <v>1</v>
      </c>
      <c r="F987" s="169" t="s">
        <v>1144</v>
      </c>
      <c r="H987" s="168" t="s">
        <v>1</v>
      </c>
      <c r="L987" s="166"/>
      <c r="M987" s="170"/>
      <c r="N987" s="171"/>
      <c r="O987" s="171"/>
      <c r="P987" s="171"/>
      <c r="Q987" s="171"/>
      <c r="R987" s="171"/>
      <c r="S987" s="171"/>
      <c r="T987" s="172"/>
      <c r="AT987" s="168" t="s">
        <v>132</v>
      </c>
      <c r="AU987" s="168" t="s">
        <v>74</v>
      </c>
      <c r="AV987" s="167" t="s">
        <v>72</v>
      </c>
      <c r="AW987" s="167" t="s">
        <v>5</v>
      </c>
      <c r="AX987" s="167" t="s">
        <v>66</v>
      </c>
      <c r="AY987" s="168" t="s">
        <v>123</v>
      </c>
    </row>
    <row r="988" spans="2:51" s="167" customFormat="1" ht="12">
      <c r="B988" s="166"/>
      <c r="D988" s="96" t="s">
        <v>132</v>
      </c>
      <c r="E988" s="168" t="s">
        <v>1</v>
      </c>
      <c r="F988" s="169" t="s">
        <v>1251</v>
      </c>
      <c r="H988" s="168" t="s">
        <v>1</v>
      </c>
      <c r="L988" s="166"/>
      <c r="M988" s="170"/>
      <c r="N988" s="171"/>
      <c r="O988" s="171"/>
      <c r="P988" s="171"/>
      <c r="Q988" s="171"/>
      <c r="R988" s="171"/>
      <c r="S988" s="171"/>
      <c r="T988" s="172"/>
      <c r="AT988" s="168" t="s">
        <v>132</v>
      </c>
      <c r="AU988" s="168" t="s">
        <v>74</v>
      </c>
      <c r="AV988" s="167" t="s">
        <v>72</v>
      </c>
      <c r="AW988" s="167" t="s">
        <v>5</v>
      </c>
      <c r="AX988" s="167" t="s">
        <v>66</v>
      </c>
      <c r="AY988" s="168" t="s">
        <v>123</v>
      </c>
    </row>
    <row r="989" spans="2:51" s="95" customFormat="1" ht="12">
      <c r="B989" s="94"/>
      <c r="D989" s="96" t="s">
        <v>132</v>
      </c>
      <c r="E989" s="97" t="s">
        <v>1</v>
      </c>
      <c r="F989" s="98" t="s">
        <v>1278</v>
      </c>
      <c r="H989" s="99">
        <v>2.475</v>
      </c>
      <c r="L989" s="94"/>
      <c r="M989" s="100"/>
      <c r="N989" s="101"/>
      <c r="O989" s="101"/>
      <c r="P989" s="101"/>
      <c r="Q989" s="101"/>
      <c r="R989" s="101"/>
      <c r="S989" s="101"/>
      <c r="T989" s="102"/>
      <c r="AT989" s="97" t="s">
        <v>132</v>
      </c>
      <c r="AU989" s="97" t="s">
        <v>74</v>
      </c>
      <c r="AV989" s="95" t="s">
        <v>74</v>
      </c>
      <c r="AW989" s="95" t="s">
        <v>5</v>
      </c>
      <c r="AX989" s="95" t="s">
        <v>66</v>
      </c>
      <c r="AY989" s="97" t="s">
        <v>123</v>
      </c>
    </row>
    <row r="990" spans="2:51" s="167" customFormat="1" ht="12">
      <c r="B990" s="166"/>
      <c r="D990" s="96" t="s">
        <v>132</v>
      </c>
      <c r="E990" s="168" t="s">
        <v>1</v>
      </c>
      <c r="F990" s="169" t="s">
        <v>1150</v>
      </c>
      <c r="H990" s="168" t="s">
        <v>1</v>
      </c>
      <c r="L990" s="166"/>
      <c r="M990" s="170"/>
      <c r="N990" s="171"/>
      <c r="O990" s="171"/>
      <c r="P990" s="171"/>
      <c r="Q990" s="171"/>
      <c r="R990" s="171"/>
      <c r="S990" s="171"/>
      <c r="T990" s="172"/>
      <c r="AT990" s="168" t="s">
        <v>132</v>
      </c>
      <c r="AU990" s="168" t="s">
        <v>74</v>
      </c>
      <c r="AV990" s="167" t="s">
        <v>72</v>
      </c>
      <c r="AW990" s="167" t="s">
        <v>5</v>
      </c>
      <c r="AX990" s="167" t="s">
        <v>66</v>
      </c>
      <c r="AY990" s="168" t="s">
        <v>123</v>
      </c>
    </row>
    <row r="991" spans="2:51" s="167" customFormat="1" ht="12">
      <c r="B991" s="166"/>
      <c r="D991" s="96" t="s">
        <v>132</v>
      </c>
      <c r="E991" s="168" t="s">
        <v>1</v>
      </c>
      <c r="F991" s="169" t="s">
        <v>1253</v>
      </c>
      <c r="H991" s="168" t="s">
        <v>1</v>
      </c>
      <c r="L991" s="166"/>
      <c r="M991" s="170"/>
      <c r="N991" s="171"/>
      <c r="O991" s="171"/>
      <c r="P991" s="171"/>
      <c r="Q991" s="171"/>
      <c r="R991" s="171"/>
      <c r="S991" s="171"/>
      <c r="T991" s="172"/>
      <c r="AT991" s="168" t="s">
        <v>132</v>
      </c>
      <c r="AU991" s="168" t="s">
        <v>74</v>
      </c>
      <c r="AV991" s="167" t="s">
        <v>72</v>
      </c>
      <c r="AW991" s="167" t="s">
        <v>5</v>
      </c>
      <c r="AX991" s="167" t="s">
        <v>66</v>
      </c>
      <c r="AY991" s="168" t="s">
        <v>123</v>
      </c>
    </row>
    <row r="992" spans="2:51" s="95" customFormat="1" ht="12">
      <c r="B992" s="94"/>
      <c r="D992" s="96" t="s">
        <v>132</v>
      </c>
      <c r="E992" s="97" t="s">
        <v>1</v>
      </c>
      <c r="F992" s="98" t="s">
        <v>1279</v>
      </c>
      <c r="H992" s="99">
        <v>8.655</v>
      </c>
      <c r="L992" s="94"/>
      <c r="M992" s="100"/>
      <c r="N992" s="101"/>
      <c r="O992" s="101"/>
      <c r="P992" s="101"/>
      <c r="Q992" s="101"/>
      <c r="R992" s="101"/>
      <c r="S992" s="101"/>
      <c r="T992" s="102"/>
      <c r="AT992" s="97" t="s">
        <v>132</v>
      </c>
      <c r="AU992" s="97" t="s">
        <v>74</v>
      </c>
      <c r="AV992" s="95" t="s">
        <v>74</v>
      </c>
      <c r="AW992" s="95" t="s">
        <v>5</v>
      </c>
      <c r="AX992" s="95" t="s">
        <v>66</v>
      </c>
      <c r="AY992" s="97" t="s">
        <v>123</v>
      </c>
    </row>
    <row r="993" spans="2:51" s="167" customFormat="1" ht="12">
      <c r="B993" s="166"/>
      <c r="D993" s="96" t="s">
        <v>132</v>
      </c>
      <c r="E993" s="168" t="s">
        <v>1</v>
      </c>
      <c r="F993" s="169" t="s">
        <v>1155</v>
      </c>
      <c r="H993" s="168" t="s">
        <v>1</v>
      </c>
      <c r="L993" s="166"/>
      <c r="M993" s="170"/>
      <c r="N993" s="171"/>
      <c r="O993" s="171"/>
      <c r="P993" s="171"/>
      <c r="Q993" s="171"/>
      <c r="R993" s="171"/>
      <c r="S993" s="171"/>
      <c r="T993" s="172"/>
      <c r="AT993" s="168" t="s">
        <v>132</v>
      </c>
      <c r="AU993" s="168" t="s">
        <v>74</v>
      </c>
      <c r="AV993" s="167" t="s">
        <v>72</v>
      </c>
      <c r="AW993" s="167" t="s">
        <v>5</v>
      </c>
      <c r="AX993" s="167" t="s">
        <v>66</v>
      </c>
      <c r="AY993" s="168" t="s">
        <v>123</v>
      </c>
    </row>
    <row r="994" spans="2:51" s="167" customFormat="1" ht="12">
      <c r="B994" s="166"/>
      <c r="D994" s="96" t="s">
        <v>132</v>
      </c>
      <c r="E994" s="168" t="s">
        <v>1</v>
      </c>
      <c r="F994" s="169" t="s">
        <v>1253</v>
      </c>
      <c r="H994" s="168" t="s">
        <v>1</v>
      </c>
      <c r="L994" s="166"/>
      <c r="M994" s="170"/>
      <c r="N994" s="171"/>
      <c r="O994" s="171"/>
      <c r="P994" s="171"/>
      <c r="Q994" s="171"/>
      <c r="R994" s="171"/>
      <c r="S994" s="171"/>
      <c r="T994" s="172"/>
      <c r="AT994" s="168" t="s">
        <v>132</v>
      </c>
      <c r="AU994" s="168" t="s">
        <v>74</v>
      </c>
      <c r="AV994" s="167" t="s">
        <v>72</v>
      </c>
      <c r="AW994" s="167" t="s">
        <v>5</v>
      </c>
      <c r="AX994" s="167" t="s">
        <v>66</v>
      </c>
      <c r="AY994" s="168" t="s">
        <v>123</v>
      </c>
    </row>
    <row r="995" spans="2:51" s="95" customFormat="1" ht="12">
      <c r="B995" s="94"/>
      <c r="D995" s="96" t="s">
        <v>132</v>
      </c>
      <c r="E995" s="97" t="s">
        <v>1</v>
      </c>
      <c r="F995" s="98" t="s">
        <v>1280</v>
      </c>
      <c r="H995" s="99">
        <v>13.635</v>
      </c>
      <c r="L995" s="94"/>
      <c r="M995" s="100"/>
      <c r="N995" s="101"/>
      <c r="O995" s="101"/>
      <c r="P995" s="101"/>
      <c r="Q995" s="101"/>
      <c r="R995" s="101"/>
      <c r="S995" s="101"/>
      <c r="T995" s="102"/>
      <c r="AT995" s="97" t="s">
        <v>132</v>
      </c>
      <c r="AU995" s="97" t="s">
        <v>74</v>
      </c>
      <c r="AV995" s="95" t="s">
        <v>74</v>
      </c>
      <c r="AW995" s="95" t="s">
        <v>5</v>
      </c>
      <c r="AX995" s="95" t="s">
        <v>66</v>
      </c>
      <c r="AY995" s="97" t="s">
        <v>123</v>
      </c>
    </row>
    <row r="996" spans="2:51" s="167" customFormat="1" ht="12">
      <c r="B996" s="166"/>
      <c r="D996" s="96" t="s">
        <v>132</v>
      </c>
      <c r="E996" s="168" t="s">
        <v>1</v>
      </c>
      <c r="F996" s="169" t="s">
        <v>1160</v>
      </c>
      <c r="H996" s="168" t="s">
        <v>1</v>
      </c>
      <c r="L996" s="166"/>
      <c r="M996" s="170"/>
      <c r="N996" s="171"/>
      <c r="O996" s="171"/>
      <c r="P996" s="171"/>
      <c r="Q996" s="171"/>
      <c r="R996" s="171"/>
      <c r="S996" s="171"/>
      <c r="T996" s="172"/>
      <c r="AT996" s="168" t="s">
        <v>132</v>
      </c>
      <c r="AU996" s="168" t="s">
        <v>74</v>
      </c>
      <c r="AV996" s="167" t="s">
        <v>72</v>
      </c>
      <c r="AW996" s="167" t="s">
        <v>5</v>
      </c>
      <c r="AX996" s="167" t="s">
        <v>66</v>
      </c>
      <c r="AY996" s="168" t="s">
        <v>123</v>
      </c>
    </row>
    <row r="997" spans="2:51" s="167" customFormat="1" ht="12">
      <c r="B997" s="166"/>
      <c r="D997" s="96" t="s">
        <v>132</v>
      </c>
      <c r="E997" s="168" t="s">
        <v>1</v>
      </c>
      <c r="F997" s="169" t="s">
        <v>1256</v>
      </c>
      <c r="H997" s="168" t="s">
        <v>1</v>
      </c>
      <c r="L997" s="166"/>
      <c r="M997" s="170"/>
      <c r="N997" s="171"/>
      <c r="O997" s="171"/>
      <c r="P997" s="171"/>
      <c r="Q997" s="171"/>
      <c r="R997" s="171"/>
      <c r="S997" s="171"/>
      <c r="T997" s="172"/>
      <c r="AT997" s="168" t="s">
        <v>132</v>
      </c>
      <c r="AU997" s="168" t="s">
        <v>74</v>
      </c>
      <c r="AV997" s="167" t="s">
        <v>72</v>
      </c>
      <c r="AW997" s="167" t="s">
        <v>5</v>
      </c>
      <c r="AX997" s="167" t="s">
        <v>66</v>
      </c>
      <c r="AY997" s="168" t="s">
        <v>123</v>
      </c>
    </row>
    <row r="998" spans="2:51" s="95" customFormat="1" ht="12">
      <c r="B998" s="94"/>
      <c r="D998" s="96" t="s">
        <v>132</v>
      </c>
      <c r="E998" s="97" t="s">
        <v>1</v>
      </c>
      <c r="F998" s="98" t="s">
        <v>1281</v>
      </c>
      <c r="H998" s="99">
        <v>3.105</v>
      </c>
      <c r="L998" s="94"/>
      <c r="M998" s="100"/>
      <c r="N998" s="101"/>
      <c r="O998" s="101"/>
      <c r="P998" s="101"/>
      <c r="Q998" s="101"/>
      <c r="R998" s="101"/>
      <c r="S998" s="101"/>
      <c r="T998" s="102"/>
      <c r="AT998" s="97" t="s">
        <v>132</v>
      </c>
      <c r="AU998" s="97" t="s">
        <v>74</v>
      </c>
      <c r="AV998" s="95" t="s">
        <v>74</v>
      </c>
      <c r="AW998" s="95" t="s">
        <v>5</v>
      </c>
      <c r="AX998" s="95" t="s">
        <v>66</v>
      </c>
      <c r="AY998" s="97" t="s">
        <v>123</v>
      </c>
    </row>
    <row r="999" spans="2:51" s="182" customFormat="1" ht="12">
      <c r="B999" s="181"/>
      <c r="D999" s="96" t="s">
        <v>132</v>
      </c>
      <c r="E999" s="183" t="s">
        <v>1</v>
      </c>
      <c r="F999" s="184" t="s">
        <v>470</v>
      </c>
      <c r="H999" s="185">
        <v>27.87</v>
      </c>
      <c r="L999" s="181"/>
      <c r="M999" s="186"/>
      <c r="N999" s="187"/>
      <c r="O999" s="187"/>
      <c r="P999" s="187"/>
      <c r="Q999" s="187"/>
      <c r="R999" s="187"/>
      <c r="S999" s="187"/>
      <c r="T999" s="188"/>
      <c r="AT999" s="183" t="s">
        <v>132</v>
      </c>
      <c r="AU999" s="183" t="s">
        <v>74</v>
      </c>
      <c r="AV999" s="182" t="s">
        <v>130</v>
      </c>
      <c r="AW999" s="182" t="s">
        <v>5</v>
      </c>
      <c r="AX999" s="182" t="s">
        <v>72</v>
      </c>
      <c r="AY999" s="183" t="s">
        <v>123</v>
      </c>
    </row>
    <row r="1000" spans="2:63" s="73" customFormat="1" ht="22.9" customHeight="1">
      <c r="B1000" s="72"/>
      <c r="D1000" s="74" t="s">
        <v>65</v>
      </c>
      <c r="E1000" s="82" t="s">
        <v>159</v>
      </c>
      <c r="F1000" s="82" t="s">
        <v>171</v>
      </c>
      <c r="J1000" s="83">
        <f>BK1000</f>
        <v>0</v>
      </c>
      <c r="L1000" s="72"/>
      <c r="M1000" s="77"/>
      <c r="N1000" s="78"/>
      <c r="O1000" s="78"/>
      <c r="P1000" s="80">
        <f>SUM(P1001:P1838)</f>
        <v>590.7459000000001</v>
      </c>
      <c r="Q1000" s="78"/>
      <c r="R1000" s="80">
        <f>SUM(R1001:R1838)</f>
        <v>102.94899059999999</v>
      </c>
      <c r="S1000" s="78"/>
      <c r="T1000" s="163">
        <f>SUM(T1001:T1838)</f>
        <v>103.4359</v>
      </c>
      <c r="AR1000" s="74" t="s">
        <v>72</v>
      </c>
      <c r="AT1000" s="154" t="s">
        <v>65</v>
      </c>
      <c r="AU1000" s="154" t="s">
        <v>72</v>
      </c>
      <c r="AY1000" s="74" t="s">
        <v>123</v>
      </c>
      <c r="BK1000" s="155">
        <f>SUM(BK1001:BK1838)</f>
        <v>0</v>
      </c>
    </row>
    <row r="1001" spans="2:65" s="117" customFormat="1" ht="16.5" customHeight="1">
      <c r="B1001" s="8"/>
      <c r="C1001" s="84" t="s">
        <v>213</v>
      </c>
      <c r="D1001" s="84" t="s">
        <v>125</v>
      </c>
      <c r="E1001" s="85" t="s">
        <v>1282</v>
      </c>
      <c r="F1001" s="86" t="s">
        <v>1283</v>
      </c>
      <c r="G1001" s="87" t="s">
        <v>140</v>
      </c>
      <c r="H1001" s="88">
        <v>97.7</v>
      </c>
      <c r="I1001" s="142"/>
      <c r="J1001" s="89">
        <f>ROUND(I1001*H1001,2)</f>
        <v>0</v>
      </c>
      <c r="K1001" s="86" t="s">
        <v>397</v>
      </c>
      <c r="L1001" s="8"/>
      <c r="M1001" s="115" t="s">
        <v>1</v>
      </c>
      <c r="N1001" s="90" t="s">
        <v>35</v>
      </c>
      <c r="O1001" s="92">
        <v>0.39</v>
      </c>
      <c r="P1001" s="92">
        <f>O1001*H1001</f>
        <v>38.103</v>
      </c>
      <c r="Q1001" s="92">
        <v>0</v>
      </c>
      <c r="R1001" s="92">
        <f>Q1001*H1001</f>
        <v>0</v>
      </c>
      <c r="S1001" s="92">
        <v>1</v>
      </c>
      <c r="T1001" s="164">
        <f>S1001*H1001</f>
        <v>97.7</v>
      </c>
      <c r="AR1001" s="120" t="s">
        <v>130</v>
      </c>
      <c r="AT1001" s="120" t="s">
        <v>125</v>
      </c>
      <c r="AU1001" s="120" t="s">
        <v>74</v>
      </c>
      <c r="AY1001" s="120" t="s">
        <v>123</v>
      </c>
      <c r="BE1001" s="156">
        <f>IF(N1001="základní",J1001,0)</f>
        <v>0</v>
      </c>
      <c r="BF1001" s="156">
        <f>IF(N1001="snížená",J1001,0)</f>
        <v>0</v>
      </c>
      <c r="BG1001" s="156">
        <f>IF(N1001="zákl. přenesená",J1001,0)</f>
        <v>0</v>
      </c>
      <c r="BH1001" s="156">
        <f>IF(N1001="sníž. přenesená",J1001,0)</f>
        <v>0</v>
      </c>
      <c r="BI1001" s="156">
        <f>IF(N1001="nulová",J1001,0)</f>
        <v>0</v>
      </c>
      <c r="BJ1001" s="120" t="s">
        <v>72</v>
      </c>
      <c r="BK1001" s="156">
        <f>ROUND(I1001*H1001,2)</f>
        <v>0</v>
      </c>
      <c r="BL1001" s="120" t="s">
        <v>130</v>
      </c>
      <c r="BM1001" s="120" t="s">
        <v>1284</v>
      </c>
    </row>
    <row r="1002" spans="2:47" s="117" customFormat="1" ht="12">
      <c r="B1002" s="8"/>
      <c r="D1002" s="96" t="s">
        <v>399</v>
      </c>
      <c r="F1002" s="165" t="s">
        <v>1285</v>
      </c>
      <c r="L1002" s="8"/>
      <c r="M1002" s="114"/>
      <c r="N1002" s="21"/>
      <c r="O1002" s="21"/>
      <c r="P1002" s="21"/>
      <c r="Q1002" s="21"/>
      <c r="R1002" s="21"/>
      <c r="S1002" s="21"/>
      <c r="T1002" s="22"/>
      <c r="AT1002" s="120" t="s">
        <v>399</v>
      </c>
      <c r="AU1002" s="120" t="s">
        <v>74</v>
      </c>
    </row>
    <row r="1003" spans="2:47" s="117" customFormat="1" ht="29.25">
      <c r="B1003" s="8"/>
      <c r="D1003" s="96" t="s">
        <v>298</v>
      </c>
      <c r="F1003" s="113" t="s">
        <v>739</v>
      </c>
      <c r="L1003" s="8"/>
      <c r="M1003" s="114"/>
      <c r="N1003" s="21"/>
      <c r="O1003" s="21"/>
      <c r="P1003" s="21"/>
      <c r="Q1003" s="21"/>
      <c r="R1003" s="21"/>
      <c r="S1003" s="21"/>
      <c r="T1003" s="22"/>
      <c r="AT1003" s="120" t="s">
        <v>298</v>
      </c>
      <c r="AU1003" s="120" t="s">
        <v>74</v>
      </c>
    </row>
    <row r="1004" spans="2:51" s="167" customFormat="1" ht="12">
      <c r="B1004" s="166"/>
      <c r="D1004" s="96" t="s">
        <v>132</v>
      </c>
      <c r="E1004" s="168" t="s">
        <v>1</v>
      </c>
      <c r="F1004" s="169" t="s">
        <v>401</v>
      </c>
      <c r="H1004" s="168" t="s">
        <v>1</v>
      </c>
      <c r="L1004" s="166"/>
      <c r="M1004" s="170"/>
      <c r="N1004" s="171"/>
      <c r="O1004" s="171"/>
      <c r="P1004" s="171"/>
      <c r="Q1004" s="171"/>
      <c r="R1004" s="171"/>
      <c r="S1004" s="171"/>
      <c r="T1004" s="172"/>
      <c r="AT1004" s="168" t="s">
        <v>132</v>
      </c>
      <c r="AU1004" s="168" t="s">
        <v>74</v>
      </c>
      <c r="AV1004" s="167" t="s">
        <v>72</v>
      </c>
      <c r="AW1004" s="167" t="s">
        <v>5</v>
      </c>
      <c r="AX1004" s="167" t="s">
        <v>66</v>
      </c>
      <c r="AY1004" s="168" t="s">
        <v>123</v>
      </c>
    </row>
    <row r="1005" spans="2:51" s="167" customFormat="1" ht="12">
      <c r="B1005" s="166"/>
      <c r="D1005" s="96" t="s">
        <v>132</v>
      </c>
      <c r="E1005" s="168" t="s">
        <v>1</v>
      </c>
      <c r="F1005" s="169" t="s">
        <v>1142</v>
      </c>
      <c r="H1005" s="168" t="s">
        <v>1</v>
      </c>
      <c r="L1005" s="166"/>
      <c r="M1005" s="170"/>
      <c r="N1005" s="171"/>
      <c r="O1005" s="171"/>
      <c r="P1005" s="171"/>
      <c r="Q1005" s="171"/>
      <c r="R1005" s="171"/>
      <c r="S1005" s="171"/>
      <c r="T1005" s="172"/>
      <c r="AT1005" s="168" t="s">
        <v>132</v>
      </c>
      <c r="AU1005" s="168" t="s">
        <v>74</v>
      </c>
      <c r="AV1005" s="167" t="s">
        <v>72</v>
      </c>
      <c r="AW1005" s="167" t="s">
        <v>5</v>
      </c>
      <c r="AX1005" s="167" t="s">
        <v>66</v>
      </c>
      <c r="AY1005" s="168" t="s">
        <v>123</v>
      </c>
    </row>
    <row r="1006" spans="2:51" s="167" customFormat="1" ht="12">
      <c r="B1006" s="166"/>
      <c r="D1006" s="96" t="s">
        <v>132</v>
      </c>
      <c r="E1006" s="168" t="s">
        <v>1</v>
      </c>
      <c r="F1006" s="169" t="s">
        <v>1143</v>
      </c>
      <c r="H1006" s="168" t="s">
        <v>1</v>
      </c>
      <c r="L1006" s="166"/>
      <c r="M1006" s="170"/>
      <c r="N1006" s="171"/>
      <c r="O1006" s="171"/>
      <c r="P1006" s="171"/>
      <c r="Q1006" s="171"/>
      <c r="R1006" s="171"/>
      <c r="S1006" s="171"/>
      <c r="T1006" s="172"/>
      <c r="AT1006" s="168" t="s">
        <v>132</v>
      </c>
      <c r="AU1006" s="168" t="s">
        <v>74</v>
      </c>
      <c r="AV1006" s="167" t="s">
        <v>72</v>
      </c>
      <c r="AW1006" s="167" t="s">
        <v>5</v>
      </c>
      <c r="AX1006" s="167" t="s">
        <v>66</v>
      </c>
      <c r="AY1006" s="168" t="s">
        <v>123</v>
      </c>
    </row>
    <row r="1007" spans="2:51" s="167" customFormat="1" ht="12">
      <c r="B1007" s="166"/>
      <c r="D1007" s="96" t="s">
        <v>132</v>
      </c>
      <c r="E1007" s="168" t="s">
        <v>1</v>
      </c>
      <c r="F1007" s="169" t="s">
        <v>1286</v>
      </c>
      <c r="H1007" s="168" t="s">
        <v>1</v>
      </c>
      <c r="L1007" s="166"/>
      <c r="M1007" s="170"/>
      <c r="N1007" s="171"/>
      <c r="O1007" s="171"/>
      <c r="P1007" s="171"/>
      <c r="Q1007" s="171"/>
      <c r="R1007" s="171"/>
      <c r="S1007" s="171"/>
      <c r="T1007" s="172"/>
      <c r="AT1007" s="168" t="s">
        <v>132</v>
      </c>
      <c r="AU1007" s="168" t="s">
        <v>74</v>
      </c>
      <c r="AV1007" s="167" t="s">
        <v>72</v>
      </c>
      <c r="AW1007" s="167" t="s">
        <v>5</v>
      </c>
      <c r="AX1007" s="167" t="s">
        <v>66</v>
      </c>
      <c r="AY1007" s="168" t="s">
        <v>123</v>
      </c>
    </row>
    <row r="1008" spans="2:51" s="95" customFormat="1" ht="12">
      <c r="B1008" s="94"/>
      <c r="D1008" s="96" t="s">
        <v>132</v>
      </c>
      <c r="E1008" s="97" t="s">
        <v>1</v>
      </c>
      <c r="F1008" s="98" t="s">
        <v>1287</v>
      </c>
      <c r="H1008" s="99">
        <v>97.7</v>
      </c>
      <c r="L1008" s="94"/>
      <c r="M1008" s="100"/>
      <c r="N1008" s="101"/>
      <c r="O1008" s="101"/>
      <c r="P1008" s="101"/>
      <c r="Q1008" s="101"/>
      <c r="R1008" s="101"/>
      <c r="S1008" s="101"/>
      <c r="T1008" s="102"/>
      <c r="AT1008" s="97" t="s">
        <v>132</v>
      </c>
      <c r="AU1008" s="97" t="s">
        <v>74</v>
      </c>
      <c r="AV1008" s="95" t="s">
        <v>74</v>
      </c>
      <c r="AW1008" s="95" t="s">
        <v>5</v>
      </c>
      <c r="AX1008" s="95" t="s">
        <v>66</v>
      </c>
      <c r="AY1008" s="97" t="s">
        <v>123</v>
      </c>
    </row>
    <row r="1009" spans="2:51" s="182" customFormat="1" ht="12">
      <c r="B1009" s="181"/>
      <c r="D1009" s="96" t="s">
        <v>132</v>
      </c>
      <c r="E1009" s="183" t="s">
        <v>1</v>
      </c>
      <c r="F1009" s="184" t="s">
        <v>470</v>
      </c>
      <c r="H1009" s="185">
        <v>97.7</v>
      </c>
      <c r="L1009" s="181"/>
      <c r="M1009" s="186"/>
      <c r="N1009" s="187"/>
      <c r="O1009" s="187"/>
      <c r="P1009" s="187"/>
      <c r="Q1009" s="187"/>
      <c r="R1009" s="187"/>
      <c r="S1009" s="187"/>
      <c r="T1009" s="188"/>
      <c r="AT1009" s="183" t="s">
        <v>132</v>
      </c>
      <c r="AU1009" s="183" t="s">
        <v>74</v>
      </c>
      <c r="AV1009" s="182" t="s">
        <v>130</v>
      </c>
      <c r="AW1009" s="182" t="s">
        <v>5</v>
      </c>
      <c r="AX1009" s="182" t="s">
        <v>72</v>
      </c>
      <c r="AY1009" s="183" t="s">
        <v>123</v>
      </c>
    </row>
    <row r="1010" spans="2:65" s="117" customFormat="1" ht="16.5" customHeight="1">
      <c r="B1010" s="8"/>
      <c r="C1010" s="84" t="s">
        <v>217</v>
      </c>
      <c r="D1010" s="84" t="s">
        <v>125</v>
      </c>
      <c r="E1010" s="85" t="s">
        <v>1288</v>
      </c>
      <c r="F1010" s="86" t="s">
        <v>1289</v>
      </c>
      <c r="G1010" s="87" t="s">
        <v>140</v>
      </c>
      <c r="H1010" s="88">
        <v>89.9</v>
      </c>
      <c r="I1010" s="142"/>
      <c r="J1010" s="89">
        <f>ROUND(I1010*H1010,2)</f>
        <v>0</v>
      </c>
      <c r="K1010" s="86" t="s">
        <v>751</v>
      </c>
      <c r="L1010" s="8"/>
      <c r="M1010" s="115" t="s">
        <v>1</v>
      </c>
      <c r="N1010" s="90" t="s">
        <v>35</v>
      </c>
      <c r="O1010" s="92">
        <v>0.9</v>
      </c>
      <c r="P1010" s="92">
        <f>O1010*H1010</f>
        <v>80.91000000000001</v>
      </c>
      <c r="Q1010" s="92">
        <v>0.00015</v>
      </c>
      <c r="R1010" s="92">
        <f>Q1010*H1010</f>
        <v>0.013485</v>
      </c>
      <c r="S1010" s="92">
        <v>0</v>
      </c>
      <c r="T1010" s="164">
        <f>S1010*H1010</f>
        <v>0</v>
      </c>
      <c r="AR1010" s="120" t="s">
        <v>130</v>
      </c>
      <c r="AT1010" s="120" t="s">
        <v>125</v>
      </c>
      <c r="AU1010" s="120" t="s">
        <v>74</v>
      </c>
      <c r="AY1010" s="120" t="s">
        <v>123</v>
      </c>
      <c r="BE1010" s="156">
        <f>IF(N1010="základní",J1010,0)</f>
        <v>0</v>
      </c>
      <c r="BF1010" s="156">
        <f>IF(N1010="snížená",J1010,0)</f>
        <v>0</v>
      </c>
      <c r="BG1010" s="156">
        <f>IF(N1010="zákl. přenesená",J1010,0)</f>
        <v>0</v>
      </c>
      <c r="BH1010" s="156">
        <f>IF(N1010="sníž. přenesená",J1010,0)</f>
        <v>0</v>
      </c>
      <c r="BI1010" s="156">
        <f>IF(N1010="nulová",J1010,0)</f>
        <v>0</v>
      </c>
      <c r="BJ1010" s="120" t="s">
        <v>72</v>
      </c>
      <c r="BK1010" s="156">
        <f>ROUND(I1010*H1010,2)</f>
        <v>0</v>
      </c>
      <c r="BL1010" s="120" t="s">
        <v>130</v>
      </c>
      <c r="BM1010" s="120" t="s">
        <v>1290</v>
      </c>
    </row>
    <row r="1011" spans="2:47" s="117" customFormat="1" ht="12">
      <c r="B1011" s="8"/>
      <c r="D1011" s="96" t="s">
        <v>399</v>
      </c>
      <c r="F1011" s="165" t="s">
        <v>1291</v>
      </c>
      <c r="L1011" s="8"/>
      <c r="M1011" s="114"/>
      <c r="N1011" s="21"/>
      <c r="O1011" s="21"/>
      <c r="P1011" s="21"/>
      <c r="Q1011" s="21"/>
      <c r="R1011" s="21"/>
      <c r="S1011" s="21"/>
      <c r="T1011" s="22"/>
      <c r="AT1011" s="120" t="s">
        <v>399</v>
      </c>
      <c r="AU1011" s="120" t="s">
        <v>74</v>
      </c>
    </row>
    <row r="1012" spans="2:47" s="117" customFormat="1" ht="48.75">
      <c r="B1012" s="8"/>
      <c r="D1012" s="96" t="s">
        <v>298</v>
      </c>
      <c r="F1012" s="113" t="s">
        <v>1292</v>
      </c>
      <c r="L1012" s="8"/>
      <c r="M1012" s="114"/>
      <c r="N1012" s="21"/>
      <c r="O1012" s="21"/>
      <c r="P1012" s="21"/>
      <c r="Q1012" s="21"/>
      <c r="R1012" s="21"/>
      <c r="S1012" s="21"/>
      <c r="T1012" s="22"/>
      <c r="AT1012" s="120" t="s">
        <v>298</v>
      </c>
      <c r="AU1012" s="120" t="s">
        <v>74</v>
      </c>
    </row>
    <row r="1013" spans="2:51" s="167" customFormat="1" ht="12">
      <c r="B1013" s="166"/>
      <c r="D1013" s="96" t="s">
        <v>132</v>
      </c>
      <c r="E1013" s="168" t="s">
        <v>1</v>
      </c>
      <c r="F1013" s="169" t="s">
        <v>401</v>
      </c>
      <c r="H1013" s="168" t="s">
        <v>1</v>
      </c>
      <c r="L1013" s="166"/>
      <c r="M1013" s="170"/>
      <c r="N1013" s="171"/>
      <c r="O1013" s="171"/>
      <c r="P1013" s="171"/>
      <c r="Q1013" s="171"/>
      <c r="R1013" s="171"/>
      <c r="S1013" s="171"/>
      <c r="T1013" s="172"/>
      <c r="AT1013" s="168" t="s">
        <v>132</v>
      </c>
      <c r="AU1013" s="168" t="s">
        <v>74</v>
      </c>
      <c r="AV1013" s="167" t="s">
        <v>72</v>
      </c>
      <c r="AW1013" s="167" t="s">
        <v>5</v>
      </c>
      <c r="AX1013" s="167" t="s">
        <v>66</v>
      </c>
      <c r="AY1013" s="168" t="s">
        <v>123</v>
      </c>
    </row>
    <row r="1014" spans="2:51" s="167" customFormat="1" ht="12">
      <c r="B1014" s="166"/>
      <c r="D1014" s="96" t="s">
        <v>132</v>
      </c>
      <c r="E1014" s="168" t="s">
        <v>1</v>
      </c>
      <c r="F1014" s="169" t="s">
        <v>1142</v>
      </c>
      <c r="H1014" s="168" t="s">
        <v>1</v>
      </c>
      <c r="L1014" s="166"/>
      <c r="M1014" s="170"/>
      <c r="N1014" s="171"/>
      <c r="O1014" s="171"/>
      <c r="P1014" s="171"/>
      <c r="Q1014" s="171"/>
      <c r="R1014" s="171"/>
      <c r="S1014" s="171"/>
      <c r="T1014" s="172"/>
      <c r="AT1014" s="168" t="s">
        <v>132</v>
      </c>
      <c r="AU1014" s="168" t="s">
        <v>74</v>
      </c>
      <c r="AV1014" s="167" t="s">
        <v>72</v>
      </c>
      <c r="AW1014" s="167" t="s">
        <v>5</v>
      </c>
      <c r="AX1014" s="167" t="s">
        <v>66</v>
      </c>
      <c r="AY1014" s="168" t="s">
        <v>123</v>
      </c>
    </row>
    <row r="1015" spans="2:51" s="167" customFormat="1" ht="12">
      <c r="B1015" s="166"/>
      <c r="D1015" s="96" t="s">
        <v>132</v>
      </c>
      <c r="E1015" s="168" t="s">
        <v>1</v>
      </c>
      <c r="F1015" s="169" t="s">
        <v>1143</v>
      </c>
      <c r="H1015" s="168" t="s">
        <v>1</v>
      </c>
      <c r="L1015" s="166"/>
      <c r="M1015" s="170"/>
      <c r="N1015" s="171"/>
      <c r="O1015" s="171"/>
      <c r="P1015" s="171"/>
      <c r="Q1015" s="171"/>
      <c r="R1015" s="171"/>
      <c r="S1015" s="171"/>
      <c r="T1015" s="172"/>
      <c r="AT1015" s="168" t="s">
        <v>132</v>
      </c>
      <c r="AU1015" s="168" t="s">
        <v>74</v>
      </c>
      <c r="AV1015" s="167" t="s">
        <v>72</v>
      </c>
      <c r="AW1015" s="167" t="s">
        <v>5</v>
      </c>
      <c r="AX1015" s="167" t="s">
        <v>66</v>
      </c>
      <c r="AY1015" s="168" t="s">
        <v>123</v>
      </c>
    </row>
    <row r="1016" spans="2:51" s="167" customFormat="1" ht="12">
      <c r="B1016" s="166"/>
      <c r="D1016" s="96" t="s">
        <v>132</v>
      </c>
      <c r="E1016" s="168" t="s">
        <v>1</v>
      </c>
      <c r="F1016" s="169" t="s">
        <v>1293</v>
      </c>
      <c r="H1016" s="168" t="s">
        <v>1</v>
      </c>
      <c r="L1016" s="166"/>
      <c r="M1016" s="170"/>
      <c r="N1016" s="171"/>
      <c r="O1016" s="171"/>
      <c r="P1016" s="171"/>
      <c r="Q1016" s="171"/>
      <c r="R1016" s="171"/>
      <c r="S1016" s="171"/>
      <c r="T1016" s="172"/>
      <c r="AT1016" s="168" t="s">
        <v>132</v>
      </c>
      <c r="AU1016" s="168" t="s">
        <v>74</v>
      </c>
      <c r="AV1016" s="167" t="s">
        <v>72</v>
      </c>
      <c r="AW1016" s="167" t="s">
        <v>5</v>
      </c>
      <c r="AX1016" s="167" t="s">
        <v>66</v>
      </c>
      <c r="AY1016" s="168" t="s">
        <v>123</v>
      </c>
    </row>
    <row r="1017" spans="2:51" s="167" customFormat="1" ht="12">
      <c r="B1017" s="166"/>
      <c r="D1017" s="96" t="s">
        <v>132</v>
      </c>
      <c r="E1017" s="168" t="s">
        <v>1</v>
      </c>
      <c r="F1017" s="169" t="s">
        <v>1144</v>
      </c>
      <c r="H1017" s="168" t="s">
        <v>1</v>
      </c>
      <c r="L1017" s="166"/>
      <c r="M1017" s="170"/>
      <c r="N1017" s="171"/>
      <c r="O1017" s="171"/>
      <c r="P1017" s="171"/>
      <c r="Q1017" s="171"/>
      <c r="R1017" s="171"/>
      <c r="S1017" s="171"/>
      <c r="T1017" s="172"/>
      <c r="AT1017" s="168" t="s">
        <v>132</v>
      </c>
      <c r="AU1017" s="168" t="s">
        <v>74</v>
      </c>
      <c r="AV1017" s="167" t="s">
        <v>72</v>
      </c>
      <c r="AW1017" s="167" t="s">
        <v>5</v>
      </c>
      <c r="AX1017" s="167" t="s">
        <v>66</v>
      </c>
      <c r="AY1017" s="168" t="s">
        <v>123</v>
      </c>
    </row>
    <row r="1018" spans="2:51" s="167" customFormat="1" ht="12">
      <c r="B1018" s="166"/>
      <c r="D1018" s="96" t="s">
        <v>132</v>
      </c>
      <c r="E1018" s="168" t="s">
        <v>1</v>
      </c>
      <c r="F1018" s="169" t="s">
        <v>1294</v>
      </c>
      <c r="H1018" s="168" t="s">
        <v>1</v>
      </c>
      <c r="L1018" s="166"/>
      <c r="M1018" s="170"/>
      <c r="N1018" s="171"/>
      <c r="O1018" s="171"/>
      <c r="P1018" s="171"/>
      <c r="Q1018" s="171"/>
      <c r="R1018" s="171"/>
      <c r="S1018" s="171"/>
      <c r="T1018" s="172"/>
      <c r="AT1018" s="168" t="s">
        <v>132</v>
      </c>
      <c r="AU1018" s="168" t="s">
        <v>74</v>
      </c>
      <c r="AV1018" s="167" t="s">
        <v>72</v>
      </c>
      <c r="AW1018" s="167" t="s">
        <v>5</v>
      </c>
      <c r="AX1018" s="167" t="s">
        <v>66</v>
      </c>
      <c r="AY1018" s="168" t="s">
        <v>123</v>
      </c>
    </row>
    <row r="1019" spans="2:51" s="95" customFormat="1" ht="12">
      <c r="B1019" s="94"/>
      <c r="D1019" s="96" t="s">
        <v>132</v>
      </c>
      <c r="E1019" s="97" t="s">
        <v>1</v>
      </c>
      <c r="F1019" s="98" t="s">
        <v>1295</v>
      </c>
      <c r="H1019" s="99">
        <v>7.5</v>
      </c>
      <c r="L1019" s="94"/>
      <c r="M1019" s="100"/>
      <c r="N1019" s="101"/>
      <c r="O1019" s="101"/>
      <c r="P1019" s="101"/>
      <c r="Q1019" s="101"/>
      <c r="R1019" s="101"/>
      <c r="S1019" s="101"/>
      <c r="T1019" s="102"/>
      <c r="AT1019" s="97" t="s">
        <v>132</v>
      </c>
      <c r="AU1019" s="97" t="s">
        <v>74</v>
      </c>
      <c r="AV1019" s="95" t="s">
        <v>74</v>
      </c>
      <c r="AW1019" s="95" t="s">
        <v>5</v>
      </c>
      <c r="AX1019" s="95" t="s">
        <v>66</v>
      </c>
      <c r="AY1019" s="97" t="s">
        <v>123</v>
      </c>
    </row>
    <row r="1020" spans="2:51" s="167" customFormat="1" ht="12">
      <c r="B1020" s="166"/>
      <c r="D1020" s="96" t="s">
        <v>132</v>
      </c>
      <c r="E1020" s="168" t="s">
        <v>1</v>
      </c>
      <c r="F1020" s="169" t="s">
        <v>1150</v>
      </c>
      <c r="H1020" s="168" t="s">
        <v>1</v>
      </c>
      <c r="L1020" s="166"/>
      <c r="M1020" s="170"/>
      <c r="N1020" s="171"/>
      <c r="O1020" s="171"/>
      <c r="P1020" s="171"/>
      <c r="Q1020" s="171"/>
      <c r="R1020" s="171"/>
      <c r="S1020" s="171"/>
      <c r="T1020" s="172"/>
      <c r="AT1020" s="168" t="s">
        <v>132</v>
      </c>
      <c r="AU1020" s="168" t="s">
        <v>74</v>
      </c>
      <c r="AV1020" s="167" t="s">
        <v>72</v>
      </c>
      <c r="AW1020" s="167" t="s">
        <v>5</v>
      </c>
      <c r="AX1020" s="167" t="s">
        <v>66</v>
      </c>
      <c r="AY1020" s="168" t="s">
        <v>123</v>
      </c>
    </row>
    <row r="1021" spans="2:51" s="167" customFormat="1" ht="12">
      <c r="B1021" s="166"/>
      <c r="D1021" s="96" t="s">
        <v>132</v>
      </c>
      <c r="E1021" s="168" t="s">
        <v>1</v>
      </c>
      <c r="F1021" s="169" t="s">
        <v>1296</v>
      </c>
      <c r="H1021" s="168" t="s">
        <v>1</v>
      </c>
      <c r="L1021" s="166"/>
      <c r="M1021" s="170"/>
      <c r="N1021" s="171"/>
      <c r="O1021" s="171"/>
      <c r="P1021" s="171"/>
      <c r="Q1021" s="171"/>
      <c r="R1021" s="171"/>
      <c r="S1021" s="171"/>
      <c r="T1021" s="172"/>
      <c r="AT1021" s="168" t="s">
        <v>132</v>
      </c>
      <c r="AU1021" s="168" t="s">
        <v>74</v>
      </c>
      <c r="AV1021" s="167" t="s">
        <v>72</v>
      </c>
      <c r="AW1021" s="167" t="s">
        <v>5</v>
      </c>
      <c r="AX1021" s="167" t="s">
        <v>66</v>
      </c>
      <c r="AY1021" s="168" t="s">
        <v>123</v>
      </c>
    </row>
    <row r="1022" spans="2:51" s="95" customFormat="1" ht="12">
      <c r="B1022" s="94"/>
      <c r="D1022" s="96" t="s">
        <v>132</v>
      </c>
      <c r="E1022" s="97" t="s">
        <v>1</v>
      </c>
      <c r="F1022" s="98" t="s">
        <v>1297</v>
      </c>
      <c r="H1022" s="99">
        <v>28.1</v>
      </c>
      <c r="L1022" s="94"/>
      <c r="M1022" s="100"/>
      <c r="N1022" s="101"/>
      <c r="O1022" s="101"/>
      <c r="P1022" s="101"/>
      <c r="Q1022" s="101"/>
      <c r="R1022" s="101"/>
      <c r="S1022" s="101"/>
      <c r="T1022" s="102"/>
      <c r="AT1022" s="97" t="s">
        <v>132</v>
      </c>
      <c r="AU1022" s="97" t="s">
        <v>74</v>
      </c>
      <c r="AV1022" s="95" t="s">
        <v>74</v>
      </c>
      <c r="AW1022" s="95" t="s">
        <v>5</v>
      </c>
      <c r="AX1022" s="95" t="s">
        <v>66</v>
      </c>
      <c r="AY1022" s="97" t="s">
        <v>123</v>
      </c>
    </row>
    <row r="1023" spans="2:51" s="167" customFormat="1" ht="12">
      <c r="B1023" s="166"/>
      <c r="D1023" s="96" t="s">
        <v>132</v>
      </c>
      <c r="E1023" s="168" t="s">
        <v>1</v>
      </c>
      <c r="F1023" s="169" t="s">
        <v>1155</v>
      </c>
      <c r="H1023" s="168" t="s">
        <v>1</v>
      </c>
      <c r="L1023" s="166"/>
      <c r="M1023" s="170"/>
      <c r="N1023" s="171"/>
      <c r="O1023" s="171"/>
      <c r="P1023" s="171"/>
      <c r="Q1023" s="171"/>
      <c r="R1023" s="171"/>
      <c r="S1023" s="171"/>
      <c r="T1023" s="172"/>
      <c r="AT1023" s="168" t="s">
        <v>132</v>
      </c>
      <c r="AU1023" s="168" t="s">
        <v>74</v>
      </c>
      <c r="AV1023" s="167" t="s">
        <v>72</v>
      </c>
      <c r="AW1023" s="167" t="s">
        <v>5</v>
      </c>
      <c r="AX1023" s="167" t="s">
        <v>66</v>
      </c>
      <c r="AY1023" s="168" t="s">
        <v>123</v>
      </c>
    </row>
    <row r="1024" spans="2:51" s="167" customFormat="1" ht="12">
      <c r="B1024" s="166"/>
      <c r="D1024" s="96" t="s">
        <v>132</v>
      </c>
      <c r="E1024" s="168" t="s">
        <v>1</v>
      </c>
      <c r="F1024" s="169" t="s">
        <v>1296</v>
      </c>
      <c r="H1024" s="168" t="s">
        <v>1</v>
      </c>
      <c r="L1024" s="166"/>
      <c r="M1024" s="170"/>
      <c r="N1024" s="171"/>
      <c r="O1024" s="171"/>
      <c r="P1024" s="171"/>
      <c r="Q1024" s="171"/>
      <c r="R1024" s="171"/>
      <c r="S1024" s="171"/>
      <c r="T1024" s="172"/>
      <c r="AT1024" s="168" t="s">
        <v>132</v>
      </c>
      <c r="AU1024" s="168" t="s">
        <v>74</v>
      </c>
      <c r="AV1024" s="167" t="s">
        <v>72</v>
      </c>
      <c r="AW1024" s="167" t="s">
        <v>5</v>
      </c>
      <c r="AX1024" s="167" t="s">
        <v>66</v>
      </c>
      <c r="AY1024" s="168" t="s">
        <v>123</v>
      </c>
    </row>
    <row r="1025" spans="2:51" s="95" customFormat="1" ht="12">
      <c r="B1025" s="94"/>
      <c r="D1025" s="96" t="s">
        <v>132</v>
      </c>
      <c r="E1025" s="97" t="s">
        <v>1</v>
      </c>
      <c r="F1025" s="98" t="s">
        <v>1298</v>
      </c>
      <c r="H1025" s="99">
        <v>44.7</v>
      </c>
      <c r="L1025" s="94"/>
      <c r="M1025" s="100"/>
      <c r="N1025" s="101"/>
      <c r="O1025" s="101"/>
      <c r="P1025" s="101"/>
      <c r="Q1025" s="101"/>
      <c r="R1025" s="101"/>
      <c r="S1025" s="101"/>
      <c r="T1025" s="102"/>
      <c r="AT1025" s="97" t="s">
        <v>132</v>
      </c>
      <c r="AU1025" s="97" t="s">
        <v>74</v>
      </c>
      <c r="AV1025" s="95" t="s">
        <v>74</v>
      </c>
      <c r="AW1025" s="95" t="s">
        <v>5</v>
      </c>
      <c r="AX1025" s="95" t="s">
        <v>66</v>
      </c>
      <c r="AY1025" s="97" t="s">
        <v>123</v>
      </c>
    </row>
    <row r="1026" spans="2:51" s="167" customFormat="1" ht="12">
      <c r="B1026" s="166"/>
      <c r="D1026" s="96" t="s">
        <v>132</v>
      </c>
      <c r="E1026" s="168" t="s">
        <v>1</v>
      </c>
      <c r="F1026" s="169" t="s">
        <v>1160</v>
      </c>
      <c r="H1026" s="168" t="s">
        <v>1</v>
      </c>
      <c r="L1026" s="166"/>
      <c r="M1026" s="170"/>
      <c r="N1026" s="171"/>
      <c r="O1026" s="171"/>
      <c r="P1026" s="171"/>
      <c r="Q1026" s="171"/>
      <c r="R1026" s="171"/>
      <c r="S1026" s="171"/>
      <c r="T1026" s="172"/>
      <c r="AT1026" s="168" t="s">
        <v>132</v>
      </c>
      <c r="AU1026" s="168" t="s">
        <v>74</v>
      </c>
      <c r="AV1026" s="167" t="s">
        <v>72</v>
      </c>
      <c r="AW1026" s="167" t="s">
        <v>5</v>
      </c>
      <c r="AX1026" s="167" t="s">
        <v>66</v>
      </c>
      <c r="AY1026" s="168" t="s">
        <v>123</v>
      </c>
    </row>
    <row r="1027" spans="2:51" s="167" customFormat="1" ht="12">
      <c r="B1027" s="166"/>
      <c r="D1027" s="96" t="s">
        <v>132</v>
      </c>
      <c r="E1027" s="168" t="s">
        <v>1</v>
      </c>
      <c r="F1027" s="169" t="s">
        <v>1299</v>
      </c>
      <c r="H1027" s="168" t="s">
        <v>1</v>
      </c>
      <c r="L1027" s="166"/>
      <c r="M1027" s="170"/>
      <c r="N1027" s="171"/>
      <c r="O1027" s="171"/>
      <c r="P1027" s="171"/>
      <c r="Q1027" s="171"/>
      <c r="R1027" s="171"/>
      <c r="S1027" s="171"/>
      <c r="T1027" s="172"/>
      <c r="AT1027" s="168" t="s">
        <v>132</v>
      </c>
      <c r="AU1027" s="168" t="s">
        <v>74</v>
      </c>
      <c r="AV1027" s="167" t="s">
        <v>72</v>
      </c>
      <c r="AW1027" s="167" t="s">
        <v>5</v>
      </c>
      <c r="AX1027" s="167" t="s">
        <v>66</v>
      </c>
      <c r="AY1027" s="168" t="s">
        <v>123</v>
      </c>
    </row>
    <row r="1028" spans="2:51" s="95" customFormat="1" ht="12">
      <c r="B1028" s="94"/>
      <c r="D1028" s="96" t="s">
        <v>132</v>
      </c>
      <c r="E1028" s="97" t="s">
        <v>1</v>
      </c>
      <c r="F1028" s="98" t="s">
        <v>1300</v>
      </c>
      <c r="H1028" s="99">
        <v>9.6</v>
      </c>
      <c r="L1028" s="94"/>
      <c r="M1028" s="100"/>
      <c r="N1028" s="101"/>
      <c r="O1028" s="101"/>
      <c r="P1028" s="101"/>
      <c r="Q1028" s="101"/>
      <c r="R1028" s="101"/>
      <c r="S1028" s="101"/>
      <c r="T1028" s="102"/>
      <c r="AT1028" s="97" t="s">
        <v>132</v>
      </c>
      <c r="AU1028" s="97" t="s">
        <v>74</v>
      </c>
      <c r="AV1028" s="95" t="s">
        <v>74</v>
      </c>
      <c r="AW1028" s="95" t="s">
        <v>5</v>
      </c>
      <c r="AX1028" s="95" t="s">
        <v>66</v>
      </c>
      <c r="AY1028" s="97" t="s">
        <v>123</v>
      </c>
    </row>
    <row r="1029" spans="2:51" s="182" customFormat="1" ht="12">
      <c r="B1029" s="181"/>
      <c r="D1029" s="96" t="s">
        <v>132</v>
      </c>
      <c r="E1029" s="183" t="s">
        <v>1</v>
      </c>
      <c r="F1029" s="184" t="s">
        <v>470</v>
      </c>
      <c r="H1029" s="185">
        <v>89.9</v>
      </c>
      <c r="L1029" s="181"/>
      <c r="M1029" s="186"/>
      <c r="N1029" s="187"/>
      <c r="O1029" s="187"/>
      <c r="P1029" s="187"/>
      <c r="Q1029" s="187"/>
      <c r="R1029" s="187"/>
      <c r="S1029" s="187"/>
      <c r="T1029" s="188"/>
      <c r="AT1029" s="183" t="s">
        <v>132</v>
      </c>
      <c r="AU1029" s="183" t="s">
        <v>74</v>
      </c>
      <c r="AV1029" s="182" t="s">
        <v>130</v>
      </c>
      <c r="AW1029" s="182" t="s">
        <v>5</v>
      </c>
      <c r="AX1029" s="182" t="s">
        <v>72</v>
      </c>
      <c r="AY1029" s="183" t="s">
        <v>123</v>
      </c>
    </row>
    <row r="1030" spans="2:65" s="117" customFormat="1" ht="16.5" customHeight="1">
      <c r="B1030" s="8"/>
      <c r="C1030" s="103" t="s">
        <v>222</v>
      </c>
      <c r="D1030" s="103" t="s">
        <v>189</v>
      </c>
      <c r="E1030" s="104" t="s">
        <v>1301</v>
      </c>
      <c r="F1030" s="105" t="s">
        <v>1302</v>
      </c>
      <c r="G1030" s="106" t="s">
        <v>140</v>
      </c>
      <c r="H1030" s="107">
        <v>91.249</v>
      </c>
      <c r="I1030" s="143"/>
      <c r="J1030" s="108">
        <f>ROUND(I1030*H1030,2)</f>
        <v>0</v>
      </c>
      <c r="K1030" s="105" t="s">
        <v>751</v>
      </c>
      <c r="L1030" s="157"/>
      <c r="M1030" s="109" t="s">
        <v>1</v>
      </c>
      <c r="N1030" s="189" t="s">
        <v>35</v>
      </c>
      <c r="O1030" s="92">
        <v>0</v>
      </c>
      <c r="P1030" s="92">
        <f>O1030*H1030</f>
        <v>0</v>
      </c>
      <c r="Q1030" s="92">
        <v>0.5126</v>
      </c>
      <c r="R1030" s="92">
        <f>Q1030*H1030</f>
        <v>46.77423739999999</v>
      </c>
      <c r="S1030" s="92">
        <v>0</v>
      </c>
      <c r="T1030" s="164">
        <f>S1030*H1030</f>
        <v>0</v>
      </c>
      <c r="AR1030" s="120" t="s">
        <v>159</v>
      </c>
      <c r="AT1030" s="120" t="s">
        <v>189</v>
      </c>
      <c r="AU1030" s="120" t="s">
        <v>74</v>
      </c>
      <c r="AY1030" s="120" t="s">
        <v>123</v>
      </c>
      <c r="BE1030" s="156">
        <f>IF(N1030="základní",J1030,0)</f>
        <v>0</v>
      </c>
      <c r="BF1030" s="156">
        <f>IF(N1030="snížená",J1030,0)</f>
        <v>0</v>
      </c>
      <c r="BG1030" s="156">
        <f>IF(N1030="zákl. přenesená",J1030,0)</f>
        <v>0</v>
      </c>
      <c r="BH1030" s="156">
        <f>IF(N1030="sníž. přenesená",J1030,0)</f>
        <v>0</v>
      </c>
      <c r="BI1030" s="156">
        <f>IF(N1030="nulová",J1030,0)</f>
        <v>0</v>
      </c>
      <c r="BJ1030" s="120" t="s">
        <v>72</v>
      </c>
      <c r="BK1030" s="156">
        <f>ROUND(I1030*H1030,2)</f>
        <v>0</v>
      </c>
      <c r="BL1030" s="120" t="s">
        <v>130</v>
      </c>
      <c r="BM1030" s="120" t="s">
        <v>1303</v>
      </c>
    </row>
    <row r="1031" spans="2:47" s="117" customFormat="1" ht="12">
      <c r="B1031" s="8"/>
      <c r="D1031" s="96" t="s">
        <v>399</v>
      </c>
      <c r="F1031" s="165" t="s">
        <v>1302</v>
      </c>
      <c r="L1031" s="8"/>
      <c r="M1031" s="114"/>
      <c r="N1031" s="21"/>
      <c r="O1031" s="21"/>
      <c r="P1031" s="21"/>
      <c r="Q1031" s="21"/>
      <c r="R1031" s="21"/>
      <c r="S1031" s="21"/>
      <c r="T1031" s="22"/>
      <c r="AT1031" s="120" t="s">
        <v>399</v>
      </c>
      <c r="AU1031" s="120" t="s">
        <v>74</v>
      </c>
    </row>
    <row r="1032" spans="2:51" s="167" customFormat="1" ht="12">
      <c r="B1032" s="166"/>
      <c r="D1032" s="96" t="s">
        <v>132</v>
      </c>
      <c r="E1032" s="168" t="s">
        <v>1</v>
      </c>
      <c r="F1032" s="169" t="s">
        <v>401</v>
      </c>
      <c r="H1032" s="168" t="s">
        <v>1</v>
      </c>
      <c r="L1032" s="166"/>
      <c r="M1032" s="170"/>
      <c r="N1032" s="171"/>
      <c r="O1032" s="171"/>
      <c r="P1032" s="171"/>
      <c r="Q1032" s="171"/>
      <c r="R1032" s="171"/>
      <c r="S1032" s="171"/>
      <c r="T1032" s="172"/>
      <c r="AT1032" s="168" t="s">
        <v>132</v>
      </c>
      <c r="AU1032" s="168" t="s">
        <v>74</v>
      </c>
      <c r="AV1032" s="167" t="s">
        <v>72</v>
      </c>
      <c r="AW1032" s="167" t="s">
        <v>5</v>
      </c>
      <c r="AX1032" s="167" t="s">
        <v>66</v>
      </c>
      <c r="AY1032" s="168" t="s">
        <v>123</v>
      </c>
    </row>
    <row r="1033" spans="2:51" s="167" customFormat="1" ht="12">
      <c r="B1033" s="166"/>
      <c r="D1033" s="96" t="s">
        <v>132</v>
      </c>
      <c r="E1033" s="168" t="s">
        <v>1</v>
      </c>
      <c r="F1033" s="169" t="s">
        <v>1142</v>
      </c>
      <c r="H1033" s="168" t="s">
        <v>1</v>
      </c>
      <c r="L1033" s="166"/>
      <c r="M1033" s="170"/>
      <c r="N1033" s="171"/>
      <c r="O1033" s="171"/>
      <c r="P1033" s="171"/>
      <c r="Q1033" s="171"/>
      <c r="R1033" s="171"/>
      <c r="S1033" s="171"/>
      <c r="T1033" s="172"/>
      <c r="AT1033" s="168" t="s">
        <v>132</v>
      </c>
      <c r="AU1033" s="168" t="s">
        <v>74</v>
      </c>
      <c r="AV1033" s="167" t="s">
        <v>72</v>
      </c>
      <c r="AW1033" s="167" t="s">
        <v>5</v>
      </c>
      <c r="AX1033" s="167" t="s">
        <v>66</v>
      </c>
      <c r="AY1033" s="168" t="s">
        <v>123</v>
      </c>
    </row>
    <row r="1034" spans="2:51" s="167" customFormat="1" ht="12">
      <c r="B1034" s="166"/>
      <c r="D1034" s="96" t="s">
        <v>132</v>
      </c>
      <c r="E1034" s="168" t="s">
        <v>1</v>
      </c>
      <c r="F1034" s="169" t="s">
        <v>1143</v>
      </c>
      <c r="H1034" s="168" t="s">
        <v>1</v>
      </c>
      <c r="L1034" s="166"/>
      <c r="M1034" s="170"/>
      <c r="N1034" s="171"/>
      <c r="O1034" s="171"/>
      <c r="P1034" s="171"/>
      <c r="Q1034" s="171"/>
      <c r="R1034" s="171"/>
      <c r="S1034" s="171"/>
      <c r="T1034" s="172"/>
      <c r="AT1034" s="168" t="s">
        <v>132</v>
      </c>
      <c r="AU1034" s="168" t="s">
        <v>74</v>
      </c>
      <c r="AV1034" s="167" t="s">
        <v>72</v>
      </c>
      <c r="AW1034" s="167" t="s">
        <v>5</v>
      </c>
      <c r="AX1034" s="167" t="s">
        <v>66</v>
      </c>
      <c r="AY1034" s="168" t="s">
        <v>123</v>
      </c>
    </row>
    <row r="1035" spans="2:51" s="167" customFormat="1" ht="12">
      <c r="B1035" s="166"/>
      <c r="D1035" s="96" t="s">
        <v>132</v>
      </c>
      <c r="E1035" s="168" t="s">
        <v>1</v>
      </c>
      <c r="F1035" s="169" t="s">
        <v>1250</v>
      </c>
      <c r="H1035" s="168" t="s">
        <v>1</v>
      </c>
      <c r="L1035" s="166"/>
      <c r="M1035" s="170"/>
      <c r="N1035" s="171"/>
      <c r="O1035" s="171"/>
      <c r="P1035" s="171"/>
      <c r="Q1035" s="171"/>
      <c r="R1035" s="171"/>
      <c r="S1035" s="171"/>
      <c r="T1035" s="172"/>
      <c r="AT1035" s="168" t="s">
        <v>132</v>
      </c>
      <c r="AU1035" s="168" t="s">
        <v>74</v>
      </c>
      <c r="AV1035" s="167" t="s">
        <v>72</v>
      </c>
      <c r="AW1035" s="167" t="s">
        <v>5</v>
      </c>
      <c r="AX1035" s="167" t="s">
        <v>66</v>
      </c>
      <c r="AY1035" s="168" t="s">
        <v>123</v>
      </c>
    </row>
    <row r="1036" spans="2:51" s="167" customFormat="1" ht="12">
      <c r="B1036" s="166"/>
      <c r="D1036" s="96" t="s">
        <v>132</v>
      </c>
      <c r="E1036" s="168" t="s">
        <v>1</v>
      </c>
      <c r="F1036" s="169" t="s">
        <v>1144</v>
      </c>
      <c r="H1036" s="168" t="s">
        <v>1</v>
      </c>
      <c r="L1036" s="166"/>
      <c r="M1036" s="170"/>
      <c r="N1036" s="171"/>
      <c r="O1036" s="171"/>
      <c r="P1036" s="171"/>
      <c r="Q1036" s="171"/>
      <c r="R1036" s="171"/>
      <c r="S1036" s="171"/>
      <c r="T1036" s="172"/>
      <c r="AT1036" s="168" t="s">
        <v>132</v>
      </c>
      <c r="AU1036" s="168" t="s">
        <v>74</v>
      </c>
      <c r="AV1036" s="167" t="s">
        <v>72</v>
      </c>
      <c r="AW1036" s="167" t="s">
        <v>5</v>
      </c>
      <c r="AX1036" s="167" t="s">
        <v>66</v>
      </c>
      <c r="AY1036" s="168" t="s">
        <v>123</v>
      </c>
    </row>
    <row r="1037" spans="2:51" s="167" customFormat="1" ht="12">
      <c r="B1037" s="166"/>
      <c r="D1037" s="96" t="s">
        <v>132</v>
      </c>
      <c r="E1037" s="168" t="s">
        <v>1</v>
      </c>
      <c r="F1037" s="169" t="s">
        <v>1294</v>
      </c>
      <c r="H1037" s="168" t="s">
        <v>1</v>
      </c>
      <c r="L1037" s="166"/>
      <c r="M1037" s="170"/>
      <c r="N1037" s="171"/>
      <c r="O1037" s="171"/>
      <c r="P1037" s="171"/>
      <c r="Q1037" s="171"/>
      <c r="R1037" s="171"/>
      <c r="S1037" s="171"/>
      <c r="T1037" s="172"/>
      <c r="AT1037" s="168" t="s">
        <v>132</v>
      </c>
      <c r="AU1037" s="168" t="s">
        <v>74</v>
      </c>
      <c r="AV1037" s="167" t="s">
        <v>72</v>
      </c>
      <c r="AW1037" s="167" t="s">
        <v>5</v>
      </c>
      <c r="AX1037" s="167" t="s">
        <v>66</v>
      </c>
      <c r="AY1037" s="168" t="s">
        <v>123</v>
      </c>
    </row>
    <row r="1038" spans="2:51" s="95" customFormat="1" ht="12">
      <c r="B1038" s="94"/>
      <c r="D1038" s="96" t="s">
        <v>132</v>
      </c>
      <c r="E1038" s="97" t="s">
        <v>1</v>
      </c>
      <c r="F1038" s="98" t="s">
        <v>1295</v>
      </c>
      <c r="H1038" s="99">
        <v>7.5</v>
      </c>
      <c r="L1038" s="94"/>
      <c r="M1038" s="100"/>
      <c r="N1038" s="101"/>
      <c r="O1038" s="101"/>
      <c r="P1038" s="101"/>
      <c r="Q1038" s="101"/>
      <c r="R1038" s="101"/>
      <c r="S1038" s="101"/>
      <c r="T1038" s="102"/>
      <c r="AT1038" s="97" t="s">
        <v>132</v>
      </c>
      <c r="AU1038" s="97" t="s">
        <v>74</v>
      </c>
      <c r="AV1038" s="95" t="s">
        <v>74</v>
      </c>
      <c r="AW1038" s="95" t="s">
        <v>5</v>
      </c>
      <c r="AX1038" s="95" t="s">
        <v>66</v>
      </c>
      <c r="AY1038" s="97" t="s">
        <v>123</v>
      </c>
    </row>
    <row r="1039" spans="2:51" s="167" customFormat="1" ht="12">
      <c r="B1039" s="166"/>
      <c r="D1039" s="96" t="s">
        <v>132</v>
      </c>
      <c r="E1039" s="168" t="s">
        <v>1</v>
      </c>
      <c r="F1039" s="169" t="s">
        <v>1150</v>
      </c>
      <c r="H1039" s="168" t="s">
        <v>1</v>
      </c>
      <c r="L1039" s="166"/>
      <c r="M1039" s="170"/>
      <c r="N1039" s="171"/>
      <c r="O1039" s="171"/>
      <c r="P1039" s="171"/>
      <c r="Q1039" s="171"/>
      <c r="R1039" s="171"/>
      <c r="S1039" s="171"/>
      <c r="T1039" s="172"/>
      <c r="AT1039" s="168" t="s">
        <v>132</v>
      </c>
      <c r="AU1039" s="168" t="s">
        <v>74</v>
      </c>
      <c r="AV1039" s="167" t="s">
        <v>72</v>
      </c>
      <c r="AW1039" s="167" t="s">
        <v>5</v>
      </c>
      <c r="AX1039" s="167" t="s">
        <v>66</v>
      </c>
      <c r="AY1039" s="168" t="s">
        <v>123</v>
      </c>
    </row>
    <row r="1040" spans="2:51" s="167" customFormat="1" ht="12">
      <c r="B1040" s="166"/>
      <c r="D1040" s="96" t="s">
        <v>132</v>
      </c>
      <c r="E1040" s="168" t="s">
        <v>1</v>
      </c>
      <c r="F1040" s="169" t="s">
        <v>1296</v>
      </c>
      <c r="H1040" s="168" t="s">
        <v>1</v>
      </c>
      <c r="L1040" s="166"/>
      <c r="M1040" s="170"/>
      <c r="N1040" s="171"/>
      <c r="O1040" s="171"/>
      <c r="P1040" s="171"/>
      <c r="Q1040" s="171"/>
      <c r="R1040" s="171"/>
      <c r="S1040" s="171"/>
      <c r="T1040" s="172"/>
      <c r="AT1040" s="168" t="s">
        <v>132</v>
      </c>
      <c r="AU1040" s="168" t="s">
        <v>74</v>
      </c>
      <c r="AV1040" s="167" t="s">
        <v>72</v>
      </c>
      <c r="AW1040" s="167" t="s">
        <v>5</v>
      </c>
      <c r="AX1040" s="167" t="s">
        <v>66</v>
      </c>
      <c r="AY1040" s="168" t="s">
        <v>123</v>
      </c>
    </row>
    <row r="1041" spans="2:51" s="95" customFormat="1" ht="12">
      <c r="B1041" s="94"/>
      <c r="D1041" s="96" t="s">
        <v>132</v>
      </c>
      <c r="E1041" s="97" t="s">
        <v>1</v>
      </c>
      <c r="F1041" s="98" t="s">
        <v>1297</v>
      </c>
      <c r="H1041" s="99">
        <v>28.1</v>
      </c>
      <c r="L1041" s="94"/>
      <c r="M1041" s="100"/>
      <c r="N1041" s="101"/>
      <c r="O1041" s="101"/>
      <c r="P1041" s="101"/>
      <c r="Q1041" s="101"/>
      <c r="R1041" s="101"/>
      <c r="S1041" s="101"/>
      <c r="T1041" s="102"/>
      <c r="AT1041" s="97" t="s">
        <v>132</v>
      </c>
      <c r="AU1041" s="97" t="s">
        <v>74</v>
      </c>
      <c r="AV1041" s="95" t="s">
        <v>74</v>
      </c>
      <c r="AW1041" s="95" t="s">
        <v>5</v>
      </c>
      <c r="AX1041" s="95" t="s">
        <v>66</v>
      </c>
      <c r="AY1041" s="97" t="s">
        <v>123</v>
      </c>
    </row>
    <row r="1042" spans="2:51" s="167" customFormat="1" ht="12">
      <c r="B1042" s="166"/>
      <c r="D1042" s="96" t="s">
        <v>132</v>
      </c>
      <c r="E1042" s="168" t="s">
        <v>1</v>
      </c>
      <c r="F1042" s="169" t="s">
        <v>1155</v>
      </c>
      <c r="H1042" s="168" t="s">
        <v>1</v>
      </c>
      <c r="L1042" s="166"/>
      <c r="M1042" s="170"/>
      <c r="N1042" s="171"/>
      <c r="O1042" s="171"/>
      <c r="P1042" s="171"/>
      <c r="Q1042" s="171"/>
      <c r="R1042" s="171"/>
      <c r="S1042" s="171"/>
      <c r="T1042" s="172"/>
      <c r="AT1042" s="168" t="s">
        <v>132</v>
      </c>
      <c r="AU1042" s="168" t="s">
        <v>74</v>
      </c>
      <c r="AV1042" s="167" t="s">
        <v>72</v>
      </c>
      <c r="AW1042" s="167" t="s">
        <v>5</v>
      </c>
      <c r="AX1042" s="167" t="s">
        <v>66</v>
      </c>
      <c r="AY1042" s="168" t="s">
        <v>123</v>
      </c>
    </row>
    <row r="1043" spans="2:51" s="167" customFormat="1" ht="12">
      <c r="B1043" s="166"/>
      <c r="D1043" s="96" t="s">
        <v>132</v>
      </c>
      <c r="E1043" s="168" t="s">
        <v>1</v>
      </c>
      <c r="F1043" s="169" t="s">
        <v>1296</v>
      </c>
      <c r="H1043" s="168" t="s">
        <v>1</v>
      </c>
      <c r="L1043" s="166"/>
      <c r="M1043" s="170"/>
      <c r="N1043" s="171"/>
      <c r="O1043" s="171"/>
      <c r="P1043" s="171"/>
      <c r="Q1043" s="171"/>
      <c r="R1043" s="171"/>
      <c r="S1043" s="171"/>
      <c r="T1043" s="172"/>
      <c r="AT1043" s="168" t="s">
        <v>132</v>
      </c>
      <c r="AU1043" s="168" t="s">
        <v>74</v>
      </c>
      <c r="AV1043" s="167" t="s">
        <v>72</v>
      </c>
      <c r="AW1043" s="167" t="s">
        <v>5</v>
      </c>
      <c r="AX1043" s="167" t="s">
        <v>66</v>
      </c>
      <c r="AY1043" s="168" t="s">
        <v>123</v>
      </c>
    </row>
    <row r="1044" spans="2:51" s="95" customFormat="1" ht="12">
      <c r="B1044" s="94"/>
      <c r="D1044" s="96" t="s">
        <v>132</v>
      </c>
      <c r="E1044" s="97" t="s">
        <v>1</v>
      </c>
      <c r="F1044" s="98" t="s">
        <v>1298</v>
      </c>
      <c r="H1044" s="99">
        <v>44.7</v>
      </c>
      <c r="L1044" s="94"/>
      <c r="M1044" s="100"/>
      <c r="N1044" s="101"/>
      <c r="O1044" s="101"/>
      <c r="P1044" s="101"/>
      <c r="Q1044" s="101"/>
      <c r="R1044" s="101"/>
      <c r="S1044" s="101"/>
      <c r="T1044" s="102"/>
      <c r="AT1044" s="97" t="s">
        <v>132</v>
      </c>
      <c r="AU1044" s="97" t="s">
        <v>74</v>
      </c>
      <c r="AV1044" s="95" t="s">
        <v>74</v>
      </c>
      <c r="AW1044" s="95" t="s">
        <v>5</v>
      </c>
      <c r="AX1044" s="95" t="s">
        <v>66</v>
      </c>
      <c r="AY1044" s="97" t="s">
        <v>123</v>
      </c>
    </row>
    <row r="1045" spans="2:51" s="167" customFormat="1" ht="12">
      <c r="B1045" s="166"/>
      <c r="D1045" s="96" t="s">
        <v>132</v>
      </c>
      <c r="E1045" s="168" t="s">
        <v>1</v>
      </c>
      <c r="F1045" s="169" t="s">
        <v>1160</v>
      </c>
      <c r="H1045" s="168" t="s">
        <v>1</v>
      </c>
      <c r="L1045" s="166"/>
      <c r="M1045" s="170"/>
      <c r="N1045" s="171"/>
      <c r="O1045" s="171"/>
      <c r="P1045" s="171"/>
      <c r="Q1045" s="171"/>
      <c r="R1045" s="171"/>
      <c r="S1045" s="171"/>
      <c r="T1045" s="172"/>
      <c r="AT1045" s="168" t="s">
        <v>132</v>
      </c>
      <c r="AU1045" s="168" t="s">
        <v>74</v>
      </c>
      <c r="AV1045" s="167" t="s">
        <v>72</v>
      </c>
      <c r="AW1045" s="167" t="s">
        <v>5</v>
      </c>
      <c r="AX1045" s="167" t="s">
        <v>66</v>
      </c>
      <c r="AY1045" s="168" t="s">
        <v>123</v>
      </c>
    </row>
    <row r="1046" spans="2:51" s="167" customFormat="1" ht="12">
      <c r="B1046" s="166"/>
      <c r="D1046" s="96" t="s">
        <v>132</v>
      </c>
      <c r="E1046" s="168" t="s">
        <v>1</v>
      </c>
      <c r="F1046" s="169" t="s">
        <v>1299</v>
      </c>
      <c r="H1046" s="168" t="s">
        <v>1</v>
      </c>
      <c r="L1046" s="166"/>
      <c r="M1046" s="170"/>
      <c r="N1046" s="171"/>
      <c r="O1046" s="171"/>
      <c r="P1046" s="171"/>
      <c r="Q1046" s="171"/>
      <c r="R1046" s="171"/>
      <c r="S1046" s="171"/>
      <c r="T1046" s="172"/>
      <c r="AT1046" s="168" t="s">
        <v>132</v>
      </c>
      <c r="AU1046" s="168" t="s">
        <v>74</v>
      </c>
      <c r="AV1046" s="167" t="s">
        <v>72</v>
      </c>
      <c r="AW1046" s="167" t="s">
        <v>5</v>
      </c>
      <c r="AX1046" s="167" t="s">
        <v>66</v>
      </c>
      <c r="AY1046" s="168" t="s">
        <v>123</v>
      </c>
    </row>
    <row r="1047" spans="2:51" s="95" customFormat="1" ht="12">
      <c r="B1047" s="94"/>
      <c r="D1047" s="96" t="s">
        <v>132</v>
      </c>
      <c r="E1047" s="97" t="s">
        <v>1</v>
      </c>
      <c r="F1047" s="98" t="s">
        <v>1300</v>
      </c>
      <c r="H1047" s="99">
        <v>9.6</v>
      </c>
      <c r="L1047" s="94"/>
      <c r="M1047" s="100"/>
      <c r="N1047" s="101"/>
      <c r="O1047" s="101"/>
      <c r="P1047" s="101"/>
      <c r="Q1047" s="101"/>
      <c r="R1047" s="101"/>
      <c r="S1047" s="101"/>
      <c r="T1047" s="102"/>
      <c r="AT1047" s="97" t="s">
        <v>132</v>
      </c>
      <c r="AU1047" s="97" t="s">
        <v>74</v>
      </c>
      <c r="AV1047" s="95" t="s">
        <v>74</v>
      </c>
      <c r="AW1047" s="95" t="s">
        <v>5</v>
      </c>
      <c r="AX1047" s="95" t="s">
        <v>66</v>
      </c>
      <c r="AY1047" s="97" t="s">
        <v>123</v>
      </c>
    </row>
    <row r="1048" spans="2:51" s="182" customFormat="1" ht="12">
      <c r="B1048" s="181"/>
      <c r="D1048" s="96" t="s">
        <v>132</v>
      </c>
      <c r="E1048" s="183" t="s">
        <v>1</v>
      </c>
      <c r="F1048" s="184" t="s">
        <v>470</v>
      </c>
      <c r="H1048" s="185">
        <v>89.9</v>
      </c>
      <c r="L1048" s="181"/>
      <c r="M1048" s="186"/>
      <c r="N1048" s="187"/>
      <c r="O1048" s="187"/>
      <c r="P1048" s="187"/>
      <c r="Q1048" s="187"/>
      <c r="R1048" s="187"/>
      <c r="S1048" s="187"/>
      <c r="T1048" s="188"/>
      <c r="AT1048" s="183" t="s">
        <v>132</v>
      </c>
      <c r="AU1048" s="183" t="s">
        <v>74</v>
      </c>
      <c r="AV1048" s="182" t="s">
        <v>130</v>
      </c>
      <c r="AW1048" s="182" t="s">
        <v>5</v>
      </c>
      <c r="AX1048" s="182" t="s">
        <v>72</v>
      </c>
      <c r="AY1048" s="183" t="s">
        <v>123</v>
      </c>
    </row>
    <row r="1049" spans="2:51" s="95" customFormat="1" ht="12">
      <c r="B1049" s="94"/>
      <c r="D1049" s="96" t="s">
        <v>132</v>
      </c>
      <c r="F1049" s="98" t="s">
        <v>1304</v>
      </c>
      <c r="H1049" s="99">
        <v>91.249</v>
      </c>
      <c r="L1049" s="94"/>
      <c r="M1049" s="100"/>
      <c r="N1049" s="101"/>
      <c r="O1049" s="101"/>
      <c r="P1049" s="101"/>
      <c r="Q1049" s="101"/>
      <c r="R1049" s="101"/>
      <c r="S1049" s="101"/>
      <c r="T1049" s="102"/>
      <c r="AT1049" s="97" t="s">
        <v>132</v>
      </c>
      <c r="AU1049" s="97" t="s">
        <v>74</v>
      </c>
      <c r="AV1049" s="95" t="s">
        <v>74</v>
      </c>
      <c r="AW1049" s="95" t="s">
        <v>4</v>
      </c>
      <c r="AX1049" s="95" t="s">
        <v>72</v>
      </c>
      <c r="AY1049" s="97" t="s">
        <v>123</v>
      </c>
    </row>
    <row r="1050" spans="2:65" s="117" customFormat="1" ht="16.5" customHeight="1">
      <c r="B1050" s="8"/>
      <c r="C1050" s="84" t="s">
        <v>229</v>
      </c>
      <c r="D1050" s="84" t="s">
        <v>125</v>
      </c>
      <c r="E1050" s="85" t="s">
        <v>1305</v>
      </c>
      <c r="F1050" s="86" t="s">
        <v>1306</v>
      </c>
      <c r="G1050" s="87" t="s">
        <v>175</v>
      </c>
      <c r="H1050" s="88">
        <v>3</v>
      </c>
      <c r="I1050" s="142"/>
      <c r="J1050" s="89">
        <f>ROUND(I1050*H1050,2)</f>
        <v>0</v>
      </c>
      <c r="K1050" s="86" t="s">
        <v>397</v>
      </c>
      <c r="L1050" s="8"/>
      <c r="M1050" s="115" t="s">
        <v>1</v>
      </c>
      <c r="N1050" s="90" t="s">
        <v>35</v>
      </c>
      <c r="O1050" s="92">
        <v>0.674</v>
      </c>
      <c r="P1050" s="92">
        <f>O1050*H1050</f>
        <v>2.0220000000000002</v>
      </c>
      <c r="Q1050" s="92">
        <v>7E-05</v>
      </c>
      <c r="R1050" s="92">
        <f>Q1050*H1050</f>
        <v>0.00020999999999999998</v>
      </c>
      <c r="S1050" s="92">
        <v>0</v>
      </c>
      <c r="T1050" s="164">
        <f>S1050*H1050</f>
        <v>0</v>
      </c>
      <c r="AR1050" s="120" t="s">
        <v>130</v>
      </c>
      <c r="AT1050" s="120" t="s">
        <v>125</v>
      </c>
      <c r="AU1050" s="120" t="s">
        <v>74</v>
      </c>
      <c r="AY1050" s="120" t="s">
        <v>123</v>
      </c>
      <c r="BE1050" s="156">
        <f>IF(N1050="základní",J1050,0)</f>
        <v>0</v>
      </c>
      <c r="BF1050" s="156">
        <f>IF(N1050="snížená",J1050,0)</f>
        <v>0</v>
      </c>
      <c r="BG1050" s="156">
        <f>IF(N1050="zákl. přenesená",J1050,0)</f>
        <v>0</v>
      </c>
      <c r="BH1050" s="156">
        <f>IF(N1050="sníž. přenesená",J1050,0)</f>
        <v>0</v>
      </c>
      <c r="BI1050" s="156">
        <f>IF(N1050="nulová",J1050,0)</f>
        <v>0</v>
      </c>
      <c r="BJ1050" s="120" t="s">
        <v>72</v>
      </c>
      <c r="BK1050" s="156">
        <f>ROUND(I1050*H1050,2)</f>
        <v>0</v>
      </c>
      <c r="BL1050" s="120" t="s">
        <v>130</v>
      </c>
      <c r="BM1050" s="120" t="s">
        <v>1307</v>
      </c>
    </row>
    <row r="1051" spans="2:47" s="117" customFormat="1" ht="12">
      <c r="B1051" s="8"/>
      <c r="D1051" s="96" t="s">
        <v>399</v>
      </c>
      <c r="F1051" s="165" t="s">
        <v>1308</v>
      </c>
      <c r="L1051" s="8"/>
      <c r="M1051" s="114"/>
      <c r="N1051" s="21"/>
      <c r="O1051" s="21"/>
      <c r="P1051" s="21"/>
      <c r="Q1051" s="21"/>
      <c r="R1051" s="21"/>
      <c r="S1051" s="21"/>
      <c r="T1051" s="22"/>
      <c r="AT1051" s="120" t="s">
        <v>399</v>
      </c>
      <c r="AU1051" s="120" t="s">
        <v>74</v>
      </c>
    </row>
    <row r="1052" spans="2:47" s="117" customFormat="1" ht="39">
      <c r="B1052" s="8"/>
      <c r="D1052" s="96" t="s">
        <v>298</v>
      </c>
      <c r="F1052" s="113" t="s">
        <v>1309</v>
      </c>
      <c r="L1052" s="8"/>
      <c r="M1052" s="114"/>
      <c r="N1052" s="21"/>
      <c r="O1052" s="21"/>
      <c r="P1052" s="21"/>
      <c r="Q1052" s="21"/>
      <c r="R1052" s="21"/>
      <c r="S1052" s="21"/>
      <c r="T1052" s="22"/>
      <c r="AT1052" s="120" t="s">
        <v>298</v>
      </c>
      <c r="AU1052" s="120" t="s">
        <v>74</v>
      </c>
    </row>
    <row r="1053" spans="2:51" s="167" customFormat="1" ht="12">
      <c r="B1053" s="166"/>
      <c r="D1053" s="96" t="s">
        <v>132</v>
      </c>
      <c r="E1053" s="168" t="s">
        <v>1</v>
      </c>
      <c r="F1053" s="169" t="s">
        <v>401</v>
      </c>
      <c r="H1053" s="168" t="s">
        <v>1</v>
      </c>
      <c r="L1053" s="166"/>
      <c r="M1053" s="170"/>
      <c r="N1053" s="171"/>
      <c r="O1053" s="171"/>
      <c r="P1053" s="171"/>
      <c r="Q1053" s="171"/>
      <c r="R1053" s="171"/>
      <c r="S1053" s="171"/>
      <c r="T1053" s="172"/>
      <c r="AT1053" s="168" t="s">
        <v>132</v>
      </c>
      <c r="AU1053" s="168" t="s">
        <v>74</v>
      </c>
      <c r="AV1053" s="167" t="s">
        <v>72</v>
      </c>
      <c r="AW1053" s="167" t="s">
        <v>5</v>
      </c>
      <c r="AX1053" s="167" t="s">
        <v>66</v>
      </c>
      <c r="AY1053" s="168" t="s">
        <v>123</v>
      </c>
    </row>
    <row r="1054" spans="2:51" s="167" customFormat="1" ht="12">
      <c r="B1054" s="166"/>
      <c r="D1054" s="96" t="s">
        <v>132</v>
      </c>
      <c r="E1054" s="168" t="s">
        <v>1</v>
      </c>
      <c r="F1054" s="169" t="s">
        <v>1142</v>
      </c>
      <c r="H1054" s="168" t="s">
        <v>1</v>
      </c>
      <c r="L1054" s="166"/>
      <c r="M1054" s="170"/>
      <c r="N1054" s="171"/>
      <c r="O1054" s="171"/>
      <c r="P1054" s="171"/>
      <c r="Q1054" s="171"/>
      <c r="R1054" s="171"/>
      <c r="S1054" s="171"/>
      <c r="T1054" s="172"/>
      <c r="AT1054" s="168" t="s">
        <v>132</v>
      </c>
      <c r="AU1054" s="168" t="s">
        <v>74</v>
      </c>
      <c r="AV1054" s="167" t="s">
        <v>72</v>
      </c>
      <c r="AW1054" s="167" t="s">
        <v>5</v>
      </c>
      <c r="AX1054" s="167" t="s">
        <v>66</v>
      </c>
      <c r="AY1054" s="168" t="s">
        <v>123</v>
      </c>
    </row>
    <row r="1055" spans="2:51" s="167" customFormat="1" ht="12">
      <c r="B1055" s="166"/>
      <c r="D1055" s="96" t="s">
        <v>132</v>
      </c>
      <c r="E1055" s="168" t="s">
        <v>1</v>
      </c>
      <c r="F1055" s="169" t="s">
        <v>1143</v>
      </c>
      <c r="H1055" s="168" t="s">
        <v>1</v>
      </c>
      <c r="L1055" s="166"/>
      <c r="M1055" s="170"/>
      <c r="N1055" s="171"/>
      <c r="O1055" s="171"/>
      <c r="P1055" s="171"/>
      <c r="Q1055" s="171"/>
      <c r="R1055" s="171"/>
      <c r="S1055" s="171"/>
      <c r="T1055" s="172"/>
      <c r="AT1055" s="168" t="s">
        <v>132</v>
      </c>
      <c r="AU1055" s="168" t="s">
        <v>74</v>
      </c>
      <c r="AV1055" s="167" t="s">
        <v>72</v>
      </c>
      <c r="AW1055" s="167" t="s">
        <v>5</v>
      </c>
      <c r="AX1055" s="167" t="s">
        <v>66</v>
      </c>
      <c r="AY1055" s="168" t="s">
        <v>123</v>
      </c>
    </row>
    <row r="1056" spans="2:51" s="167" customFormat="1" ht="12">
      <c r="B1056" s="166"/>
      <c r="D1056" s="96" t="s">
        <v>132</v>
      </c>
      <c r="E1056" s="168" t="s">
        <v>1</v>
      </c>
      <c r="F1056" s="169" t="s">
        <v>1310</v>
      </c>
      <c r="H1056" s="168" t="s">
        <v>1</v>
      </c>
      <c r="L1056" s="166"/>
      <c r="M1056" s="170"/>
      <c r="N1056" s="171"/>
      <c r="O1056" s="171"/>
      <c r="P1056" s="171"/>
      <c r="Q1056" s="171"/>
      <c r="R1056" s="171"/>
      <c r="S1056" s="171"/>
      <c r="T1056" s="172"/>
      <c r="AT1056" s="168" t="s">
        <v>132</v>
      </c>
      <c r="AU1056" s="168" t="s">
        <v>74</v>
      </c>
      <c r="AV1056" s="167" t="s">
        <v>72</v>
      </c>
      <c r="AW1056" s="167" t="s">
        <v>5</v>
      </c>
      <c r="AX1056" s="167" t="s">
        <v>66</v>
      </c>
      <c r="AY1056" s="168" t="s">
        <v>123</v>
      </c>
    </row>
    <row r="1057" spans="2:51" s="167" customFormat="1" ht="12">
      <c r="B1057" s="166"/>
      <c r="D1057" s="96" t="s">
        <v>132</v>
      </c>
      <c r="E1057" s="168" t="s">
        <v>1</v>
      </c>
      <c r="F1057" s="169" t="s">
        <v>1150</v>
      </c>
      <c r="H1057" s="168" t="s">
        <v>1</v>
      </c>
      <c r="L1057" s="166"/>
      <c r="M1057" s="170"/>
      <c r="N1057" s="171"/>
      <c r="O1057" s="171"/>
      <c r="P1057" s="171"/>
      <c r="Q1057" s="171"/>
      <c r="R1057" s="171"/>
      <c r="S1057" s="171"/>
      <c r="T1057" s="172"/>
      <c r="AT1057" s="168" t="s">
        <v>132</v>
      </c>
      <c r="AU1057" s="168" t="s">
        <v>74</v>
      </c>
      <c r="AV1057" s="167" t="s">
        <v>72</v>
      </c>
      <c r="AW1057" s="167" t="s">
        <v>5</v>
      </c>
      <c r="AX1057" s="167" t="s">
        <v>66</v>
      </c>
      <c r="AY1057" s="168" t="s">
        <v>123</v>
      </c>
    </row>
    <row r="1058" spans="2:51" s="167" customFormat="1" ht="12">
      <c r="B1058" s="166"/>
      <c r="D1058" s="96" t="s">
        <v>132</v>
      </c>
      <c r="E1058" s="168" t="s">
        <v>1</v>
      </c>
      <c r="F1058" s="169" t="s">
        <v>1311</v>
      </c>
      <c r="H1058" s="168" t="s">
        <v>1</v>
      </c>
      <c r="L1058" s="166"/>
      <c r="M1058" s="170"/>
      <c r="N1058" s="171"/>
      <c r="O1058" s="171"/>
      <c r="P1058" s="171"/>
      <c r="Q1058" s="171"/>
      <c r="R1058" s="171"/>
      <c r="S1058" s="171"/>
      <c r="T1058" s="172"/>
      <c r="AT1058" s="168" t="s">
        <v>132</v>
      </c>
      <c r="AU1058" s="168" t="s">
        <v>74</v>
      </c>
      <c r="AV1058" s="167" t="s">
        <v>72</v>
      </c>
      <c r="AW1058" s="167" t="s">
        <v>5</v>
      </c>
      <c r="AX1058" s="167" t="s">
        <v>66</v>
      </c>
      <c r="AY1058" s="168" t="s">
        <v>123</v>
      </c>
    </row>
    <row r="1059" spans="2:51" s="95" customFormat="1" ht="12">
      <c r="B1059" s="94"/>
      <c r="D1059" s="96" t="s">
        <v>132</v>
      </c>
      <c r="E1059" s="97" t="s">
        <v>1</v>
      </c>
      <c r="F1059" s="98" t="s">
        <v>72</v>
      </c>
      <c r="H1059" s="99">
        <v>1</v>
      </c>
      <c r="L1059" s="94"/>
      <c r="M1059" s="100"/>
      <c r="N1059" s="101"/>
      <c r="O1059" s="101"/>
      <c r="P1059" s="101"/>
      <c r="Q1059" s="101"/>
      <c r="R1059" s="101"/>
      <c r="S1059" s="101"/>
      <c r="T1059" s="102"/>
      <c r="AT1059" s="97" t="s">
        <v>132</v>
      </c>
      <c r="AU1059" s="97" t="s">
        <v>74</v>
      </c>
      <c r="AV1059" s="95" t="s">
        <v>74</v>
      </c>
      <c r="AW1059" s="95" t="s">
        <v>5</v>
      </c>
      <c r="AX1059" s="95" t="s">
        <v>66</v>
      </c>
      <c r="AY1059" s="97" t="s">
        <v>123</v>
      </c>
    </row>
    <row r="1060" spans="2:51" s="167" customFormat="1" ht="12">
      <c r="B1060" s="166"/>
      <c r="D1060" s="96" t="s">
        <v>132</v>
      </c>
      <c r="E1060" s="168" t="s">
        <v>1</v>
      </c>
      <c r="F1060" s="169" t="s">
        <v>1155</v>
      </c>
      <c r="H1060" s="168" t="s">
        <v>1</v>
      </c>
      <c r="L1060" s="166"/>
      <c r="M1060" s="170"/>
      <c r="N1060" s="171"/>
      <c r="O1060" s="171"/>
      <c r="P1060" s="171"/>
      <c r="Q1060" s="171"/>
      <c r="R1060" s="171"/>
      <c r="S1060" s="171"/>
      <c r="T1060" s="172"/>
      <c r="AT1060" s="168" t="s">
        <v>132</v>
      </c>
      <c r="AU1060" s="168" t="s">
        <v>74</v>
      </c>
      <c r="AV1060" s="167" t="s">
        <v>72</v>
      </c>
      <c r="AW1060" s="167" t="s">
        <v>5</v>
      </c>
      <c r="AX1060" s="167" t="s">
        <v>66</v>
      </c>
      <c r="AY1060" s="168" t="s">
        <v>123</v>
      </c>
    </row>
    <row r="1061" spans="2:51" s="167" customFormat="1" ht="12">
      <c r="B1061" s="166"/>
      <c r="D1061" s="96" t="s">
        <v>132</v>
      </c>
      <c r="E1061" s="168" t="s">
        <v>1</v>
      </c>
      <c r="F1061" s="169" t="s">
        <v>1311</v>
      </c>
      <c r="H1061" s="168" t="s">
        <v>1</v>
      </c>
      <c r="L1061" s="166"/>
      <c r="M1061" s="170"/>
      <c r="N1061" s="171"/>
      <c r="O1061" s="171"/>
      <c r="P1061" s="171"/>
      <c r="Q1061" s="171"/>
      <c r="R1061" s="171"/>
      <c r="S1061" s="171"/>
      <c r="T1061" s="172"/>
      <c r="AT1061" s="168" t="s">
        <v>132</v>
      </c>
      <c r="AU1061" s="168" t="s">
        <v>74</v>
      </c>
      <c r="AV1061" s="167" t="s">
        <v>72</v>
      </c>
      <c r="AW1061" s="167" t="s">
        <v>5</v>
      </c>
      <c r="AX1061" s="167" t="s">
        <v>66</v>
      </c>
      <c r="AY1061" s="168" t="s">
        <v>123</v>
      </c>
    </row>
    <row r="1062" spans="2:51" s="95" customFormat="1" ht="12">
      <c r="B1062" s="94"/>
      <c r="D1062" s="96" t="s">
        <v>132</v>
      </c>
      <c r="E1062" s="97" t="s">
        <v>1</v>
      </c>
      <c r="F1062" s="98" t="s">
        <v>74</v>
      </c>
      <c r="H1062" s="99">
        <v>2</v>
      </c>
      <c r="L1062" s="94"/>
      <c r="M1062" s="100"/>
      <c r="N1062" s="101"/>
      <c r="O1062" s="101"/>
      <c r="P1062" s="101"/>
      <c r="Q1062" s="101"/>
      <c r="R1062" s="101"/>
      <c r="S1062" s="101"/>
      <c r="T1062" s="102"/>
      <c r="AT1062" s="97" t="s">
        <v>132</v>
      </c>
      <c r="AU1062" s="97" t="s">
        <v>74</v>
      </c>
      <c r="AV1062" s="95" t="s">
        <v>74</v>
      </c>
      <c r="AW1062" s="95" t="s">
        <v>5</v>
      </c>
      <c r="AX1062" s="95" t="s">
        <v>66</v>
      </c>
      <c r="AY1062" s="97" t="s">
        <v>123</v>
      </c>
    </row>
    <row r="1063" spans="2:51" s="182" customFormat="1" ht="12">
      <c r="B1063" s="181"/>
      <c r="D1063" s="96" t="s">
        <v>132</v>
      </c>
      <c r="E1063" s="183" t="s">
        <v>1</v>
      </c>
      <c r="F1063" s="184" t="s">
        <v>470</v>
      </c>
      <c r="H1063" s="185">
        <v>3</v>
      </c>
      <c r="L1063" s="181"/>
      <c r="M1063" s="186"/>
      <c r="N1063" s="187"/>
      <c r="O1063" s="187"/>
      <c r="P1063" s="187"/>
      <c r="Q1063" s="187"/>
      <c r="R1063" s="187"/>
      <c r="S1063" s="187"/>
      <c r="T1063" s="188"/>
      <c r="AT1063" s="183" t="s">
        <v>132</v>
      </c>
      <c r="AU1063" s="183" t="s">
        <v>74</v>
      </c>
      <c r="AV1063" s="182" t="s">
        <v>130</v>
      </c>
      <c r="AW1063" s="182" t="s">
        <v>5</v>
      </c>
      <c r="AX1063" s="182" t="s">
        <v>72</v>
      </c>
      <c r="AY1063" s="183" t="s">
        <v>123</v>
      </c>
    </row>
    <row r="1064" spans="2:65" s="117" customFormat="1" ht="16.5" customHeight="1">
      <c r="B1064" s="8"/>
      <c r="C1064" s="103" t="s">
        <v>234</v>
      </c>
      <c r="D1064" s="103" t="s">
        <v>189</v>
      </c>
      <c r="E1064" s="104" t="s">
        <v>1312</v>
      </c>
      <c r="F1064" s="105" t="s">
        <v>1313</v>
      </c>
      <c r="G1064" s="106" t="s">
        <v>175</v>
      </c>
      <c r="H1064" s="107">
        <v>3.045</v>
      </c>
      <c r="I1064" s="143"/>
      <c r="J1064" s="108">
        <f>ROUND(I1064*H1064,2)</f>
        <v>0</v>
      </c>
      <c r="K1064" s="105" t="s">
        <v>397</v>
      </c>
      <c r="L1064" s="157"/>
      <c r="M1064" s="109" t="s">
        <v>1</v>
      </c>
      <c r="N1064" s="189" t="s">
        <v>35</v>
      </c>
      <c r="O1064" s="92">
        <v>0</v>
      </c>
      <c r="P1064" s="92">
        <f>O1064*H1064</f>
        <v>0</v>
      </c>
      <c r="Q1064" s="92">
        <v>0.00116</v>
      </c>
      <c r="R1064" s="92">
        <f>Q1064*H1064</f>
        <v>0.0035322</v>
      </c>
      <c r="S1064" s="92">
        <v>0</v>
      </c>
      <c r="T1064" s="164">
        <f>S1064*H1064</f>
        <v>0</v>
      </c>
      <c r="AR1064" s="120" t="s">
        <v>159</v>
      </c>
      <c r="AT1064" s="120" t="s">
        <v>189</v>
      </c>
      <c r="AU1064" s="120" t="s">
        <v>74</v>
      </c>
      <c r="AY1064" s="120" t="s">
        <v>123</v>
      </c>
      <c r="BE1064" s="156">
        <f>IF(N1064="základní",J1064,0)</f>
        <v>0</v>
      </c>
      <c r="BF1064" s="156">
        <f>IF(N1064="snížená",J1064,0)</f>
        <v>0</v>
      </c>
      <c r="BG1064" s="156">
        <f>IF(N1064="zákl. přenesená",J1064,0)</f>
        <v>0</v>
      </c>
      <c r="BH1064" s="156">
        <f>IF(N1064="sníž. přenesená",J1064,0)</f>
        <v>0</v>
      </c>
      <c r="BI1064" s="156">
        <f>IF(N1064="nulová",J1064,0)</f>
        <v>0</v>
      </c>
      <c r="BJ1064" s="120" t="s">
        <v>72</v>
      </c>
      <c r="BK1064" s="156">
        <f>ROUND(I1064*H1064,2)</f>
        <v>0</v>
      </c>
      <c r="BL1064" s="120" t="s">
        <v>130</v>
      </c>
      <c r="BM1064" s="120" t="s">
        <v>1314</v>
      </c>
    </row>
    <row r="1065" spans="2:47" s="117" customFormat="1" ht="12">
      <c r="B1065" s="8"/>
      <c r="D1065" s="96" t="s">
        <v>399</v>
      </c>
      <c r="F1065" s="165" t="s">
        <v>1313</v>
      </c>
      <c r="L1065" s="8"/>
      <c r="M1065" s="114"/>
      <c r="N1065" s="21"/>
      <c r="O1065" s="21"/>
      <c r="P1065" s="21"/>
      <c r="Q1065" s="21"/>
      <c r="R1065" s="21"/>
      <c r="S1065" s="21"/>
      <c r="T1065" s="22"/>
      <c r="AT1065" s="120" t="s">
        <v>399</v>
      </c>
      <c r="AU1065" s="120" t="s">
        <v>74</v>
      </c>
    </row>
    <row r="1066" spans="2:51" s="167" customFormat="1" ht="12">
      <c r="B1066" s="166"/>
      <c r="D1066" s="96" t="s">
        <v>132</v>
      </c>
      <c r="E1066" s="168" t="s">
        <v>1</v>
      </c>
      <c r="F1066" s="169" t="s">
        <v>401</v>
      </c>
      <c r="H1066" s="168" t="s">
        <v>1</v>
      </c>
      <c r="L1066" s="166"/>
      <c r="M1066" s="170"/>
      <c r="N1066" s="171"/>
      <c r="O1066" s="171"/>
      <c r="P1066" s="171"/>
      <c r="Q1066" s="171"/>
      <c r="R1066" s="171"/>
      <c r="S1066" s="171"/>
      <c r="T1066" s="172"/>
      <c r="AT1066" s="168" t="s">
        <v>132</v>
      </c>
      <c r="AU1066" s="168" t="s">
        <v>74</v>
      </c>
      <c r="AV1066" s="167" t="s">
        <v>72</v>
      </c>
      <c r="AW1066" s="167" t="s">
        <v>5</v>
      </c>
      <c r="AX1066" s="167" t="s">
        <v>66</v>
      </c>
      <c r="AY1066" s="168" t="s">
        <v>123</v>
      </c>
    </row>
    <row r="1067" spans="2:51" s="167" customFormat="1" ht="12">
      <c r="B1067" s="166"/>
      <c r="D1067" s="96" t="s">
        <v>132</v>
      </c>
      <c r="E1067" s="168" t="s">
        <v>1</v>
      </c>
      <c r="F1067" s="169" t="s">
        <v>1142</v>
      </c>
      <c r="H1067" s="168" t="s">
        <v>1</v>
      </c>
      <c r="L1067" s="166"/>
      <c r="M1067" s="170"/>
      <c r="N1067" s="171"/>
      <c r="O1067" s="171"/>
      <c r="P1067" s="171"/>
      <c r="Q1067" s="171"/>
      <c r="R1067" s="171"/>
      <c r="S1067" s="171"/>
      <c r="T1067" s="172"/>
      <c r="AT1067" s="168" t="s">
        <v>132</v>
      </c>
      <c r="AU1067" s="168" t="s">
        <v>74</v>
      </c>
      <c r="AV1067" s="167" t="s">
        <v>72</v>
      </c>
      <c r="AW1067" s="167" t="s">
        <v>5</v>
      </c>
      <c r="AX1067" s="167" t="s">
        <v>66</v>
      </c>
      <c r="AY1067" s="168" t="s">
        <v>123</v>
      </c>
    </row>
    <row r="1068" spans="2:51" s="167" customFormat="1" ht="12">
      <c r="B1068" s="166"/>
      <c r="D1068" s="96" t="s">
        <v>132</v>
      </c>
      <c r="E1068" s="168" t="s">
        <v>1</v>
      </c>
      <c r="F1068" s="169" t="s">
        <v>1143</v>
      </c>
      <c r="H1068" s="168" t="s">
        <v>1</v>
      </c>
      <c r="L1068" s="166"/>
      <c r="M1068" s="170"/>
      <c r="N1068" s="171"/>
      <c r="O1068" s="171"/>
      <c r="P1068" s="171"/>
      <c r="Q1068" s="171"/>
      <c r="R1068" s="171"/>
      <c r="S1068" s="171"/>
      <c r="T1068" s="172"/>
      <c r="AT1068" s="168" t="s">
        <v>132</v>
      </c>
      <c r="AU1068" s="168" t="s">
        <v>74</v>
      </c>
      <c r="AV1068" s="167" t="s">
        <v>72</v>
      </c>
      <c r="AW1068" s="167" t="s">
        <v>5</v>
      </c>
      <c r="AX1068" s="167" t="s">
        <v>66</v>
      </c>
      <c r="AY1068" s="168" t="s">
        <v>123</v>
      </c>
    </row>
    <row r="1069" spans="2:51" s="167" customFormat="1" ht="12">
      <c r="B1069" s="166"/>
      <c r="D1069" s="96" t="s">
        <v>132</v>
      </c>
      <c r="E1069" s="168" t="s">
        <v>1</v>
      </c>
      <c r="F1069" s="169" t="s">
        <v>1244</v>
      </c>
      <c r="H1069" s="168" t="s">
        <v>1</v>
      </c>
      <c r="L1069" s="166"/>
      <c r="M1069" s="170"/>
      <c r="N1069" s="171"/>
      <c r="O1069" s="171"/>
      <c r="P1069" s="171"/>
      <c r="Q1069" s="171"/>
      <c r="R1069" s="171"/>
      <c r="S1069" s="171"/>
      <c r="T1069" s="172"/>
      <c r="AT1069" s="168" t="s">
        <v>132</v>
      </c>
      <c r="AU1069" s="168" t="s">
        <v>74</v>
      </c>
      <c r="AV1069" s="167" t="s">
        <v>72</v>
      </c>
      <c r="AW1069" s="167" t="s">
        <v>5</v>
      </c>
      <c r="AX1069" s="167" t="s">
        <v>66</v>
      </c>
      <c r="AY1069" s="168" t="s">
        <v>123</v>
      </c>
    </row>
    <row r="1070" spans="2:51" s="167" customFormat="1" ht="12">
      <c r="B1070" s="166"/>
      <c r="D1070" s="96" t="s">
        <v>132</v>
      </c>
      <c r="E1070" s="168" t="s">
        <v>1</v>
      </c>
      <c r="F1070" s="169" t="s">
        <v>1150</v>
      </c>
      <c r="H1070" s="168" t="s">
        <v>1</v>
      </c>
      <c r="L1070" s="166"/>
      <c r="M1070" s="170"/>
      <c r="N1070" s="171"/>
      <c r="O1070" s="171"/>
      <c r="P1070" s="171"/>
      <c r="Q1070" s="171"/>
      <c r="R1070" s="171"/>
      <c r="S1070" s="171"/>
      <c r="T1070" s="172"/>
      <c r="AT1070" s="168" t="s">
        <v>132</v>
      </c>
      <c r="AU1070" s="168" t="s">
        <v>74</v>
      </c>
      <c r="AV1070" s="167" t="s">
        <v>72</v>
      </c>
      <c r="AW1070" s="167" t="s">
        <v>5</v>
      </c>
      <c r="AX1070" s="167" t="s">
        <v>66</v>
      </c>
      <c r="AY1070" s="168" t="s">
        <v>123</v>
      </c>
    </row>
    <row r="1071" spans="2:51" s="167" customFormat="1" ht="12">
      <c r="B1071" s="166"/>
      <c r="D1071" s="96" t="s">
        <v>132</v>
      </c>
      <c r="E1071" s="168" t="s">
        <v>1</v>
      </c>
      <c r="F1071" s="169" t="s">
        <v>1311</v>
      </c>
      <c r="H1071" s="168" t="s">
        <v>1</v>
      </c>
      <c r="L1071" s="166"/>
      <c r="M1071" s="170"/>
      <c r="N1071" s="171"/>
      <c r="O1071" s="171"/>
      <c r="P1071" s="171"/>
      <c r="Q1071" s="171"/>
      <c r="R1071" s="171"/>
      <c r="S1071" s="171"/>
      <c r="T1071" s="172"/>
      <c r="AT1071" s="168" t="s">
        <v>132</v>
      </c>
      <c r="AU1071" s="168" t="s">
        <v>74</v>
      </c>
      <c r="AV1071" s="167" t="s">
        <v>72</v>
      </c>
      <c r="AW1071" s="167" t="s">
        <v>5</v>
      </c>
      <c r="AX1071" s="167" t="s">
        <v>66</v>
      </c>
      <c r="AY1071" s="168" t="s">
        <v>123</v>
      </c>
    </row>
    <row r="1072" spans="2:51" s="95" customFormat="1" ht="12">
      <c r="B1072" s="94"/>
      <c r="D1072" s="96" t="s">
        <v>132</v>
      </c>
      <c r="E1072" s="97" t="s">
        <v>1</v>
      </c>
      <c r="F1072" s="98" t="s">
        <v>72</v>
      </c>
      <c r="H1072" s="99">
        <v>1</v>
      </c>
      <c r="L1072" s="94"/>
      <c r="M1072" s="100"/>
      <c r="N1072" s="101"/>
      <c r="O1072" s="101"/>
      <c r="P1072" s="101"/>
      <c r="Q1072" s="101"/>
      <c r="R1072" s="101"/>
      <c r="S1072" s="101"/>
      <c r="T1072" s="102"/>
      <c r="AT1072" s="97" t="s">
        <v>132</v>
      </c>
      <c r="AU1072" s="97" t="s">
        <v>74</v>
      </c>
      <c r="AV1072" s="95" t="s">
        <v>74</v>
      </c>
      <c r="AW1072" s="95" t="s">
        <v>5</v>
      </c>
      <c r="AX1072" s="95" t="s">
        <v>66</v>
      </c>
      <c r="AY1072" s="97" t="s">
        <v>123</v>
      </c>
    </row>
    <row r="1073" spans="2:51" s="167" customFormat="1" ht="12">
      <c r="B1073" s="166"/>
      <c r="D1073" s="96" t="s">
        <v>132</v>
      </c>
      <c r="E1073" s="168" t="s">
        <v>1</v>
      </c>
      <c r="F1073" s="169" t="s">
        <v>1155</v>
      </c>
      <c r="H1073" s="168" t="s">
        <v>1</v>
      </c>
      <c r="L1073" s="166"/>
      <c r="M1073" s="170"/>
      <c r="N1073" s="171"/>
      <c r="O1073" s="171"/>
      <c r="P1073" s="171"/>
      <c r="Q1073" s="171"/>
      <c r="R1073" s="171"/>
      <c r="S1073" s="171"/>
      <c r="T1073" s="172"/>
      <c r="AT1073" s="168" t="s">
        <v>132</v>
      </c>
      <c r="AU1073" s="168" t="s">
        <v>74</v>
      </c>
      <c r="AV1073" s="167" t="s">
        <v>72</v>
      </c>
      <c r="AW1073" s="167" t="s">
        <v>5</v>
      </c>
      <c r="AX1073" s="167" t="s">
        <v>66</v>
      </c>
      <c r="AY1073" s="168" t="s">
        <v>123</v>
      </c>
    </row>
    <row r="1074" spans="2:51" s="167" customFormat="1" ht="12">
      <c r="B1074" s="166"/>
      <c r="D1074" s="96" t="s">
        <v>132</v>
      </c>
      <c r="E1074" s="168" t="s">
        <v>1</v>
      </c>
      <c r="F1074" s="169" t="s">
        <v>1315</v>
      </c>
      <c r="H1074" s="168" t="s">
        <v>1</v>
      </c>
      <c r="L1074" s="166"/>
      <c r="M1074" s="170"/>
      <c r="N1074" s="171"/>
      <c r="O1074" s="171"/>
      <c r="P1074" s="171"/>
      <c r="Q1074" s="171"/>
      <c r="R1074" s="171"/>
      <c r="S1074" s="171"/>
      <c r="T1074" s="172"/>
      <c r="AT1074" s="168" t="s">
        <v>132</v>
      </c>
      <c r="AU1074" s="168" t="s">
        <v>74</v>
      </c>
      <c r="AV1074" s="167" t="s">
        <v>72</v>
      </c>
      <c r="AW1074" s="167" t="s">
        <v>5</v>
      </c>
      <c r="AX1074" s="167" t="s">
        <v>66</v>
      </c>
      <c r="AY1074" s="168" t="s">
        <v>123</v>
      </c>
    </row>
    <row r="1075" spans="2:51" s="95" customFormat="1" ht="12">
      <c r="B1075" s="94"/>
      <c r="D1075" s="96" t="s">
        <v>132</v>
      </c>
      <c r="E1075" s="97" t="s">
        <v>1</v>
      </c>
      <c r="F1075" s="98" t="s">
        <v>74</v>
      </c>
      <c r="H1075" s="99">
        <v>2</v>
      </c>
      <c r="L1075" s="94"/>
      <c r="M1075" s="100"/>
      <c r="N1075" s="101"/>
      <c r="O1075" s="101"/>
      <c r="P1075" s="101"/>
      <c r="Q1075" s="101"/>
      <c r="R1075" s="101"/>
      <c r="S1075" s="101"/>
      <c r="T1075" s="102"/>
      <c r="AT1075" s="97" t="s">
        <v>132</v>
      </c>
      <c r="AU1075" s="97" t="s">
        <v>74</v>
      </c>
      <c r="AV1075" s="95" t="s">
        <v>74</v>
      </c>
      <c r="AW1075" s="95" t="s">
        <v>5</v>
      </c>
      <c r="AX1075" s="95" t="s">
        <v>66</v>
      </c>
      <c r="AY1075" s="97" t="s">
        <v>123</v>
      </c>
    </row>
    <row r="1076" spans="2:51" s="182" customFormat="1" ht="12">
      <c r="B1076" s="181"/>
      <c r="D1076" s="96" t="s">
        <v>132</v>
      </c>
      <c r="E1076" s="183" t="s">
        <v>1</v>
      </c>
      <c r="F1076" s="184" t="s">
        <v>470</v>
      </c>
      <c r="H1076" s="185">
        <v>3</v>
      </c>
      <c r="L1076" s="181"/>
      <c r="M1076" s="186"/>
      <c r="N1076" s="187"/>
      <c r="O1076" s="187"/>
      <c r="P1076" s="187"/>
      <c r="Q1076" s="187"/>
      <c r="R1076" s="187"/>
      <c r="S1076" s="187"/>
      <c r="T1076" s="188"/>
      <c r="AT1076" s="183" t="s">
        <v>132</v>
      </c>
      <c r="AU1076" s="183" t="s">
        <v>74</v>
      </c>
      <c r="AV1076" s="182" t="s">
        <v>130</v>
      </c>
      <c r="AW1076" s="182" t="s">
        <v>5</v>
      </c>
      <c r="AX1076" s="182" t="s">
        <v>72</v>
      </c>
      <c r="AY1076" s="183" t="s">
        <v>123</v>
      </c>
    </row>
    <row r="1077" spans="2:51" s="95" customFormat="1" ht="12">
      <c r="B1077" s="94"/>
      <c r="D1077" s="96" t="s">
        <v>132</v>
      </c>
      <c r="F1077" s="98" t="s">
        <v>1316</v>
      </c>
      <c r="H1077" s="99">
        <v>3.045</v>
      </c>
      <c r="L1077" s="94"/>
      <c r="M1077" s="100"/>
      <c r="N1077" s="101"/>
      <c r="O1077" s="101"/>
      <c r="P1077" s="101"/>
      <c r="Q1077" s="101"/>
      <c r="R1077" s="101"/>
      <c r="S1077" s="101"/>
      <c r="T1077" s="102"/>
      <c r="AT1077" s="97" t="s">
        <v>132</v>
      </c>
      <c r="AU1077" s="97" t="s">
        <v>74</v>
      </c>
      <c r="AV1077" s="95" t="s">
        <v>74</v>
      </c>
      <c r="AW1077" s="95" t="s">
        <v>4</v>
      </c>
      <c r="AX1077" s="95" t="s">
        <v>72</v>
      </c>
      <c r="AY1077" s="97" t="s">
        <v>123</v>
      </c>
    </row>
    <row r="1078" spans="2:65" s="117" customFormat="1" ht="16.5" customHeight="1">
      <c r="B1078" s="8"/>
      <c r="C1078" s="84" t="s">
        <v>243</v>
      </c>
      <c r="D1078" s="84" t="s">
        <v>125</v>
      </c>
      <c r="E1078" s="85" t="s">
        <v>1317</v>
      </c>
      <c r="F1078" s="86" t="s">
        <v>1318</v>
      </c>
      <c r="G1078" s="87" t="s">
        <v>175</v>
      </c>
      <c r="H1078" s="88">
        <v>9</v>
      </c>
      <c r="I1078" s="142"/>
      <c r="J1078" s="89">
        <f>ROUND(I1078*H1078,2)</f>
        <v>0</v>
      </c>
      <c r="K1078" s="86" t="s">
        <v>751</v>
      </c>
      <c r="L1078" s="8"/>
      <c r="M1078" s="115" t="s">
        <v>1</v>
      </c>
      <c r="N1078" s="90" t="s">
        <v>35</v>
      </c>
      <c r="O1078" s="92">
        <v>1.24</v>
      </c>
      <c r="P1078" s="92">
        <f>O1078*H1078</f>
        <v>11.16</v>
      </c>
      <c r="Q1078" s="92">
        <v>0.00019</v>
      </c>
      <c r="R1078" s="92">
        <f>Q1078*H1078</f>
        <v>0.0017100000000000001</v>
      </c>
      <c r="S1078" s="92">
        <v>0</v>
      </c>
      <c r="T1078" s="164">
        <f>S1078*H1078</f>
        <v>0</v>
      </c>
      <c r="AR1078" s="120" t="s">
        <v>130</v>
      </c>
      <c r="AT1078" s="120" t="s">
        <v>125</v>
      </c>
      <c r="AU1078" s="120" t="s">
        <v>74</v>
      </c>
      <c r="AY1078" s="120" t="s">
        <v>123</v>
      </c>
      <c r="BE1078" s="156">
        <f>IF(N1078="základní",J1078,0)</f>
        <v>0</v>
      </c>
      <c r="BF1078" s="156">
        <f>IF(N1078="snížená",J1078,0)</f>
        <v>0</v>
      </c>
      <c r="BG1078" s="156">
        <f>IF(N1078="zákl. přenesená",J1078,0)</f>
        <v>0</v>
      </c>
      <c r="BH1078" s="156">
        <f>IF(N1078="sníž. přenesená",J1078,0)</f>
        <v>0</v>
      </c>
      <c r="BI1078" s="156">
        <f>IF(N1078="nulová",J1078,0)</f>
        <v>0</v>
      </c>
      <c r="BJ1078" s="120" t="s">
        <v>72</v>
      </c>
      <c r="BK1078" s="156">
        <f>ROUND(I1078*H1078,2)</f>
        <v>0</v>
      </c>
      <c r="BL1078" s="120" t="s">
        <v>130</v>
      </c>
      <c r="BM1078" s="120" t="s">
        <v>1319</v>
      </c>
    </row>
    <row r="1079" spans="2:47" s="117" customFormat="1" ht="12">
      <c r="B1079" s="8"/>
      <c r="D1079" s="96" t="s">
        <v>399</v>
      </c>
      <c r="F1079" s="165" t="s">
        <v>1320</v>
      </c>
      <c r="L1079" s="8"/>
      <c r="M1079" s="114"/>
      <c r="N1079" s="21"/>
      <c r="O1079" s="21"/>
      <c r="P1079" s="21"/>
      <c r="Q1079" s="21"/>
      <c r="R1079" s="21"/>
      <c r="S1079" s="21"/>
      <c r="T1079" s="22"/>
      <c r="AT1079" s="120" t="s">
        <v>399</v>
      </c>
      <c r="AU1079" s="120" t="s">
        <v>74</v>
      </c>
    </row>
    <row r="1080" spans="2:47" s="117" customFormat="1" ht="39">
      <c r="B1080" s="8"/>
      <c r="D1080" s="96" t="s">
        <v>298</v>
      </c>
      <c r="F1080" s="113" t="s">
        <v>1309</v>
      </c>
      <c r="L1080" s="8"/>
      <c r="M1080" s="114"/>
      <c r="N1080" s="21"/>
      <c r="O1080" s="21"/>
      <c r="P1080" s="21"/>
      <c r="Q1080" s="21"/>
      <c r="R1080" s="21"/>
      <c r="S1080" s="21"/>
      <c r="T1080" s="22"/>
      <c r="AT1080" s="120" t="s">
        <v>298</v>
      </c>
      <c r="AU1080" s="120" t="s">
        <v>74</v>
      </c>
    </row>
    <row r="1081" spans="2:51" s="167" customFormat="1" ht="12">
      <c r="B1081" s="166"/>
      <c r="D1081" s="96" t="s">
        <v>132</v>
      </c>
      <c r="E1081" s="168" t="s">
        <v>1</v>
      </c>
      <c r="F1081" s="169" t="s">
        <v>401</v>
      </c>
      <c r="H1081" s="168" t="s">
        <v>1</v>
      </c>
      <c r="L1081" s="166"/>
      <c r="M1081" s="170"/>
      <c r="N1081" s="171"/>
      <c r="O1081" s="171"/>
      <c r="P1081" s="171"/>
      <c r="Q1081" s="171"/>
      <c r="R1081" s="171"/>
      <c r="S1081" s="171"/>
      <c r="T1081" s="172"/>
      <c r="AT1081" s="168" t="s">
        <v>132</v>
      </c>
      <c r="AU1081" s="168" t="s">
        <v>74</v>
      </c>
      <c r="AV1081" s="167" t="s">
        <v>72</v>
      </c>
      <c r="AW1081" s="167" t="s">
        <v>5</v>
      </c>
      <c r="AX1081" s="167" t="s">
        <v>66</v>
      </c>
      <c r="AY1081" s="168" t="s">
        <v>123</v>
      </c>
    </row>
    <row r="1082" spans="2:51" s="167" customFormat="1" ht="12">
      <c r="B1082" s="166"/>
      <c r="D1082" s="96" t="s">
        <v>132</v>
      </c>
      <c r="E1082" s="168" t="s">
        <v>1</v>
      </c>
      <c r="F1082" s="169" t="s">
        <v>1142</v>
      </c>
      <c r="H1082" s="168" t="s">
        <v>1</v>
      </c>
      <c r="L1082" s="166"/>
      <c r="M1082" s="170"/>
      <c r="N1082" s="171"/>
      <c r="O1082" s="171"/>
      <c r="P1082" s="171"/>
      <c r="Q1082" s="171"/>
      <c r="R1082" s="171"/>
      <c r="S1082" s="171"/>
      <c r="T1082" s="172"/>
      <c r="AT1082" s="168" t="s">
        <v>132</v>
      </c>
      <c r="AU1082" s="168" t="s">
        <v>74</v>
      </c>
      <c r="AV1082" s="167" t="s">
        <v>72</v>
      </c>
      <c r="AW1082" s="167" t="s">
        <v>5</v>
      </c>
      <c r="AX1082" s="167" t="s">
        <v>66</v>
      </c>
      <c r="AY1082" s="168" t="s">
        <v>123</v>
      </c>
    </row>
    <row r="1083" spans="2:51" s="167" customFormat="1" ht="12">
      <c r="B1083" s="166"/>
      <c r="D1083" s="96" t="s">
        <v>132</v>
      </c>
      <c r="E1083" s="168" t="s">
        <v>1</v>
      </c>
      <c r="F1083" s="169" t="s">
        <v>1143</v>
      </c>
      <c r="H1083" s="168" t="s">
        <v>1</v>
      </c>
      <c r="L1083" s="166"/>
      <c r="M1083" s="170"/>
      <c r="N1083" s="171"/>
      <c r="O1083" s="171"/>
      <c r="P1083" s="171"/>
      <c r="Q1083" s="171"/>
      <c r="R1083" s="171"/>
      <c r="S1083" s="171"/>
      <c r="T1083" s="172"/>
      <c r="AT1083" s="168" t="s">
        <v>132</v>
      </c>
      <c r="AU1083" s="168" t="s">
        <v>74</v>
      </c>
      <c r="AV1083" s="167" t="s">
        <v>72</v>
      </c>
      <c r="AW1083" s="167" t="s">
        <v>5</v>
      </c>
      <c r="AX1083" s="167" t="s">
        <v>66</v>
      </c>
      <c r="AY1083" s="168" t="s">
        <v>123</v>
      </c>
    </row>
    <row r="1084" spans="2:51" s="167" customFormat="1" ht="12">
      <c r="B1084" s="166"/>
      <c r="D1084" s="96" t="s">
        <v>132</v>
      </c>
      <c r="E1084" s="168" t="s">
        <v>1</v>
      </c>
      <c r="F1084" s="169" t="s">
        <v>1310</v>
      </c>
      <c r="H1084" s="168" t="s">
        <v>1</v>
      </c>
      <c r="L1084" s="166"/>
      <c r="M1084" s="170"/>
      <c r="N1084" s="171"/>
      <c r="O1084" s="171"/>
      <c r="P1084" s="171"/>
      <c r="Q1084" s="171"/>
      <c r="R1084" s="171"/>
      <c r="S1084" s="171"/>
      <c r="T1084" s="172"/>
      <c r="AT1084" s="168" t="s">
        <v>132</v>
      </c>
      <c r="AU1084" s="168" t="s">
        <v>74</v>
      </c>
      <c r="AV1084" s="167" t="s">
        <v>72</v>
      </c>
      <c r="AW1084" s="167" t="s">
        <v>5</v>
      </c>
      <c r="AX1084" s="167" t="s">
        <v>66</v>
      </c>
      <c r="AY1084" s="168" t="s">
        <v>123</v>
      </c>
    </row>
    <row r="1085" spans="2:51" s="167" customFormat="1" ht="12">
      <c r="B1085" s="166"/>
      <c r="D1085" s="96" t="s">
        <v>132</v>
      </c>
      <c r="E1085" s="168" t="s">
        <v>1</v>
      </c>
      <c r="F1085" s="169" t="s">
        <v>1150</v>
      </c>
      <c r="H1085" s="168" t="s">
        <v>1</v>
      </c>
      <c r="L1085" s="166"/>
      <c r="M1085" s="170"/>
      <c r="N1085" s="171"/>
      <c r="O1085" s="171"/>
      <c r="P1085" s="171"/>
      <c r="Q1085" s="171"/>
      <c r="R1085" s="171"/>
      <c r="S1085" s="171"/>
      <c r="T1085" s="172"/>
      <c r="AT1085" s="168" t="s">
        <v>132</v>
      </c>
      <c r="AU1085" s="168" t="s">
        <v>74</v>
      </c>
      <c r="AV1085" s="167" t="s">
        <v>72</v>
      </c>
      <c r="AW1085" s="167" t="s">
        <v>5</v>
      </c>
      <c r="AX1085" s="167" t="s">
        <v>66</v>
      </c>
      <c r="AY1085" s="168" t="s">
        <v>123</v>
      </c>
    </row>
    <row r="1086" spans="2:51" s="167" customFormat="1" ht="12">
      <c r="B1086" s="166"/>
      <c r="D1086" s="96" t="s">
        <v>132</v>
      </c>
      <c r="E1086" s="168" t="s">
        <v>1</v>
      </c>
      <c r="F1086" s="169" t="s">
        <v>1321</v>
      </c>
      <c r="H1086" s="168" t="s">
        <v>1</v>
      </c>
      <c r="L1086" s="166"/>
      <c r="M1086" s="170"/>
      <c r="N1086" s="171"/>
      <c r="O1086" s="171"/>
      <c r="P1086" s="171"/>
      <c r="Q1086" s="171"/>
      <c r="R1086" s="171"/>
      <c r="S1086" s="171"/>
      <c r="T1086" s="172"/>
      <c r="AT1086" s="168" t="s">
        <v>132</v>
      </c>
      <c r="AU1086" s="168" t="s">
        <v>74</v>
      </c>
      <c r="AV1086" s="167" t="s">
        <v>72</v>
      </c>
      <c r="AW1086" s="167" t="s">
        <v>5</v>
      </c>
      <c r="AX1086" s="167" t="s">
        <v>66</v>
      </c>
      <c r="AY1086" s="168" t="s">
        <v>123</v>
      </c>
    </row>
    <row r="1087" spans="2:51" s="95" customFormat="1" ht="12">
      <c r="B1087" s="94"/>
      <c r="D1087" s="96" t="s">
        <v>132</v>
      </c>
      <c r="E1087" s="97" t="s">
        <v>1</v>
      </c>
      <c r="F1087" s="98" t="s">
        <v>72</v>
      </c>
      <c r="H1087" s="99">
        <v>1</v>
      </c>
      <c r="L1087" s="94"/>
      <c r="M1087" s="100"/>
      <c r="N1087" s="101"/>
      <c r="O1087" s="101"/>
      <c r="P1087" s="101"/>
      <c r="Q1087" s="101"/>
      <c r="R1087" s="101"/>
      <c r="S1087" s="101"/>
      <c r="T1087" s="102"/>
      <c r="AT1087" s="97" t="s">
        <v>132</v>
      </c>
      <c r="AU1087" s="97" t="s">
        <v>74</v>
      </c>
      <c r="AV1087" s="95" t="s">
        <v>74</v>
      </c>
      <c r="AW1087" s="95" t="s">
        <v>5</v>
      </c>
      <c r="AX1087" s="95" t="s">
        <v>66</v>
      </c>
      <c r="AY1087" s="97" t="s">
        <v>123</v>
      </c>
    </row>
    <row r="1088" spans="2:51" s="167" customFormat="1" ht="12">
      <c r="B1088" s="166"/>
      <c r="D1088" s="96" t="s">
        <v>132</v>
      </c>
      <c r="E1088" s="168" t="s">
        <v>1</v>
      </c>
      <c r="F1088" s="169" t="s">
        <v>1155</v>
      </c>
      <c r="H1088" s="168" t="s">
        <v>1</v>
      </c>
      <c r="L1088" s="166"/>
      <c r="M1088" s="170"/>
      <c r="N1088" s="171"/>
      <c r="O1088" s="171"/>
      <c r="P1088" s="171"/>
      <c r="Q1088" s="171"/>
      <c r="R1088" s="171"/>
      <c r="S1088" s="171"/>
      <c r="T1088" s="172"/>
      <c r="AT1088" s="168" t="s">
        <v>132</v>
      </c>
      <c r="AU1088" s="168" t="s">
        <v>74</v>
      </c>
      <c r="AV1088" s="167" t="s">
        <v>72</v>
      </c>
      <c r="AW1088" s="167" t="s">
        <v>5</v>
      </c>
      <c r="AX1088" s="167" t="s">
        <v>66</v>
      </c>
      <c r="AY1088" s="168" t="s">
        <v>123</v>
      </c>
    </row>
    <row r="1089" spans="2:51" s="167" customFormat="1" ht="12">
      <c r="B1089" s="166"/>
      <c r="D1089" s="96" t="s">
        <v>132</v>
      </c>
      <c r="E1089" s="168" t="s">
        <v>1</v>
      </c>
      <c r="F1089" s="169" t="s">
        <v>1322</v>
      </c>
      <c r="H1089" s="168" t="s">
        <v>1</v>
      </c>
      <c r="L1089" s="166"/>
      <c r="M1089" s="170"/>
      <c r="N1089" s="171"/>
      <c r="O1089" s="171"/>
      <c r="P1089" s="171"/>
      <c r="Q1089" s="171"/>
      <c r="R1089" s="171"/>
      <c r="S1089" s="171"/>
      <c r="T1089" s="172"/>
      <c r="AT1089" s="168" t="s">
        <v>132</v>
      </c>
      <c r="AU1089" s="168" t="s">
        <v>74</v>
      </c>
      <c r="AV1089" s="167" t="s">
        <v>72</v>
      </c>
      <c r="AW1089" s="167" t="s">
        <v>5</v>
      </c>
      <c r="AX1089" s="167" t="s">
        <v>66</v>
      </c>
      <c r="AY1089" s="168" t="s">
        <v>123</v>
      </c>
    </row>
    <row r="1090" spans="2:51" s="95" customFormat="1" ht="12">
      <c r="B1090" s="94"/>
      <c r="D1090" s="96" t="s">
        <v>132</v>
      </c>
      <c r="E1090" s="97" t="s">
        <v>1</v>
      </c>
      <c r="F1090" s="98" t="s">
        <v>74</v>
      </c>
      <c r="H1090" s="99">
        <v>2</v>
      </c>
      <c r="L1090" s="94"/>
      <c r="M1090" s="100"/>
      <c r="N1090" s="101"/>
      <c r="O1090" s="101"/>
      <c r="P1090" s="101"/>
      <c r="Q1090" s="101"/>
      <c r="R1090" s="101"/>
      <c r="S1090" s="101"/>
      <c r="T1090" s="102"/>
      <c r="AT1090" s="97" t="s">
        <v>132</v>
      </c>
      <c r="AU1090" s="97" t="s">
        <v>74</v>
      </c>
      <c r="AV1090" s="95" t="s">
        <v>74</v>
      </c>
      <c r="AW1090" s="95" t="s">
        <v>5</v>
      </c>
      <c r="AX1090" s="95" t="s">
        <v>66</v>
      </c>
      <c r="AY1090" s="97" t="s">
        <v>123</v>
      </c>
    </row>
    <row r="1091" spans="2:51" s="167" customFormat="1" ht="12">
      <c r="B1091" s="166"/>
      <c r="D1091" s="96" t="s">
        <v>132</v>
      </c>
      <c r="E1091" s="168" t="s">
        <v>1</v>
      </c>
      <c r="F1091" s="169" t="s">
        <v>1323</v>
      </c>
      <c r="H1091" s="168" t="s">
        <v>1</v>
      </c>
      <c r="L1091" s="166"/>
      <c r="M1091" s="170"/>
      <c r="N1091" s="171"/>
      <c r="O1091" s="171"/>
      <c r="P1091" s="171"/>
      <c r="Q1091" s="171"/>
      <c r="R1091" s="171"/>
      <c r="S1091" s="171"/>
      <c r="T1091" s="172"/>
      <c r="AT1091" s="168" t="s">
        <v>132</v>
      </c>
      <c r="AU1091" s="168" t="s">
        <v>74</v>
      </c>
      <c r="AV1091" s="167" t="s">
        <v>72</v>
      </c>
      <c r="AW1091" s="167" t="s">
        <v>5</v>
      </c>
      <c r="AX1091" s="167" t="s">
        <v>66</v>
      </c>
      <c r="AY1091" s="168" t="s">
        <v>123</v>
      </c>
    </row>
    <row r="1092" spans="2:51" s="95" customFormat="1" ht="12">
      <c r="B1092" s="94"/>
      <c r="D1092" s="96" t="s">
        <v>132</v>
      </c>
      <c r="E1092" s="97" t="s">
        <v>1</v>
      </c>
      <c r="F1092" s="98" t="s">
        <v>151</v>
      </c>
      <c r="H1092" s="99">
        <v>6</v>
      </c>
      <c r="L1092" s="94"/>
      <c r="M1092" s="100"/>
      <c r="N1092" s="101"/>
      <c r="O1092" s="101"/>
      <c r="P1092" s="101"/>
      <c r="Q1092" s="101"/>
      <c r="R1092" s="101"/>
      <c r="S1092" s="101"/>
      <c r="T1092" s="102"/>
      <c r="AT1092" s="97" t="s">
        <v>132</v>
      </c>
      <c r="AU1092" s="97" t="s">
        <v>74</v>
      </c>
      <c r="AV1092" s="95" t="s">
        <v>74</v>
      </c>
      <c r="AW1092" s="95" t="s">
        <v>5</v>
      </c>
      <c r="AX1092" s="95" t="s">
        <v>66</v>
      </c>
      <c r="AY1092" s="97" t="s">
        <v>123</v>
      </c>
    </row>
    <row r="1093" spans="2:51" s="182" customFormat="1" ht="12">
      <c r="B1093" s="181"/>
      <c r="D1093" s="96" t="s">
        <v>132</v>
      </c>
      <c r="E1093" s="183" t="s">
        <v>1</v>
      </c>
      <c r="F1093" s="184" t="s">
        <v>470</v>
      </c>
      <c r="H1093" s="185">
        <v>9</v>
      </c>
      <c r="L1093" s="181"/>
      <c r="M1093" s="186"/>
      <c r="N1093" s="187"/>
      <c r="O1093" s="187"/>
      <c r="P1093" s="187"/>
      <c r="Q1093" s="187"/>
      <c r="R1093" s="187"/>
      <c r="S1093" s="187"/>
      <c r="T1093" s="188"/>
      <c r="AT1093" s="183" t="s">
        <v>132</v>
      </c>
      <c r="AU1093" s="183" t="s">
        <v>74</v>
      </c>
      <c r="AV1093" s="182" t="s">
        <v>130</v>
      </c>
      <c r="AW1093" s="182" t="s">
        <v>5</v>
      </c>
      <c r="AX1093" s="182" t="s">
        <v>72</v>
      </c>
      <c r="AY1093" s="183" t="s">
        <v>123</v>
      </c>
    </row>
    <row r="1094" spans="2:65" s="117" customFormat="1" ht="16.5" customHeight="1">
      <c r="B1094" s="8"/>
      <c r="C1094" s="103" t="s">
        <v>249</v>
      </c>
      <c r="D1094" s="103" t="s">
        <v>189</v>
      </c>
      <c r="E1094" s="104" t="s">
        <v>1324</v>
      </c>
      <c r="F1094" s="105" t="s">
        <v>1325</v>
      </c>
      <c r="G1094" s="106" t="s">
        <v>175</v>
      </c>
      <c r="H1094" s="107">
        <v>9.135</v>
      </c>
      <c r="I1094" s="143"/>
      <c r="J1094" s="108">
        <f>ROUND(I1094*H1094,2)</f>
        <v>0</v>
      </c>
      <c r="K1094" s="105" t="s">
        <v>751</v>
      </c>
      <c r="L1094" s="157"/>
      <c r="M1094" s="109" t="s">
        <v>1</v>
      </c>
      <c r="N1094" s="189" t="s">
        <v>35</v>
      </c>
      <c r="O1094" s="92">
        <v>0</v>
      </c>
      <c r="P1094" s="92">
        <f>O1094*H1094</f>
        <v>0</v>
      </c>
      <c r="Q1094" s="92">
        <v>0.36</v>
      </c>
      <c r="R1094" s="92">
        <f>Q1094*H1094</f>
        <v>3.2885999999999997</v>
      </c>
      <c r="S1094" s="92">
        <v>0</v>
      </c>
      <c r="T1094" s="164">
        <f>S1094*H1094</f>
        <v>0</v>
      </c>
      <c r="AR1094" s="120" t="s">
        <v>159</v>
      </c>
      <c r="AT1094" s="120" t="s">
        <v>189</v>
      </c>
      <c r="AU1094" s="120" t="s">
        <v>74</v>
      </c>
      <c r="AY1094" s="120" t="s">
        <v>123</v>
      </c>
      <c r="BE1094" s="156">
        <f>IF(N1094="základní",J1094,0)</f>
        <v>0</v>
      </c>
      <c r="BF1094" s="156">
        <f>IF(N1094="snížená",J1094,0)</f>
        <v>0</v>
      </c>
      <c r="BG1094" s="156">
        <f>IF(N1094="zákl. přenesená",J1094,0)</f>
        <v>0</v>
      </c>
      <c r="BH1094" s="156">
        <f>IF(N1094="sníž. přenesená",J1094,0)</f>
        <v>0</v>
      </c>
      <c r="BI1094" s="156">
        <f>IF(N1094="nulová",J1094,0)</f>
        <v>0</v>
      </c>
      <c r="BJ1094" s="120" t="s">
        <v>72</v>
      </c>
      <c r="BK1094" s="156">
        <f>ROUND(I1094*H1094,2)</f>
        <v>0</v>
      </c>
      <c r="BL1094" s="120" t="s">
        <v>130</v>
      </c>
      <c r="BM1094" s="120" t="s">
        <v>1326</v>
      </c>
    </row>
    <row r="1095" spans="2:47" s="117" customFormat="1" ht="12">
      <c r="B1095" s="8"/>
      <c r="D1095" s="96" t="s">
        <v>399</v>
      </c>
      <c r="F1095" s="165" t="s">
        <v>1325</v>
      </c>
      <c r="L1095" s="8"/>
      <c r="M1095" s="114"/>
      <c r="N1095" s="21"/>
      <c r="O1095" s="21"/>
      <c r="P1095" s="21"/>
      <c r="Q1095" s="21"/>
      <c r="R1095" s="21"/>
      <c r="S1095" s="21"/>
      <c r="T1095" s="22"/>
      <c r="AT1095" s="120" t="s">
        <v>399</v>
      </c>
      <c r="AU1095" s="120" t="s">
        <v>74</v>
      </c>
    </row>
    <row r="1096" spans="2:51" s="167" customFormat="1" ht="12">
      <c r="B1096" s="166"/>
      <c r="D1096" s="96" t="s">
        <v>132</v>
      </c>
      <c r="E1096" s="168" t="s">
        <v>1</v>
      </c>
      <c r="F1096" s="169" t="s">
        <v>401</v>
      </c>
      <c r="H1096" s="168" t="s">
        <v>1</v>
      </c>
      <c r="L1096" s="166"/>
      <c r="M1096" s="170"/>
      <c r="N1096" s="171"/>
      <c r="O1096" s="171"/>
      <c r="P1096" s="171"/>
      <c r="Q1096" s="171"/>
      <c r="R1096" s="171"/>
      <c r="S1096" s="171"/>
      <c r="T1096" s="172"/>
      <c r="AT1096" s="168" t="s">
        <v>132</v>
      </c>
      <c r="AU1096" s="168" t="s">
        <v>74</v>
      </c>
      <c r="AV1096" s="167" t="s">
        <v>72</v>
      </c>
      <c r="AW1096" s="167" t="s">
        <v>5</v>
      </c>
      <c r="AX1096" s="167" t="s">
        <v>66</v>
      </c>
      <c r="AY1096" s="168" t="s">
        <v>123</v>
      </c>
    </row>
    <row r="1097" spans="2:51" s="167" customFormat="1" ht="12">
      <c r="B1097" s="166"/>
      <c r="D1097" s="96" t="s">
        <v>132</v>
      </c>
      <c r="E1097" s="168" t="s">
        <v>1</v>
      </c>
      <c r="F1097" s="169" t="s">
        <v>1142</v>
      </c>
      <c r="H1097" s="168" t="s">
        <v>1</v>
      </c>
      <c r="L1097" s="166"/>
      <c r="M1097" s="170"/>
      <c r="N1097" s="171"/>
      <c r="O1097" s="171"/>
      <c r="P1097" s="171"/>
      <c r="Q1097" s="171"/>
      <c r="R1097" s="171"/>
      <c r="S1097" s="171"/>
      <c r="T1097" s="172"/>
      <c r="AT1097" s="168" t="s">
        <v>132</v>
      </c>
      <c r="AU1097" s="168" t="s">
        <v>74</v>
      </c>
      <c r="AV1097" s="167" t="s">
        <v>72</v>
      </c>
      <c r="AW1097" s="167" t="s">
        <v>5</v>
      </c>
      <c r="AX1097" s="167" t="s">
        <v>66</v>
      </c>
      <c r="AY1097" s="168" t="s">
        <v>123</v>
      </c>
    </row>
    <row r="1098" spans="2:51" s="167" customFormat="1" ht="12">
      <c r="B1098" s="166"/>
      <c r="D1098" s="96" t="s">
        <v>132</v>
      </c>
      <c r="E1098" s="168" t="s">
        <v>1</v>
      </c>
      <c r="F1098" s="169" t="s">
        <v>1143</v>
      </c>
      <c r="H1098" s="168" t="s">
        <v>1</v>
      </c>
      <c r="L1098" s="166"/>
      <c r="M1098" s="170"/>
      <c r="N1098" s="171"/>
      <c r="O1098" s="171"/>
      <c r="P1098" s="171"/>
      <c r="Q1098" s="171"/>
      <c r="R1098" s="171"/>
      <c r="S1098" s="171"/>
      <c r="T1098" s="172"/>
      <c r="AT1098" s="168" t="s">
        <v>132</v>
      </c>
      <c r="AU1098" s="168" t="s">
        <v>74</v>
      </c>
      <c r="AV1098" s="167" t="s">
        <v>72</v>
      </c>
      <c r="AW1098" s="167" t="s">
        <v>5</v>
      </c>
      <c r="AX1098" s="167" t="s">
        <v>66</v>
      </c>
      <c r="AY1098" s="168" t="s">
        <v>123</v>
      </c>
    </row>
    <row r="1099" spans="2:51" s="167" customFormat="1" ht="12">
      <c r="B1099" s="166"/>
      <c r="D1099" s="96" t="s">
        <v>132</v>
      </c>
      <c r="E1099" s="168" t="s">
        <v>1</v>
      </c>
      <c r="F1099" s="169" t="s">
        <v>1310</v>
      </c>
      <c r="H1099" s="168" t="s">
        <v>1</v>
      </c>
      <c r="L1099" s="166"/>
      <c r="M1099" s="170"/>
      <c r="N1099" s="171"/>
      <c r="O1099" s="171"/>
      <c r="P1099" s="171"/>
      <c r="Q1099" s="171"/>
      <c r="R1099" s="171"/>
      <c r="S1099" s="171"/>
      <c r="T1099" s="172"/>
      <c r="AT1099" s="168" t="s">
        <v>132</v>
      </c>
      <c r="AU1099" s="168" t="s">
        <v>74</v>
      </c>
      <c r="AV1099" s="167" t="s">
        <v>72</v>
      </c>
      <c r="AW1099" s="167" t="s">
        <v>5</v>
      </c>
      <c r="AX1099" s="167" t="s">
        <v>66</v>
      </c>
      <c r="AY1099" s="168" t="s">
        <v>123</v>
      </c>
    </row>
    <row r="1100" spans="2:51" s="167" customFormat="1" ht="12">
      <c r="B1100" s="166"/>
      <c r="D1100" s="96" t="s">
        <v>132</v>
      </c>
      <c r="E1100" s="168" t="s">
        <v>1</v>
      </c>
      <c r="F1100" s="169" t="s">
        <v>1150</v>
      </c>
      <c r="H1100" s="168" t="s">
        <v>1</v>
      </c>
      <c r="L1100" s="166"/>
      <c r="M1100" s="170"/>
      <c r="N1100" s="171"/>
      <c r="O1100" s="171"/>
      <c r="P1100" s="171"/>
      <c r="Q1100" s="171"/>
      <c r="R1100" s="171"/>
      <c r="S1100" s="171"/>
      <c r="T1100" s="172"/>
      <c r="AT1100" s="168" t="s">
        <v>132</v>
      </c>
      <c r="AU1100" s="168" t="s">
        <v>74</v>
      </c>
      <c r="AV1100" s="167" t="s">
        <v>72</v>
      </c>
      <c r="AW1100" s="167" t="s">
        <v>5</v>
      </c>
      <c r="AX1100" s="167" t="s">
        <v>66</v>
      </c>
      <c r="AY1100" s="168" t="s">
        <v>123</v>
      </c>
    </row>
    <row r="1101" spans="2:51" s="167" customFormat="1" ht="12">
      <c r="B1101" s="166"/>
      <c r="D1101" s="96" t="s">
        <v>132</v>
      </c>
      <c r="E1101" s="168" t="s">
        <v>1</v>
      </c>
      <c r="F1101" s="169" t="s">
        <v>1321</v>
      </c>
      <c r="H1101" s="168" t="s">
        <v>1</v>
      </c>
      <c r="L1101" s="166"/>
      <c r="M1101" s="170"/>
      <c r="N1101" s="171"/>
      <c r="O1101" s="171"/>
      <c r="P1101" s="171"/>
      <c r="Q1101" s="171"/>
      <c r="R1101" s="171"/>
      <c r="S1101" s="171"/>
      <c r="T1101" s="172"/>
      <c r="AT1101" s="168" t="s">
        <v>132</v>
      </c>
      <c r="AU1101" s="168" t="s">
        <v>74</v>
      </c>
      <c r="AV1101" s="167" t="s">
        <v>72</v>
      </c>
      <c r="AW1101" s="167" t="s">
        <v>5</v>
      </c>
      <c r="AX1101" s="167" t="s">
        <v>66</v>
      </c>
      <c r="AY1101" s="168" t="s">
        <v>123</v>
      </c>
    </row>
    <row r="1102" spans="2:51" s="95" customFormat="1" ht="12">
      <c r="B1102" s="94"/>
      <c r="D1102" s="96" t="s">
        <v>132</v>
      </c>
      <c r="E1102" s="97" t="s">
        <v>1</v>
      </c>
      <c r="F1102" s="98" t="s">
        <v>72</v>
      </c>
      <c r="H1102" s="99">
        <v>1</v>
      </c>
      <c r="L1102" s="94"/>
      <c r="M1102" s="100"/>
      <c r="N1102" s="101"/>
      <c r="O1102" s="101"/>
      <c r="P1102" s="101"/>
      <c r="Q1102" s="101"/>
      <c r="R1102" s="101"/>
      <c r="S1102" s="101"/>
      <c r="T1102" s="102"/>
      <c r="AT1102" s="97" t="s">
        <v>132</v>
      </c>
      <c r="AU1102" s="97" t="s">
        <v>74</v>
      </c>
      <c r="AV1102" s="95" t="s">
        <v>74</v>
      </c>
      <c r="AW1102" s="95" t="s">
        <v>5</v>
      </c>
      <c r="AX1102" s="95" t="s">
        <v>66</v>
      </c>
      <c r="AY1102" s="97" t="s">
        <v>123</v>
      </c>
    </row>
    <row r="1103" spans="2:51" s="167" customFormat="1" ht="12">
      <c r="B1103" s="166"/>
      <c r="D1103" s="96" t="s">
        <v>132</v>
      </c>
      <c r="E1103" s="168" t="s">
        <v>1</v>
      </c>
      <c r="F1103" s="169" t="s">
        <v>1155</v>
      </c>
      <c r="H1103" s="168" t="s">
        <v>1</v>
      </c>
      <c r="L1103" s="166"/>
      <c r="M1103" s="170"/>
      <c r="N1103" s="171"/>
      <c r="O1103" s="171"/>
      <c r="P1103" s="171"/>
      <c r="Q1103" s="171"/>
      <c r="R1103" s="171"/>
      <c r="S1103" s="171"/>
      <c r="T1103" s="172"/>
      <c r="AT1103" s="168" t="s">
        <v>132</v>
      </c>
      <c r="AU1103" s="168" t="s">
        <v>74</v>
      </c>
      <c r="AV1103" s="167" t="s">
        <v>72</v>
      </c>
      <c r="AW1103" s="167" t="s">
        <v>5</v>
      </c>
      <c r="AX1103" s="167" t="s">
        <v>66</v>
      </c>
      <c r="AY1103" s="168" t="s">
        <v>123</v>
      </c>
    </row>
    <row r="1104" spans="2:51" s="167" customFormat="1" ht="12">
      <c r="B1104" s="166"/>
      <c r="D1104" s="96" t="s">
        <v>132</v>
      </c>
      <c r="E1104" s="168" t="s">
        <v>1</v>
      </c>
      <c r="F1104" s="169" t="s">
        <v>1322</v>
      </c>
      <c r="H1104" s="168" t="s">
        <v>1</v>
      </c>
      <c r="L1104" s="166"/>
      <c r="M1104" s="170"/>
      <c r="N1104" s="171"/>
      <c r="O1104" s="171"/>
      <c r="P1104" s="171"/>
      <c r="Q1104" s="171"/>
      <c r="R1104" s="171"/>
      <c r="S1104" s="171"/>
      <c r="T1104" s="172"/>
      <c r="AT1104" s="168" t="s">
        <v>132</v>
      </c>
      <c r="AU1104" s="168" t="s">
        <v>74</v>
      </c>
      <c r="AV1104" s="167" t="s">
        <v>72</v>
      </c>
      <c r="AW1104" s="167" t="s">
        <v>5</v>
      </c>
      <c r="AX1104" s="167" t="s">
        <v>66</v>
      </c>
      <c r="AY1104" s="168" t="s">
        <v>123</v>
      </c>
    </row>
    <row r="1105" spans="2:51" s="95" customFormat="1" ht="12">
      <c r="B1105" s="94"/>
      <c r="D1105" s="96" t="s">
        <v>132</v>
      </c>
      <c r="E1105" s="97" t="s">
        <v>1</v>
      </c>
      <c r="F1105" s="98" t="s">
        <v>74</v>
      </c>
      <c r="H1105" s="99">
        <v>2</v>
      </c>
      <c r="L1105" s="94"/>
      <c r="M1105" s="100"/>
      <c r="N1105" s="101"/>
      <c r="O1105" s="101"/>
      <c r="P1105" s="101"/>
      <c r="Q1105" s="101"/>
      <c r="R1105" s="101"/>
      <c r="S1105" s="101"/>
      <c r="T1105" s="102"/>
      <c r="AT1105" s="97" t="s">
        <v>132</v>
      </c>
      <c r="AU1105" s="97" t="s">
        <v>74</v>
      </c>
      <c r="AV1105" s="95" t="s">
        <v>74</v>
      </c>
      <c r="AW1105" s="95" t="s">
        <v>5</v>
      </c>
      <c r="AX1105" s="95" t="s">
        <v>66</v>
      </c>
      <c r="AY1105" s="97" t="s">
        <v>123</v>
      </c>
    </row>
    <row r="1106" spans="2:51" s="167" customFormat="1" ht="12">
      <c r="B1106" s="166"/>
      <c r="D1106" s="96" t="s">
        <v>132</v>
      </c>
      <c r="E1106" s="168" t="s">
        <v>1</v>
      </c>
      <c r="F1106" s="169" t="s">
        <v>804</v>
      </c>
      <c r="H1106" s="168" t="s">
        <v>1</v>
      </c>
      <c r="L1106" s="166"/>
      <c r="M1106" s="170"/>
      <c r="N1106" s="171"/>
      <c r="O1106" s="171"/>
      <c r="P1106" s="171"/>
      <c r="Q1106" s="171"/>
      <c r="R1106" s="171"/>
      <c r="S1106" s="171"/>
      <c r="T1106" s="172"/>
      <c r="AT1106" s="168" t="s">
        <v>132</v>
      </c>
      <c r="AU1106" s="168" t="s">
        <v>74</v>
      </c>
      <c r="AV1106" s="167" t="s">
        <v>72</v>
      </c>
      <c r="AW1106" s="167" t="s">
        <v>5</v>
      </c>
      <c r="AX1106" s="167" t="s">
        <v>66</v>
      </c>
      <c r="AY1106" s="168" t="s">
        <v>123</v>
      </c>
    </row>
    <row r="1107" spans="2:51" s="167" customFormat="1" ht="12">
      <c r="B1107" s="166"/>
      <c r="D1107" s="96" t="s">
        <v>132</v>
      </c>
      <c r="E1107" s="168" t="s">
        <v>1</v>
      </c>
      <c r="F1107" s="169" t="s">
        <v>1323</v>
      </c>
      <c r="H1107" s="168" t="s">
        <v>1</v>
      </c>
      <c r="L1107" s="166"/>
      <c r="M1107" s="170"/>
      <c r="N1107" s="171"/>
      <c r="O1107" s="171"/>
      <c r="P1107" s="171"/>
      <c r="Q1107" s="171"/>
      <c r="R1107" s="171"/>
      <c r="S1107" s="171"/>
      <c r="T1107" s="172"/>
      <c r="AT1107" s="168" t="s">
        <v>132</v>
      </c>
      <c r="AU1107" s="168" t="s">
        <v>74</v>
      </c>
      <c r="AV1107" s="167" t="s">
        <v>72</v>
      </c>
      <c r="AW1107" s="167" t="s">
        <v>5</v>
      </c>
      <c r="AX1107" s="167" t="s">
        <v>66</v>
      </c>
      <c r="AY1107" s="168" t="s">
        <v>123</v>
      </c>
    </row>
    <row r="1108" spans="2:51" s="95" customFormat="1" ht="12">
      <c r="B1108" s="94"/>
      <c r="D1108" s="96" t="s">
        <v>132</v>
      </c>
      <c r="E1108" s="97" t="s">
        <v>1</v>
      </c>
      <c r="F1108" s="98" t="s">
        <v>151</v>
      </c>
      <c r="H1108" s="99">
        <v>6</v>
      </c>
      <c r="L1108" s="94"/>
      <c r="M1108" s="100"/>
      <c r="N1108" s="101"/>
      <c r="O1108" s="101"/>
      <c r="P1108" s="101"/>
      <c r="Q1108" s="101"/>
      <c r="R1108" s="101"/>
      <c r="S1108" s="101"/>
      <c r="T1108" s="102"/>
      <c r="AT1108" s="97" t="s">
        <v>132</v>
      </c>
      <c r="AU1108" s="97" t="s">
        <v>74</v>
      </c>
      <c r="AV1108" s="95" t="s">
        <v>74</v>
      </c>
      <c r="AW1108" s="95" t="s">
        <v>5</v>
      </c>
      <c r="AX1108" s="95" t="s">
        <v>66</v>
      </c>
      <c r="AY1108" s="97" t="s">
        <v>123</v>
      </c>
    </row>
    <row r="1109" spans="2:51" s="182" customFormat="1" ht="12">
      <c r="B1109" s="181"/>
      <c r="D1109" s="96" t="s">
        <v>132</v>
      </c>
      <c r="E1109" s="183" t="s">
        <v>1</v>
      </c>
      <c r="F1109" s="184" t="s">
        <v>470</v>
      </c>
      <c r="H1109" s="185">
        <v>9</v>
      </c>
      <c r="L1109" s="181"/>
      <c r="M1109" s="186"/>
      <c r="N1109" s="187"/>
      <c r="O1109" s="187"/>
      <c r="P1109" s="187"/>
      <c r="Q1109" s="187"/>
      <c r="R1109" s="187"/>
      <c r="S1109" s="187"/>
      <c r="T1109" s="188"/>
      <c r="AT1109" s="183" t="s">
        <v>132</v>
      </c>
      <c r="AU1109" s="183" t="s">
        <v>74</v>
      </c>
      <c r="AV1109" s="182" t="s">
        <v>130</v>
      </c>
      <c r="AW1109" s="182" t="s">
        <v>5</v>
      </c>
      <c r="AX1109" s="182" t="s">
        <v>72</v>
      </c>
      <c r="AY1109" s="183" t="s">
        <v>123</v>
      </c>
    </row>
    <row r="1110" spans="2:51" s="95" customFormat="1" ht="12">
      <c r="B1110" s="94"/>
      <c r="D1110" s="96" t="s">
        <v>132</v>
      </c>
      <c r="F1110" s="98" t="s">
        <v>1327</v>
      </c>
      <c r="H1110" s="99">
        <v>9.135</v>
      </c>
      <c r="L1110" s="94"/>
      <c r="M1110" s="100"/>
      <c r="N1110" s="101"/>
      <c r="O1110" s="101"/>
      <c r="P1110" s="101"/>
      <c r="Q1110" s="101"/>
      <c r="R1110" s="101"/>
      <c r="S1110" s="101"/>
      <c r="T1110" s="102"/>
      <c r="AT1110" s="97" t="s">
        <v>132</v>
      </c>
      <c r="AU1110" s="97" t="s">
        <v>74</v>
      </c>
      <c r="AV1110" s="95" t="s">
        <v>74</v>
      </c>
      <c r="AW1110" s="95" t="s">
        <v>4</v>
      </c>
      <c r="AX1110" s="95" t="s">
        <v>72</v>
      </c>
      <c r="AY1110" s="97" t="s">
        <v>123</v>
      </c>
    </row>
    <row r="1111" spans="2:65" s="117" customFormat="1" ht="16.5" customHeight="1">
      <c r="B1111" s="8"/>
      <c r="C1111" s="84" t="s">
        <v>253</v>
      </c>
      <c r="D1111" s="84" t="s">
        <v>125</v>
      </c>
      <c r="E1111" s="85" t="s">
        <v>1328</v>
      </c>
      <c r="F1111" s="86" t="s">
        <v>1329</v>
      </c>
      <c r="G1111" s="87" t="s">
        <v>175</v>
      </c>
      <c r="H1111" s="88">
        <v>4</v>
      </c>
      <c r="I1111" s="142"/>
      <c r="J1111" s="89">
        <f>ROUND(I1111*H1111,2)</f>
        <v>0</v>
      </c>
      <c r="K1111" s="86" t="s">
        <v>751</v>
      </c>
      <c r="L1111" s="8"/>
      <c r="M1111" s="115" t="s">
        <v>1</v>
      </c>
      <c r="N1111" s="90" t="s">
        <v>35</v>
      </c>
      <c r="O1111" s="92">
        <v>1.559</v>
      </c>
      <c r="P1111" s="92">
        <f>O1111*H1111</f>
        <v>6.236</v>
      </c>
      <c r="Q1111" s="92">
        <v>0.00013</v>
      </c>
      <c r="R1111" s="92">
        <f>Q1111*H1111</f>
        <v>0.00052</v>
      </c>
      <c r="S1111" s="92">
        <v>0</v>
      </c>
      <c r="T1111" s="164">
        <f>S1111*H1111</f>
        <v>0</v>
      </c>
      <c r="AR1111" s="120" t="s">
        <v>130</v>
      </c>
      <c r="AT1111" s="120" t="s">
        <v>125</v>
      </c>
      <c r="AU1111" s="120" t="s">
        <v>74</v>
      </c>
      <c r="AY1111" s="120" t="s">
        <v>123</v>
      </c>
      <c r="BE1111" s="156">
        <f>IF(N1111="základní",J1111,0)</f>
        <v>0</v>
      </c>
      <c r="BF1111" s="156">
        <f>IF(N1111="snížená",J1111,0)</f>
        <v>0</v>
      </c>
      <c r="BG1111" s="156">
        <f>IF(N1111="zákl. přenesená",J1111,0)</f>
        <v>0</v>
      </c>
      <c r="BH1111" s="156">
        <f>IF(N1111="sníž. přenesená",J1111,0)</f>
        <v>0</v>
      </c>
      <c r="BI1111" s="156">
        <f>IF(N1111="nulová",J1111,0)</f>
        <v>0</v>
      </c>
      <c r="BJ1111" s="120" t="s">
        <v>72</v>
      </c>
      <c r="BK1111" s="156">
        <f>ROUND(I1111*H1111,2)</f>
        <v>0</v>
      </c>
      <c r="BL1111" s="120" t="s">
        <v>130</v>
      </c>
      <c r="BM1111" s="120" t="s">
        <v>1330</v>
      </c>
    </row>
    <row r="1112" spans="2:47" s="117" customFormat="1" ht="12">
      <c r="B1112" s="8"/>
      <c r="D1112" s="96" t="s">
        <v>399</v>
      </c>
      <c r="F1112" s="165" t="s">
        <v>1331</v>
      </c>
      <c r="L1112" s="8"/>
      <c r="M1112" s="114"/>
      <c r="N1112" s="21"/>
      <c r="O1112" s="21"/>
      <c r="P1112" s="21"/>
      <c r="Q1112" s="21"/>
      <c r="R1112" s="21"/>
      <c r="S1112" s="21"/>
      <c r="T1112" s="22"/>
      <c r="AT1112" s="120" t="s">
        <v>399</v>
      </c>
      <c r="AU1112" s="120" t="s">
        <v>74</v>
      </c>
    </row>
    <row r="1113" spans="2:47" s="117" customFormat="1" ht="39">
      <c r="B1113" s="8"/>
      <c r="D1113" s="96" t="s">
        <v>298</v>
      </c>
      <c r="F1113" s="113" t="s">
        <v>1309</v>
      </c>
      <c r="L1113" s="8"/>
      <c r="M1113" s="114"/>
      <c r="N1113" s="21"/>
      <c r="O1113" s="21"/>
      <c r="P1113" s="21"/>
      <c r="Q1113" s="21"/>
      <c r="R1113" s="21"/>
      <c r="S1113" s="21"/>
      <c r="T1113" s="22"/>
      <c r="AT1113" s="120" t="s">
        <v>298</v>
      </c>
      <c r="AU1113" s="120" t="s">
        <v>74</v>
      </c>
    </row>
    <row r="1114" spans="2:51" s="167" customFormat="1" ht="12">
      <c r="B1114" s="166"/>
      <c r="D1114" s="96" t="s">
        <v>132</v>
      </c>
      <c r="E1114" s="168" t="s">
        <v>1</v>
      </c>
      <c r="F1114" s="169" t="s">
        <v>401</v>
      </c>
      <c r="H1114" s="168" t="s">
        <v>1</v>
      </c>
      <c r="L1114" s="166"/>
      <c r="M1114" s="170"/>
      <c r="N1114" s="171"/>
      <c r="O1114" s="171"/>
      <c r="P1114" s="171"/>
      <c r="Q1114" s="171"/>
      <c r="R1114" s="171"/>
      <c r="S1114" s="171"/>
      <c r="T1114" s="172"/>
      <c r="AT1114" s="168" t="s">
        <v>132</v>
      </c>
      <c r="AU1114" s="168" t="s">
        <v>74</v>
      </c>
      <c r="AV1114" s="167" t="s">
        <v>72</v>
      </c>
      <c r="AW1114" s="167" t="s">
        <v>5</v>
      </c>
      <c r="AX1114" s="167" t="s">
        <v>66</v>
      </c>
      <c r="AY1114" s="168" t="s">
        <v>123</v>
      </c>
    </row>
    <row r="1115" spans="2:51" s="167" customFormat="1" ht="12">
      <c r="B1115" s="166"/>
      <c r="D1115" s="96" t="s">
        <v>132</v>
      </c>
      <c r="E1115" s="168" t="s">
        <v>1</v>
      </c>
      <c r="F1115" s="169" t="s">
        <v>1142</v>
      </c>
      <c r="H1115" s="168" t="s">
        <v>1</v>
      </c>
      <c r="L1115" s="166"/>
      <c r="M1115" s="170"/>
      <c r="N1115" s="171"/>
      <c r="O1115" s="171"/>
      <c r="P1115" s="171"/>
      <c r="Q1115" s="171"/>
      <c r="R1115" s="171"/>
      <c r="S1115" s="171"/>
      <c r="T1115" s="172"/>
      <c r="AT1115" s="168" t="s">
        <v>132</v>
      </c>
      <c r="AU1115" s="168" t="s">
        <v>74</v>
      </c>
      <c r="AV1115" s="167" t="s">
        <v>72</v>
      </c>
      <c r="AW1115" s="167" t="s">
        <v>5</v>
      </c>
      <c r="AX1115" s="167" t="s">
        <v>66</v>
      </c>
      <c r="AY1115" s="168" t="s">
        <v>123</v>
      </c>
    </row>
    <row r="1116" spans="2:51" s="167" customFormat="1" ht="12">
      <c r="B1116" s="166"/>
      <c r="D1116" s="96" t="s">
        <v>132</v>
      </c>
      <c r="E1116" s="168" t="s">
        <v>1</v>
      </c>
      <c r="F1116" s="169" t="s">
        <v>1143</v>
      </c>
      <c r="H1116" s="168" t="s">
        <v>1</v>
      </c>
      <c r="L1116" s="166"/>
      <c r="M1116" s="170"/>
      <c r="N1116" s="171"/>
      <c r="O1116" s="171"/>
      <c r="P1116" s="171"/>
      <c r="Q1116" s="171"/>
      <c r="R1116" s="171"/>
      <c r="S1116" s="171"/>
      <c r="T1116" s="172"/>
      <c r="AT1116" s="168" t="s">
        <v>132</v>
      </c>
      <c r="AU1116" s="168" t="s">
        <v>74</v>
      </c>
      <c r="AV1116" s="167" t="s">
        <v>72</v>
      </c>
      <c r="AW1116" s="167" t="s">
        <v>5</v>
      </c>
      <c r="AX1116" s="167" t="s">
        <v>66</v>
      </c>
      <c r="AY1116" s="168" t="s">
        <v>123</v>
      </c>
    </row>
    <row r="1117" spans="2:51" s="167" customFormat="1" ht="12">
      <c r="B1117" s="166"/>
      <c r="D1117" s="96" t="s">
        <v>132</v>
      </c>
      <c r="E1117" s="168" t="s">
        <v>1</v>
      </c>
      <c r="F1117" s="169" t="s">
        <v>1332</v>
      </c>
      <c r="H1117" s="168" t="s">
        <v>1</v>
      </c>
      <c r="L1117" s="166"/>
      <c r="M1117" s="170"/>
      <c r="N1117" s="171"/>
      <c r="O1117" s="171"/>
      <c r="P1117" s="171"/>
      <c r="Q1117" s="171"/>
      <c r="R1117" s="171"/>
      <c r="S1117" s="171"/>
      <c r="T1117" s="172"/>
      <c r="AT1117" s="168" t="s">
        <v>132</v>
      </c>
      <c r="AU1117" s="168" t="s">
        <v>74</v>
      </c>
      <c r="AV1117" s="167" t="s">
        <v>72</v>
      </c>
      <c r="AW1117" s="167" t="s">
        <v>5</v>
      </c>
      <c r="AX1117" s="167" t="s">
        <v>66</v>
      </c>
      <c r="AY1117" s="168" t="s">
        <v>123</v>
      </c>
    </row>
    <row r="1118" spans="2:51" s="167" customFormat="1" ht="12">
      <c r="B1118" s="166"/>
      <c r="D1118" s="96" t="s">
        <v>132</v>
      </c>
      <c r="E1118" s="168" t="s">
        <v>1</v>
      </c>
      <c r="F1118" s="169" t="s">
        <v>1144</v>
      </c>
      <c r="H1118" s="168" t="s">
        <v>1</v>
      </c>
      <c r="L1118" s="166"/>
      <c r="M1118" s="170"/>
      <c r="N1118" s="171"/>
      <c r="O1118" s="171"/>
      <c r="P1118" s="171"/>
      <c r="Q1118" s="171"/>
      <c r="R1118" s="171"/>
      <c r="S1118" s="171"/>
      <c r="T1118" s="172"/>
      <c r="AT1118" s="168" t="s">
        <v>132</v>
      </c>
      <c r="AU1118" s="168" t="s">
        <v>74</v>
      </c>
      <c r="AV1118" s="167" t="s">
        <v>72</v>
      </c>
      <c r="AW1118" s="167" t="s">
        <v>5</v>
      </c>
      <c r="AX1118" s="167" t="s">
        <v>66</v>
      </c>
      <c r="AY1118" s="168" t="s">
        <v>123</v>
      </c>
    </row>
    <row r="1119" spans="2:51" s="167" customFormat="1" ht="12">
      <c r="B1119" s="166"/>
      <c r="D1119" s="96" t="s">
        <v>132</v>
      </c>
      <c r="E1119" s="168" t="s">
        <v>1</v>
      </c>
      <c r="F1119" s="169" t="s">
        <v>1333</v>
      </c>
      <c r="H1119" s="168" t="s">
        <v>1</v>
      </c>
      <c r="L1119" s="166"/>
      <c r="M1119" s="170"/>
      <c r="N1119" s="171"/>
      <c r="O1119" s="171"/>
      <c r="P1119" s="171"/>
      <c r="Q1119" s="171"/>
      <c r="R1119" s="171"/>
      <c r="S1119" s="171"/>
      <c r="T1119" s="172"/>
      <c r="AT1119" s="168" t="s">
        <v>132</v>
      </c>
      <c r="AU1119" s="168" t="s">
        <v>74</v>
      </c>
      <c r="AV1119" s="167" t="s">
        <v>72</v>
      </c>
      <c r="AW1119" s="167" t="s">
        <v>5</v>
      </c>
      <c r="AX1119" s="167" t="s">
        <v>66</v>
      </c>
      <c r="AY1119" s="168" t="s">
        <v>123</v>
      </c>
    </row>
    <row r="1120" spans="2:51" s="95" customFormat="1" ht="12">
      <c r="B1120" s="94"/>
      <c r="D1120" s="96" t="s">
        <v>132</v>
      </c>
      <c r="E1120" s="97" t="s">
        <v>1</v>
      </c>
      <c r="F1120" s="98" t="s">
        <v>72</v>
      </c>
      <c r="H1120" s="99">
        <v>1</v>
      </c>
      <c r="L1120" s="94"/>
      <c r="M1120" s="100"/>
      <c r="N1120" s="101"/>
      <c r="O1120" s="101"/>
      <c r="P1120" s="101"/>
      <c r="Q1120" s="101"/>
      <c r="R1120" s="101"/>
      <c r="S1120" s="101"/>
      <c r="T1120" s="102"/>
      <c r="AT1120" s="97" t="s">
        <v>132</v>
      </c>
      <c r="AU1120" s="97" t="s">
        <v>74</v>
      </c>
      <c r="AV1120" s="95" t="s">
        <v>74</v>
      </c>
      <c r="AW1120" s="95" t="s">
        <v>5</v>
      </c>
      <c r="AX1120" s="95" t="s">
        <v>66</v>
      </c>
      <c r="AY1120" s="97" t="s">
        <v>123</v>
      </c>
    </row>
    <row r="1121" spans="2:51" s="167" customFormat="1" ht="12">
      <c r="B1121" s="166"/>
      <c r="D1121" s="96" t="s">
        <v>132</v>
      </c>
      <c r="E1121" s="168" t="s">
        <v>1</v>
      </c>
      <c r="F1121" s="169" t="s">
        <v>1150</v>
      </c>
      <c r="H1121" s="168" t="s">
        <v>1</v>
      </c>
      <c r="L1121" s="166"/>
      <c r="M1121" s="170"/>
      <c r="N1121" s="171"/>
      <c r="O1121" s="171"/>
      <c r="P1121" s="171"/>
      <c r="Q1121" s="171"/>
      <c r="R1121" s="171"/>
      <c r="S1121" s="171"/>
      <c r="T1121" s="172"/>
      <c r="AT1121" s="168" t="s">
        <v>132</v>
      </c>
      <c r="AU1121" s="168" t="s">
        <v>74</v>
      </c>
      <c r="AV1121" s="167" t="s">
        <v>72</v>
      </c>
      <c r="AW1121" s="167" t="s">
        <v>5</v>
      </c>
      <c r="AX1121" s="167" t="s">
        <v>66</v>
      </c>
      <c r="AY1121" s="168" t="s">
        <v>123</v>
      </c>
    </row>
    <row r="1122" spans="2:51" s="167" customFormat="1" ht="12">
      <c r="B1122" s="166"/>
      <c r="D1122" s="96" t="s">
        <v>132</v>
      </c>
      <c r="E1122" s="168" t="s">
        <v>1</v>
      </c>
      <c r="F1122" s="169" t="s">
        <v>1333</v>
      </c>
      <c r="H1122" s="168" t="s">
        <v>1</v>
      </c>
      <c r="L1122" s="166"/>
      <c r="M1122" s="170"/>
      <c r="N1122" s="171"/>
      <c r="O1122" s="171"/>
      <c r="P1122" s="171"/>
      <c r="Q1122" s="171"/>
      <c r="R1122" s="171"/>
      <c r="S1122" s="171"/>
      <c r="T1122" s="172"/>
      <c r="AT1122" s="168" t="s">
        <v>132</v>
      </c>
      <c r="AU1122" s="168" t="s">
        <v>74</v>
      </c>
      <c r="AV1122" s="167" t="s">
        <v>72</v>
      </c>
      <c r="AW1122" s="167" t="s">
        <v>5</v>
      </c>
      <c r="AX1122" s="167" t="s">
        <v>66</v>
      </c>
      <c r="AY1122" s="168" t="s">
        <v>123</v>
      </c>
    </row>
    <row r="1123" spans="2:51" s="95" customFormat="1" ht="12">
      <c r="B1123" s="94"/>
      <c r="D1123" s="96" t="s">
        <v>132</v>
      </c>
      <c r="E1123" s="97" t="s">
        <v>1</v>
      </c>
      <c r="F1123" s="98" t="s">
        <v>72</v>
      </c>
      <c r="H1123" s="99">
        <v>1</v>
      </c>
      <c r="L1123" s="94"/>
      <c r="M1123" s="100"/>
      <c r="N1123" s="101"/>
      <c r="O1123" s="101"/>
      <c r="P1123" s="101"/>
      <c r="Q1123" s="101"/>
      <c r="R1123" s="101"/>
      <c r="S1123" s="101"/>
      <c r="T1123" s="102"/>
      <c r="AT1123" s="97" t="s">
        <v>132</v>
      </c>
      <c r="AU1123" s="97" t="s">
        <v>74</v>
      </c>
      <c r="AV1123" s="95" t="s">
        <v>74</v>
      </c>
      <c r="AW1123" s="95" t="s">
        <v>5</v>
      </c>
      <c r="AX1123" s="95" t="s">
        <v>66</v>
      </c>
      <c r="AY1123" s="97" t="s">
        <v>123</v>
      </c>
    </row>
    <row r="1124" spans="2:51" s="167" customFormat="1" ht="12">
      <c r="B1124" s="166"/>
      <c r="D1124" s="96" t="s">
        <v>132</v>
      </c>
      <c r="E1124" s="168" t="s">
        <v>1</v>
      </c>
      <c r="F1124" s="169" t="s">
        <v>1155</v>
      </c>
      <c r="H1124" s="168" t="s">
        <v>1</v>
      </c>
      <c r="L1124" s="166"/>
      <c r="M1124" s="170"/>
      <c r="N1124" s="171"/>
      <c r="O1124" s="171"/>
      <c r="P1124" s="171"/>
      <c r="Q1124" s="171"/>
      <c r="R1124" s="171"/>
      <c r="S1124" s="171"/>
      <c r="T1124" s="172"/>
      <c r="AT1124" s="168" t="s">
        <v>132</v>
      </c>
      <c r="AU1124" s="168" t="s">
        <v>74</v>
      </c>
      <c r="AV1124" s="167" t="s">
        <v>72</v>
      </c>
      <c r="AW1124" s="167" t="s">
        <v>5</v>
      </c>
      <c r="AX1124" s="167" t="s">
        <v>66</v>
      </c>
      <c r="AY1124" s="168" t="s">
        <v>123</v>
      </c>
    </row>
    <row r="1125" spans="2:51" s="167" customFormat="1" ht="12">
      <c r="B1125" s="166"/>
      <c r="D1125" s="96" t="s">
        <v>132</v>
      </c>
      <c r="E1125" s="168" t="s">
        <v>1</v>
      </c>
      <c r="F1125" s="169" t="s">
        <v>1333</v>
      </c>
      <c r="H1125" s="168" t="s">
        <v>1</v>
      </c>
      <c r="L1125" s="166"/>
      <c r="M1125" s="170"/>
      <c r="N1125" s="171"/>
      <c r="O1125" s="171"/>
      <c r="P1125" s="171"/>
      <c r="Q1125" s="171"/>
      <c r="R1125" s="171"/>
      <c r="S1125" s="171"/>
      <c r="T1125" s="172"/>
      <c r="AT1125" s="168" t="s">
        <v>132</v>
      </c>
      <c r="AU1125" s="168" t="s">
        <v>74</v>
      </c>
      <c r="AV1125" s="167" t="s">
        <v>72</v>
      </c>
      <c r="AW1125" s="167" t="s">
        <v>5</v>
      </c>
      <c r="AX1125" s="167" t="s">
        <v>66</v>
      </c>
      <c r="AY1125" s="168" t="s">
        <v>123</v>
      </c>
    </row>
    <row r="1126" spans="2:51" s="95" customFormat="1" ht="12">
      <c r="B1126" s="94"/>
      <c r="D1126" s="96" t="s">
        <v>132</v>
      </c>
      <c r="E1126" s="97" t="s">
        <v>1</v>
      </c>
      <c r="F1126" s="98" t="s">
        <v>72</v>
      </c>
      <c r="H1126" s="99">
        <v>1</v>
      </c>
      <c r="L1126" s="94"/>
      <c r="M1126" s="100"/>
      <c r="N1126" s="101"/>
      <c r="O1126" s="101"/>
      <c r="P1126" s="101"/>
      <c r="Q1126" s="101"/>
      <c r="R1126" s="101"/>
      <c r="S1126" s="101"/>
      <c r="T1126" s="102"/>
      <c r="AT1126" s="97" t="s">
        <v>132</v>
      </c>
      <c r="AU1126" s="97" t="s">
        <v>74</v>
      </c>
      <c r="AV1126" s="95" t="s">
        <v>74</v>
      </c>
      <c r="AW1126" s="95" t="s">
        <v>5</v>
      </c>
      <c r="AX1126" s="95" t="s">
        <v>66</v>
      </c>
      <c r="AY1126" s="97" t="s">
        <v>123</v>
      </c>
    </row>
    <row r="1127" spans="2:51" s="167" customFormat="1" ht="12">
      <c r="B1127" s="166"/>
      <c r="D1127" s="96" t="s">
        <v>132</v>
      </c>
      <c r="E1127" s="168" t="s">
        <v>1</v>
      </c>
      <c r="F1127" s="169" t="s">
        <v>1160</v>
      </c>
      <c r="H1127" s="168" t="s">
        <v>1</v>
      </c>
      <c r="L1127" s="166"/>
      <c r="M1127" s="170"/>
      <c r="N1127" s="171"/>
      <c r="O1127" s="171"/>
      <c r="P1127" s="171"/>
      <c r="Q1127" s="171"/>
      <c r="R1127" s="171"/>
      <c r="S1127" s="171"/>
      <c r="T1127" s="172"/>
      <c r="AT1127" s="168" t="s">
        <v>132</v>
      </c>
      <c r="AU1127" s="168" t="s">
        <v>74</v>
      </c>
      <c r="AV1127" s="167" t="s">
        <v>72</v>
      </c>
      <c r="AW1127" s="167" t="s">
        <v>5</v>
      </c>
      <c r="AX1127" s="167" t="s">
        <v>66</v>
      </c>
      <c r="AY1127" s="168" t="s">
        <v>123</v>
      </c>
    </row>
    <row r="1128" spans="2:51" s="167" customFormat="1" ht="12">
      <c r="B1128" s="166"/>
      <c r="D1128" s="96" t="s">
        <v>132</v>
      </c>
      <c r="E1128" s="168" t="s">
        <v>1</v>
      </c>
      <c r="F1128" s="169" t="s">
        <v>1333</v>
      </c>
      <c r="H1128" s="168" t="s">
        <v>1</v>
      </c>
      <c r="L1128" s="166"/>
      <c r="M1128" s="170"/>
      <c r="N1128" s="171"/>
      <c r="O1128" s="171"/>
      <c r="P1128" s="171"/>
      <c r="Q1128" s="171"/>
      <c r="R1128" s="171"/>
      <c r="S1128" s="171"/>
      <c r="T1128" s="172"/>
      <c r="AT1128" s="168" t="s">
        <v>132</v>
      </c>
      <c r="AU1128" s="168" t="s">
        <v>74</v>
      </c>
      <c r="AV1128" s="167" t="s">
        <v>72</v>
      </c>
      <c r="AW1128" s="167" t="s">
        <v>5</v>
      </c>
      <c r="AX1128" s="167" t="s">
        <v>66</v>
      </c>
      <c r="AY1128" s="168" t="s">
        <v>123</v>
      </c>
    </row>
    <row r="1129" spans="2:51" s="95" customFormat="1" ht="12">
      <c r="B1129" s="94"/>
      <c r="D1129" s="96" t="s">
        <v>132</v>
      </c>
      <c r="E1129" s="97" t="s">
        <v>1</v>
      </c>
      <c r="F1129" s="98" t="s">
        <v>72</v>
      </c>
      <c r="H1129" s="99">
        <v>1</v>
      </c>
      <c r="L1129" s="94"/>
      <c r="M1129" s="100"/>
      <c r="N1129" s="101"/>
      <c r="O1129" s="101"/>
      <c r="P1129" s="101"/>
      <c r="Q1129" s="101"/>
      <c r="R1129" s="101"/>
      <c r="S1129" s="101"/>
      <c r="T1129" s="102"/>
      <c r="AT1129" s="97" t="s">
        <v>132</v>
      </c>
      <c r="AU1129" s="97" t="s">
        <v>74</v>
      </c>
      <c r="AV1129" s="95" t="s">
        <v>74</v>
      </c>
      <c r="AW1129" s="95" t="s">
        <v>5</v>
      </c>
      <c r="AX1129" s="95" t="s">
        <v>66</v>
      </c>
      <c r="AY1129" s="97" t="s">
        <v>123</v>
      </c>
    </row>
    <row r="1130" spans="2:51" s="182" customFormat="1" ht="12">
      <c r="B1130" s="181"/>
      <c r="D1130" s="96" t="s">
        <v>132</v>
      </c>
      <c r="E1130" s="183" t="s">
        <v>1</v>
      </c>
      <c r="F1130" s="184" t="s">
        <v>470</v>
      </c>
      <c r="H1130" s="185">
        <v>4</v>
      </c>
      <c r="L1130" s="181"/>
      <c r="M1130" s="186"/>
      <c r="N1130" s="187"/>
      <c r="O1130" s="187"/>
      <c r="P1130" s="187"/>
      <c r="Q1130" s="187"/>
      <c r="R1130" s="187"/>
      <c r="S1130" s="187"/>
      <c r="T1130" s="188"/>
      <c r="AT1130" s="183" t="s">
        <v>132</v>
      </c>
      <c r="AU1130" s="183" t="s">
        <v>74</v>
      </c>
      <c r="AV1130" s="182" t="s">
        <v>130</v>
      </c>
      <c r="AW1130" s="182" t="s">
        <v>5</v>
      </c>
      <c r="AX1130" s="182" t="s">
        <v>72</v>
      </c>
      <c r="AY1130" s="183" t="s">
        <v>123</v>
      </c>
    </row>
    <row r="1131" spans="2:65" s="117" customFormat="1" ht="16.5" customHeight="1">
      <c r="B1131" s="8"/>
      <c r="C1131" s="103" t="s">
        <v>259</v>
      </c>
      <c r="D1131" s="103" t="s">
        <v>189</v>
      </c>
      <c r="E1131" s="104" t="s">
        <v>1334</v>
      </c>
      <c r="F1131" s="105" t="s">
        <v>1335</v>
      </c>
      <c r="G1131" s="106" t="s">
        <v>175</v>
      </c>
      <c r="H1131" s="107">
        <v>4.06</v>
      </c>
      <c r="I1131" s="143"/>
      <c r="J1131" s="108">
        <f>ROUND(I1131*H1131,2)</f>
        <v>0</v>
      </c>
      <c r="K1131" s="105" t="s">
        <v>751</v>
      </c>
      <c r="L1131" s="157"/>
      <c r="M1131" s="109" t="s">
        <v>1</v>
      </c>
      <c r="N1131" s="189" t="s">
        <v>35</v>
      </c>
      <c r="O1131" s="92">
        <v>0</v>
      </c>
      <c r="P1131" s="92">
        <f>O1131*H1131</f>
        <v>0</v>
      </c>
      <c r="Q1131" s="92">
        <v>0.214</v>
      </c>
      <c r="R1131" s="92">
        <f>Q1131*H1131</f>
        <v>0.86884</v>
      </c>
      <c r="S1131" s="92">
        <v>0</v>
      </c>
      <c r="T1131" s="164">
        <f>S1131*H1131</f>
        <v>0</v>
      </c>
      <c r="AR1131" s="120" t="s">
        <v>159</v>
      </c>
      <c r="AT1131" s="120" t="s">
        <v>189</v>
      </c>
      <c r="AU1131" s="120" t="s">
        <v>74</v>
      </c>
      <c r="AY1131" s="120" t="s">
        <v>123</v>
      </c>
      <c r="BE1131" s="156">
        <f>IF(N1131="základní",J1131,0)</f>
        <v>0</v>
      </c>
      <c r="BF1131" s="156">
        <f>IF(N1131="snížená",J1131,0)</f>
        <v>0</v>
      </c>
      <c r="BG1131" s="156">
        <f>IF(N1131="zákl. přenesená",J1131,0)</f>
        <v>0</v>
      </c>
      <c r="BH1131" s="156">
        <f>IF(N1131="sníž. přenesená",J1131,0)</f>
        <v>0</v>
      </c>
      <c r="BI1131" s="156">
        <f>IF(N1131="nulová",J1131,0)</f>
        <v>0</v>
      </c>
      <c r="BJ1131" s="120" t="s">
        <v>72</v>
      </c>
      <c r="BK1131" s="156">
        <f>ROUND(I1131*H1131,2)</f>
        <v>0</v>
      </c>
      <c r="BL1131" s="120" t="s">
        <v>130</v>
      </c>
      <c r="BM1131" s="120" t="s">
        <v>1336</v>
      </c>
    </row>
    <row r="1132" spans="2:47" s="117" customFormat="1" ht="12">
      <c r="B1132" s="8"/>
      <c r="D1132" s="96" t="s">
        <v>399</v>
      </c>
      <c r="F1132" s="165" t="s">
        <v>1337</v>
      </c>
      <c r="L1132" s="8"/>
      <c r="M1132" s="114"/>
      <c r="N1132" s="21"/>
      <c r="O1132" s="21"/>
      <c r="P1132" s="21"/>
      <c r="Q1132" s="21"/>
      <c r="R1132" s="21"/>
      <c r="S1132" s="21"/>
      <c r="T1132" s="22"/>
      <c r="AT1132" s="120" t="s">
        <v>399</v>
      </c>
      <c r="AU1132" s="120" t="s">
        <v>74</v>
      </c>
    </row>
    <row r="1133" spans="2:51" s="167" customFormat="1" ht="12">
      <c r="B1133" s="166"/>
      <c r="D1133" s="96" t="s">
        <v>132</v>
      </c>
      <c r="E1133" s="168" t="s">
        <v>1</v>
      </c>
      <c r="F1133" s="169" t="s">
        <v>401</v>
      </c>
      <c r="H1133" s="168" t="s">
        <v>1</v>
      </c>
      <c r="L1133" s="166"/>
      <c r="M1133" s="170"/>
      <c r="N1133" s="171"/>
      <c r="O1133" s="171"/>
      <c r="P1133" s="171"/>
      <c r="Q1133" s="171"/>
      <c r="R1133" s="171"/>
      <c r="S1133" s="171"/>
      <c r="T1133" s="172"/>
      <c r="AT1133" s="168" t="s">
        <v>132</v>
      </c>
      <c r="AU1133" s="168" t="s">
        <v>74</v>
      </c>
      <c r="AV1133" s="167" t="s">
        <v>72</v>
      </c>
      <c r="AW1133" s="167" t="s">
        <v>5</v>
      </c>
      <c r="AX1133" s="167" t="s">
        <v>66</v>
      </c>
      <c r="AY1133" s="168" t="s">
        <v>123</v>
      </c>
    </row>
    <row r="1134" spans="2:51" s="167" customFormat="1" ht="12">
      <c r="B1134" s="166"/>
      <c r="D1134" s="96" t="s">
        <v>132</v>
      </c>
      <c r="E1134" s="168" t="s">
        <v>1</v>
      </c>
      <c r="F1134" s="169" t="s">
        <v>1142</v>
      </c>
      <c r="H1134" s="168" t="s">
        <v>1</v>
      </c>
      <c r="L1134" s="166"/>
      <c r="M1134" s="170"/>
      <c r="N1134" s="171"/>
      <c r="O1134" s="171"/>
      <c r="P1134" s="171"/>
      <c r="Q1134" s="171"/>
      <c r="R1134" s="171"/>
      <c r="S1134" s="171"/>
      <c r="T1134" s="172"/>
      <c r="AT1134" s="168" t="s">
        <v>132</v>
      </c>
      <c r="AU1134" s="168" t="s">
        <v>74</v>
      </c>
      <c r="AV1134" s="167" t="s">
        <v>72</v>
      </c>
      <c r="AW1134" s="167" t="s">
        <v>5</v>
      </c>
      <c r="AX1134" s="167" t="s">
        <v>66</v>
      </c>
      <c r="AY1134" s="168" t="s">
        <v>123</v>
      </c>
    </row>
    <row r="1135" spans="2:51" s="167" customFormat="1" ht="12">
      <c r="B1135" s="166"/>
      <c r="D1135" s="96" t="s">
        <v>132</v>
      </c>
      <c r="E1135" s="168" t="s">
        <v>1</v>
      </c>
      <c r="F1135" s="169" t="s">
        <v>1143</v>
      </c>
      <c r="H1135" s="168" t="s">
        <v>1</v>
      </c>
      <c r="L1135" s="166"/>
      <c r="M1135" s="170"/>
      <c r="N1135" s="171"/>
      <c r="O1135" s="171"/>
      <c r="P1135" s="171"/>
      <c r="Q1135" s="171"/>
      <c r="R1135" s="171"/>
      <c r="S1135" s="171"/>
      <c r="T1135" s="172"/>
      <c r="AT1135" s="168" t="s">
        <v>132</v>
      </c>
      <c r="AU1135" s="168" t="s">
        <v>74</v>
      </c>
      <c r="AV1135" s="167" t="s">
        <v>72</v>
      </c>
      <c r="AW1135" s="167" t="s">
        <v>5</v>
      </c>
      <c r="AX1135" s="167" t="s">
        <v>66</v>
      </c>
      <c r="AY1135" s="168" t="s">
        <v>123</v>
      </c>
    </row>
    <row r="1136" spans="2:51" s="167" customFormat="1" ht="12">
      <c r="B1136" s="166"/>
      <c r="D1136" s="96" t="s">
        <v>132</v>
      </c>
      <c r="E1136" s="168" t="s">
        <v>1</v>
      </c>
      <c r="F1136" s="169" t="s">
        <v>1332</v>
      </c>
      <c r="H1136" s="168" t="s">
        <v>1</v>
      </c>
      <c r="L1136" s="166"/>
      <c r="M1136" s="170"/>
      <c r="N1136" s="171"/>
      <c r="O1136" s="171"/>
      <c r="P1136" s="171"/>
      <c r="Q1136" s="171"/>
      <c r="R1136" s="171"/>
      <c r="S1136" s="171"/>
      <c r="T1136" s="172"/>
      <c r="AT1136" s="168" t="s">
        <v>132</v>
      </c>
      <c r="AU1136" s="168" t="s">
        <v>74</v>
      </c>
      <c r="AV1136" s="167" t="s">
        <v>72</v>
      </c>
      <c r="AW1136" s="167" t="s">
        <v>5</v>
      </c>
      <c r="AX1136" s="167" t="s">
        <v>66</v>
      </c>
      <c r="AY1136" s="168" t="s">
        <v>123</v>
      </c>
    </row>
    <row r="1137" spans="2:51" s="167" customFormat="1" ht="12">
      <c r="B1137" s="166"/>
      <c r="D1137" s="96" t="s">
        <v>132</v>
      </c>
      <c r="E1137" s="168" t="s">
        <v>1</v>
      </c>
      <c r="F1137" s="169" t="s">
        <v>1144</v>
      </c>
      <c r="H1137" s="168" t="s">
        <v>1</v>
      </c>
      <c r="L1137" s="166"/>
      <c r="M1137" s="170"/>
      <c r="N1137" s="171"/>
      <c r="O1137" s="171"/>
      <c r="P1137" s="171"/>
      <c r="Q1137" s="171"/>
      <c r="R1137" s="171"/>
      <c r="S1137" s="171"/>
      <c r="T1137" s="172"/>
      <c r="AT1137" s="168" t="s">
        <v>132</v>
      </c>
      <c r="AU1137" s="168" t="s">
        <v>74</v>
      </c>
      <c r="AV1137" s="167" t="s">
        <v>72</v>
      </c>
      <c r="AW1137" s="167" t="s">
        <v>5</v>
      </c>
      <c r="AX1137" s="167" t="s">
        <v>66</v>
      </c>
      <c r="AY1137" s="168" t="s">
        <v>123</v>
      </c>
    </row>
    <row r="1138" spans="2:51" s="167" customFormat="1" ht="12">
      <c r="B1138" s="166"/>
      <c r="D1138" s="96" t="s">
        <v>132</v>
      </c>
      <c r="E1138" s="168" t="s">
        <v>1</v>
      </c>
      <c r="F1138" s="169" t="s">
        <v>1333</v>
      </c>
      <c r="H1138" s="168" t="s">
        <v>1</v>
      </c>
      <c r="L1138" s="166"/>
      <c r="M1138" s="170"/>
      <c r="N1138" s="171"/>
      <c r="O1138" s="171"/>
      <c r="P1138" s="171"/>
      <c r="Q1138" s="171"/>
      <c r="R1138" s="171"/>
      <c r="S1138" s="171"/>
      <c r="T1138" s="172"/>
      <c r="AT1138" s="168" t="s">
        <v>132</v>
      </c>
      <c r="AU1138" s="168" t="s">
        <v>74</v>
      </c>
      <c r="AV1138" s="167" t="s">
        <v>72</v>
      </c>
      <c r="AW1138" s="167" t="s">
        <v>5</v>
      </c>
      <c r="AX1138" s="167" t="s">
        <v>66</v>
      </c>
      <c r="AY1138" s="168" t="s">
        <v>123</v>
      </c>
    </row>
    <row r="1139" spans="2:51" s="95" customFormat="1" ht="12">
      <c r="B1139" s="94"/>
      <c r="D1139" s="96" t="s">
        <v>132</v>
      </c>
      <c r="E1139" s="97" t="s">
        <v>1</v>
      </c>
      <c r="F1139" s="98" t="s">
        <v>72</v>
      </c>
      <c r="H1139" s="99">
        <v>1</v>
      </c>
      <c r="L1139" s="94"/>
      <c r="M1139" s="100"/>
      <c r="N1139" s="101"/>
      <c r="O1139" s="101"/>
      <c r="P1139" s="101"/>
      <c r="Q1139" s="101"/>
      <c r="R1139" s="101"/>
      <c r="S1139" s="101"/>
      <c r="T1139" s="102"/>
      <c r="AT1139" s="97" t="s">
        <v>132</v>
      </c>
      <c r="AU1139" s="97" t="s">
        <v>74</v>
      </c>
      <c r="AV1139" s="95" t="s">
        <v>74</v>
      </c>
      <c r="AW1139" s="95" t="s">
        <v>5</v>
      </c>
      <c r="AX1139" s="95" t="s">
        <v>66</v>
      </c>
      <c r="AY1139" s="97" t="s">
        <v>123</v>
      </c>
    </row>
    <row r="1140" spans="2:51" s="167" customFormat="1" ht="12">
      <c r="B1140" s="166"/>
      <c r="D1140" s="96" t="s">
        <v>132</v>
      </c>
      <c r="E1140" s="168" t="s">
        <v>1</v>
      </c>
      <c r="F1140" s="169" t="s">
        <v>1150</v>
      </c>
      <c r="H1140" s="168" t="s">
        <v>1</v>
      </c>
      <c r="L1140" s="166"/>
      <c r="M1140" s="170"/>
      <c r="N1140" s="171"/>
      <c r="O1140" s="171"/>
      <c r="P1140" s="171"/>
      <c r="Q1140" s="171"/>
      <c r="R1140" s="171"/>
      <c r="S1140" s="171"/>
      <c r="T1140" s="172"/>
      <c r="AT1140" s="168" t="s">
        <v>132</v>
      </c>
      <c r="AU1140" s="168" t="s">
        <v>74</v>
      </c>
      <c r="AV1140" s="167" t="s">
        <v>72</v>
      </c>
      <c r="AW1140" s="167" t="s">
        <v>5</v>
      </c>
      <c r="AX1140" s="167" t="s">
        <v>66</v>
      </c>
      <c r="AY1140" s="168" t="s">
        <v>123</v>
      </c>
    </row>
    <row r="1141" spans="2:51" s="167" customFormat="1" ht="12">
      <c r="B1141" s="166"/>
      <c r="D1141" s="96" t="s">
        <v>132</v>
      </c>
      <c r="E1141" s="168" t="s">
        <v>1</v>
      </c>
      <c r="F1141" s="169" t="s">
        <v>1333</v>
      </c>
      <c r="H1141" s="168" t="s">
        <v>1</v>
      </c>
      <c r="L1141" s="166"/>
      <c r="M1141" s="170"/>
      <c r="N1141" s="171"/>
      <c r="O1141" s="171"/>
      <c r="P1141" s="171"/>
      <c r="Q1141" s="171"/>
      <c r="R1141" s="171"/>
      <c r="S1141" s="171"/>
      <c r="T1141" s="172"/>
      <c r="AT1141" s="168" t="s">
        <v>132</v>
      </c>
      <c r="AU1141" s="168" t="s">
        <v>74</v>
      </c>
      <c r="AV1141" s="167" t="s">
        <v>72</v>
      </c>
      <c r="AW1141" s="167" t="s">
        <v>5</v>
      </c>
      <c r="AX1141" s="167" t="s">
        <v>66</v>
      </c>
      <c r="AY1141" s="168" t="s">
        <v>123</v>
      </c>
    </row>
    <row r="1142" spans="2:51" s="95" customFormat="1" ht="12">
      <c r="B1142" s="94"/>
      <c r="D1142" s="96" t="s">
        <v>132</v>
      </c>
      <c r="E1142" s="97" t="s">
        <v>1</v>
      </c>
      <c r="F1142" s="98" t="s">
        <v>72</v>
      </c>
      <c r="H1142" s="99">
        <v>1</v>
      </c>
      <c r="L1142" s="94"/>
      <c r="M1142" s="100"/>
      <c r="N1142" s="101"/>
      <c r="O1142" s="101"/>
      <c r="P1142" s="101"/>
      <c r="Q1142" s="101"/>
      <c r="R1142" s="101"/>
      <c r="S1142" s="101"/>
      <c r="T1142" s="102"/>
      <c r="AT1142" s="97" t="s">
        <v>132</v>
      </c>
      <c r="AU1142" s="97" t="s">
        <v>74</v>
      </c>
      <c r="AV1142" s="95" t="s">
        <v>74</v>
      </c>
      <c r="AW1142" s="95" t="s">
        <v>5</v>
      </c>
      <c r="AX1142" s="95" t="s">
        <v>66</v>
      </c>
      <c r="AY1142" s="97" t="s">
        <v>123</v>
      </c>
    </row>
    <row r="1143" spans="2:51" s="167" customFormat="1" ht="12">
      <c r="B1143" s="166"/>
      <c r="D1143" s="96" t="s">
        <v>132</v>
      </c>
      <c r="E1143" s="168" t="s">
        <v>1</v>
      </c>
      <c r="F1143" s="169" t="s">
        <v>1155</v>
      </c>
      <c r="H1143" s="168" t="s">
        <v>1</v>
      </c>
      <c r="L1143" s="166"/>
      <c r="M1143" s="170"/>
      <c r="N1143" s="171"/>
      <c r="O1143" s="171"/>
      <c r="P1143" s="171"/>
      <c r="Q1143" s="171"/>
      <c r="R1143" s="171"/>
      <c r="S1143" s="171"/>
      <c r="T1143" s="172"/>
      <c r="AT1143" s="168" t="s">
        <v>132</v>
      </c>
      <c r="AU1143" s="168" t="s">
        <v>74</v>
      </c>
      <c r="AV1143" s="167" t="s">
        <v>72</v>
      </c>
      <c r="AW1143" s="167" t="s">
        <v>5</v>
      </c>
      <c r="AX1143" s="167" t="s">
        <v>66</v>
      </c>
      <c r="AY1143" s="168" t="s">
        <v>123</v>
      </c>
    </row>
    <row r="1144" spans="2:51" s="167" customFormat="1" ht="12">
      <c r="B1144" s="166"/>
      <c r="D1144" s="96" t="s">
        <v>132</v>
      </c>
      <c r="E1144" s="168" t="s">
        <v>1</v>
      </c>
      <c r="F1144" s="169" t="s">
        <v>1333</v>
      </c>
      <c r="H1144" s="168" t="s">
        <v>1</v>
      </c>
      <c r="L1144" s="166"/>
      <c r="M1144" s="170"/>
      <c r="N1144" s="171"/>
      <c r="O1144" s="171"/>
      <c r="P1144" s="171"/>
      <c r="Q1144" s="171"/>
      <c r="R1144" s="171"/>
      <c r="S1144" s="171"/>
      <c r="T1144" s="172"/>
      <c r="AT1144" s="168" t="s">
        <v>132</v>
      </c>
      <c r="AU1144" s="168" t="s">
        <v>74</v>
      </c>
      <c r="AV1144" s="167" t="s">
        <v>72</v>
      </c>
      <c r="AW1144" s="167" t="s">
        <v>5</v>
      </c>
      <c r="AX1144" s="167" t="s">
        <v>66</v>
      </c>
      <c r="AY1144" s="168" t="s">
        <v>123</v>
      </c>
    </row>
    <row r="1145" spans="2:51" s="95" customFormat="1" ht="12">
      <c r="B1145" s="94"/>
      <c r="D1145" s="96" t="s">
        <v>132</v>
      </c>
      <c r="E1145" s="97" t="s">
        <v>1</v>
      </c>
      <c r="F1145" s="98" t="s">
        <v>72</v>
      </c>
      <c r="H1145" s="99">
        <v>1</v>
      </c>
      <c r="L1145" s="94"/>
      <c r="M1145" s="100"/>
      <c r="N1145" s="101"/>
      <c r="O1145" s="101"/>
      <c r="P1145" s="101"/>
      <c r="Q1145" s="101"/>
      <c r="R1145" s="101"/>
      <c r="S1145" s="101"/>
      <c r="T1145" s="102"/>
      <c r="AT1145" s="97" t="s">
        <v>132</v>
      </c>
      <c r="AU1145" s="97" t="s">
        <v>74</v>
      </c>
      <c r="AV1145" s="95" t="s">
        <v>74</v>
      </c>
      <c r="AW1145" s="95" t="s">
        <v>5</v>
      </c>
      <c r="AX1145" s="95" t="s">
        <v>66</v>
      </c>
      <c r="AY1145" s="97" t="s">
        <v>123</v>
      </c>
    </row>
    <row r="1146" spans="2:51" s="167" customFormat="1" ht="12">
      <c r="B1146" s="166"/>
      <c r="D1146" s="96" t="s">
        <v>132</v>
      </c>
      <c r="E1146" s="168" t="s">
        <v>1</v>
      </c>
      <c r="F1146" s="169" t="s">
        <v>1160</v>
      </c>
      <c r="H1146" s="168" t="s">
        <v>1</v>
      </c>
      <c r="L1146" s="166"/>
      <c r="M1146" s="170"/>
      <c r="N1146" s="171"/>
      <c r="O1146" s="171"/>
      <c r="P1146" s="171"/>
      <c r="Q1146" s="171"/>
      <c r="R1146" s="171"/>
      <c r="S1146" s="171"/>
      <c r="T1146" s="172"/>
      <c r="AT1146" s="168" t="s">
        <v>132</v>
      </c>
      <c r="AU1146" s="168" t="s">
        <v>74</v>
      </c>
      <c r="AV1146" s="167" t="s">
        <v>72</v>
      </c>
      <c r="AW1146" s="167" t="s">
        <v>5</v>
      </c>
      <c r="AX1146" s="167" t="s">
        <v>66</v>
      </c>
      <c r="AY1146" s="168" t="s">
        <v>123</v>
      </c>
    </row>
    <row r="1147" spans="2:51" s="167" customFormat="1" ht="12">
      <c r="B1147" s="166"/>
      <c r="D1147" s="96" t="s">
        <v>132</v>
      </c>
      <c r="E1147" s="168" t="s">
        <v>1</v>
      </c>
      <c r="F1147" s="169" t="s">
        <v>1333</v>
      </c>
      <c r="H1147" s="168" t="s">
        <v>1</v>
      </c>
      <c r="L1147" s="166"/>
      <c r="M1147" s="170"/>
      <c r="N1147" s="171"/>
      <c r="O1147" s="171"/>
      <c r="P1147" s="171"/>
      <c r="Q1147" s="171"/>
      <c r="R1147" s="171"/>
      <c r="S1147" s="171"/>
      <c r="T1147" s="172"/>
      <c r="AT1147" s="168" t="s">
        <v>132</v>
      </c>
      <c r="AU1147" s="168" t="s">
        <v>74</v>
      </c>
      <c r="AV1147" s="167" t="s">
        <v>72</v>
      </c>
      <c r="AW1147" s="167" t="s">
        <v>5</v>
      </c>
      <c r="AX1147" s="167" t="s">
        <v>66</v>
      </c>
      <c r="AY1147" s="168" t="s">
        <v>123</v>
      </c>
    </row>
    <row r="1148" spans="2:51" s="95" customFormat="1" ht="12">
      <c r="B1148" s="94"/>
      <c r="D1148" s="96" t="s">
        <v>132</v>
      </c>
      <c r="E1148" s="97" t="s">
        <v>1</v>
      </c>
      <c r="F1148" s="98" t="s">
        <v>72</v>
      </c>
      <c r="H1148" s="99">
        <v>1</v>
      </c>
      <c r="L1148" s="94"/>
      <c r="M1148" s="100"/>
      <c r="N1148" s="101"/>
      <c r="O1148" s="101"/>
      <c r="P1148" s="101"/>
      <c r="Q1148" s="101"/>
      <c r="R1148" s="101"/>
      <c r="S1148" s="101"/>
      <c r="T1148" s="102"/>
      <c r="AT1148" s="97" t="s">
        <v>132</v>
      </c>
      <c r="AU1148" s="97" t="s">
        <v>74</v>
      </c>
      <c r="AV1148" s="95" t="s">
        <v>74</v>
      </c>
      <c r="AW1148" s="95" t="s">
        <v>5</v>
      </c>
      <c r="AX1148" s="95" t="s">
        <v>66</v>
      </c>
      <c r="AY1148" s="97" t="s">
        <v>123</v>
      </c>
    </row>
    <row r="1149" spans="2:51" s="182" customFormat="1" ht="12">
      <c r="B1149" s="181"/>
      <c r="D1149" s="96" t="s">
        <v>132</v>
      </c>
      <c r="E1149" s="183" t="s">
        <v>1</v>
      </c>
      <c r="F1149" s="184" t="s">
        <v>470</v>
      </c>
      <c r="H1149" s="185">
        <v>4</v>
      </c>
      <c r="L1149" s="181"/>
      <c r="M1149" s="186"/>
      <c r="N1149" s="187"/>
      <c r="O1149" s="187"/>
      <c r="P1149" s="187"/>
      <c r="Q1149" s="187"/>
      <c r="R1149" s="187"/>
      <c r="S1149" s="187"/>
      <c r="T1149" s="188"/>
      <c r="AT1149" s="183" t="s">
        <v>132</v>
      </c>
      <c r="AU1149" s="183" t="s">
        <v>74</v>
      </c>
      <c r="AV1149" s="182" t="s">
        <v>130</v>
      </c>
      <c r="AW1149" s="182" t="s">
        <v>5</v>
      </c>
      <c r="AX1149" s="182" t="s">
        <v>72</v>
      </c>
      <c r="AY1149" s="183" t="s">
        <v>123</v>
      </c>
    </row>
    <row r="1150" spans="2:51" s="95" customFormat="1" ht="12">
      <c r="B1150" s="94"/>
      <c r="D1150" s="96" t="s">
        <v>132</v>
      </c>
      <c r="F1150" s="98" t="s">
        <v>1338</v>
      </c>
      <c r="H1150" s="99">
        <v>4.06</v>
      </c>
      <c r="L1150" s="94"/>
      <c r="M1150" s="100"/>
      <c r="N1150" s="101"/>
      <c r="O1150" s="101"/>
      <c r="P1150" s="101"/>
      <c r="Q1150" s="101"/>
      <c r="R1150" s="101"/>
      <c r="S1150" s="101"/>
      <c r="T1150" s="102"/>
      <c r="AT1150" s="97" t="s">
        <v>132</v>
      </c>
      <c r="AU1150" s="97" t="s">
        <v>74</v>
      </c>
      <c r="AV1150" s="95" t="s">
        <v>74</v>
      </c>
      <c r="AW1150" s="95" t="s">
        <v>4</v>
      </c>
      <c r="AX1150" s="95" t="s">
        <v>72</v>
      </c>
      <c r="AY1150" s="97" t="s">
        <v>123</v>
      </c>
    </row>
    <row r="1151" spans="2:65" s="117" customFormat="1" ht="16.5" customHeight="1">
      <c r="B1151" s="8"/>
      <c r="C1151" s="84" t="s">
        <v>265</v>
      </c>
      <c r="D1151" s="84" t="s">
        <v>125</v>
      </c>
      <c r="E1151" s="85" t="s">
        <v>772</v>
      </c>
      <c r="F1151" s="86" t="s">
        <v>773</v>
      </c>
      <c r="G1151" s="87" t="s">
        <v>175</v>
      </c>
      <c r="H1151" s="88">
        <v>3</v>
      </c>
      <c r="I1151" s="142"/>
      <c r="J1151" s="89">
        <f>ROUND(I1151*H1151,2)</f>
        <v>0</v>
      </c>
      <c r="K1151" s="86" t="s">
        <v>397</v>
      </c>
      <c r="L1151" s="8"/>
      <c r="M1151" s="115" t="s">
        <v>1</v>
      </c>
      <c r="N1151" s="90" t="s">
        <v>35</v>
      </c>
      <c r="O1151" s="92">
        <v>0.745</v>
      </c>
      <c r="P1151" s="92">
        <f>O1151*H1151</f>
        <v>2.235</v>
      </c>
      <c r="Q1151" s="92">
        <v>0</v>
      </c>
      <c r="R1151" s="92">
        <f>Q1151*H1151</f>
        <v>0</v>
      </c>
      <c r="S1151" s="92">
        <v>0</v>
      </c>
      <c r="T1151" s="164">
        <f>S1151*H1151</f>
        <v>0</v>
      </c>
      <c r="AR1151" s="120" t="s">
        <v>130</v>
      </c>
      <c r="AT1151" s="120" t="s">
        <v>125</v>
      </c>
      <c r="AU1151" s="120" t="s">
        <v>74</v>
      </c>
      <c r="AY1151" s="120" t="s">
        <v>123</v>
      </c>
      <c r="BE1151" s="156">
        <f>IF(N1151="základní",J1151,0)</f>
        <v>0</v>
      </c>
      <c r="BF1151" s="156">
        <f>IF(N1151="snížená",J1151,0)</f>
        <v>0</v>
      </c>
      <c r="BG1151" s="156">
        <f>IF(N1151="zákl. přenesená",J1151,0)</f>
        <v>0</v>
      </c>
      <c r="BH1151" s="156">
        <f>IF(N1151="sníž. přenesená",J1151,0)</f>
        <v>0</v>
      </c>
      <c r="BI1151" s="156">
        <f>IF(N1151="nulová",J1151,0)</f>
        <v>0</v>
      </c>
      <c r="BJ1151" s="120" t="s">
        <v>72</v>
      </c>
      <c r="BK1151" s="156">
        <f>ROUND(I1151*H1151,2)</f>
        <v>0</v>
      </c>
      <c r="BL1151" s="120" t="s">
        <v>130</v>
      </c>
      <c r="BM1151" s="120" t="s">
        <v>1339</v>
      </c>
    </row>
    <row r="1152" spans="2:47" s="117" customFormat="1" ht="12">
      <c r="B1152" s="8"/>
      <c r="D1152" s="96" t="s">
        <v>399</v>
      </c>
      <c r="F1152" s="165" t="s">
        <v>775</v>
      </c>
      <c r="L1152" s="8"/>
      <c r="M1152" s="114"/>
      <c r="N1152" s="21"/>
      <c r="O1152" s="21"/>
      <c r="P1152" s="21"/>
      <c r="Q1152" s="21"/>
      <c r="R1152" s="21"/>
      <c r="S1152" s="21"/>
      <c r="T1152" s="22"/>
      <c r="AT1152" s="120" t="s">
        <v>399</v>
      </c>
      <c r="AU1152" s="120" t="s">
        <v>74</v>
      </c>
    </row>
    <row r="1153" spans="2:47" s="117" customFormat="1" ht="29.25">
      <c r="B1153" s="8"/>
      <c r="D1153" s="96" t="s">
        <v>298</v>
      </c>
      <c r="F1153" s="113" t="s">
        <v>776</v>
      </c>
      <c r="L1153" s="8"/>
      <c r="M1153" s="114"/>
      <c r="N1153" s="21"/>
      <c r="O1153" s="21"/>
      <c r="P1153" s="21"/>
      <c r="Q1153" s="21"/>
      <c r="R1153" s="21"/>
      <c r="S1153" s="21"/>
      <c r="T1153" s="22"/>
      <c r="AT1153" s="120" t="s">
        <v>298</v>
      </c>
      <c r="AU1153" s="120" t="s">
        <v>74</v>
      </c>
    </row>
    <row r="1154" spans="2:51" s="167" customFormat="1" ht="12">
      <c r="B1154" s="166"/>
      <c r="D1154" s="96" t="s">
        <v>132</v>
      </c>
      <c r="E1154" s="168" t="s">
        <v>1</v>
      </c>
      <c r="F1154" s="169" t="s">
        <v>401</v>
      </c>
      <c r="H1154" s="168" t="s">
        <v>1</v>
      </c>
      <c r="L1154" s="166"/>
      <c r="M1154" s="170"/>
      <c r="N1154" s="171"/>
      <c r="O1154" s="171"/>
      <c r="P1154" s="171"/>
      <c r="Q1154" s="171"/>
      <c r="R1154" s="171"/>
      <c r="S1154" s="171"/>
      <c r="T1154" s="172"/>
      <c r="AT1154" s="168" t="s">
        <v>132</v>
      </c>
      <c r="AU1154" s="168" t="s">
        <v>74</v>
      </c>
      <c r="AV1154" s="167" t="s">
        <v>72</v>
      </c>
      <c r="AW1154" s="167" t="s">
        <v>5</v>
      </c>
      <c r="AX1154" s="167" t="s">
        <v>66</v>
      </c>
      <c r="AY1154" s="168" t="s">
        <v>123</v>
      </c>
    </row>
    <row r="1155" spans="2:51" s="167" customFormat="1" ht="12">
      <c r="B1155" s="166"/>
      <c r="D1155" s="96" t="s">
        <v>132</v>
      </c>
      <c r="E1155" s="168" t="s">
        <v>1</v>
      </c>
      <c r="F1155" s="169" t="s">
        <v>1142</v>
      </c>
      <c r="H1155" s="168" t="s">
        <v>1</v>
      </c>
      <c r="L1155" s="166"/>
      <c r="M1155" s="170"/>
      <c r="N1155" s="171"/>
      <c r="O1155" s="171"/>
      <c r="P1155" s="171"/>
      <c r="Q1155" s="171"/>
      <c r="R1155" s="171"/>
      <c r="S1155" s="171"/>
      <c r="T1155" s="172"/>
      <c r="AT1155" s="168" t="s">
        <v>132</v>
      </c>
      <c r="AU1155" s="168" t="s">
        <v>74</v>
      </c>
      <c r="AV1155" s="167" t="s">
        <v>72</v>
      </c>
      <c r="AW1155" s="167" t="s">
        <v>5</v>
      </c>
      <c r="AX1155" s="167" t="s">
        <v>66</v>
      </c>
      <c r="AY1155" s="168" t="s">
        <v>123</v>
      </c>
    </row>
    <row r="1156" spans="2:51" s="167" customFormat="1" ht="12">
      <c r="B1156" s="166"/>
      <c r="D1156" s="96" t="s">
        <v>132</v>
      </c>
      <c r="E1156" s="168" t="s">
        <v>1</v>
      </c>
      <c r="F1156" s="169" t="s">
        <v>1143</v>
      </c>
      <c r="H1156" s="168" t="s">
        <v>1</v>
      </c>
      <c r="L1156" s="166"/>
      <c r="M1156" s="170"/>
      <c r="N1156" s="171"/>
      <c r="O1156" s="171"/>
      <c r="P1156" s="171"/>
      <c r="Q1156" s="171"/>
      <c r="R1156" s="171"/>
      <c r="S1156" s="171"/>
      <c r="T1156" s="172"/>
      <c r="AT1156" s="168" t="s">
        <v>132</v>
      </c>
      <c r="AU1156" s="168" t="s">
        <v>74</v>
      </c>
      <c r="AV1156" s="167" t="s">
        <v>72</v>
      </c>
      <c r="AW1156" s="167" t="s">
        <v>5</v>
      </c>
      <c r="AX1156" s="167" t="s">
        <v>66</v>
      </c>
      <c r="AY1156" s="168" t="s">
        <v>123</v>
      </c>
    </row>
    <row r="1157" spans="2:51" s="167" customFormat="1" ht="12">
      <c r="B1157" s="166"/>
      <c r="D1157" s="96" t="s">
        <v>132</v>
      </c>
      <c r="E1157" s="168" t="s">
        <v>1</v>
      </c>
      <c r="F1157" s="169" t="s">
        <v>1244</v>
      </c>
      <c r="H1157" s="168" t="s">
        <v>1</v>
      </c>
      <c r="L1157" s="166"/>
      <c r="M1157" s="170"/>
      <c r="N1157" s="171"/>
      <c r="O1157" s="171"/>
      <c r="P1157" s="171"/>
      <c r="Q1157" s="171"/>
      <c r="R1157" s="171"/>
      <c r="S1157" s="171"/>
      <c r="T1157" s="172"/>
      <c r="AT1157" s="168" t="s">
        <v>132</v>
      </c>
      <c r="AU1157" s="168" t="s">
        <v>74</v>
      </c>
      <c r="AV1157" s="167" t="s">
        <v>72</v>
      </c>
      <c r="AW1157" s="167" t="s">
        <v>5</v>
      </c>
      <c r="AX1157" s="167" t="s">
        <v>66</v>
      </c>
      <c r="AY1157" s="168" t="s">
        <v>123</v>
      </c>
    </row>
    <row r="1158" spans="2:51" s="167" customFormat="1" ht="12">
      <c r="B1158" s="166"/>
      <c r="D1158" s="96" t="s">
        <v>132</v>
      </c>
      <c r="E1158" s="168" t="s">
        <v>1</v>
      </c>
      <c r="F1158" s="169" t="s">
        <v>1150</v>
      </c>
      <c r="H1158" s="168" t="s">
        <v>1</v>
      </c>
      <c r="L1158" s="166"/>
      <c r="M1158" s="170"/>
      <c r="N1158" s="171"/>
      <c r="O1158" s="171"/>
      <c r="P1158" s="171"/>
      <c r="Q1158" s="171"/>
      <c r="R1158" s="171"/>
      <c r="S1158" s="171"/>
      <c r="T1158" s="172"/>
      <c r="AT1158" s="168" t="s">
        <v>132</v>
      </c>
      <c r="AU1158" s="168" t="s">
        <v>74</v>
      </c>
      <c r="AV1158" s="167" t="s">
        <v>72</v>
      </c>
      <c r="AW1158" s="167" t="s">
        <v>5</v>
      </c>
      <c r="AX1158" s="167" t="s">
        <v>66</v>
      </c>
      <c r="AY1158" s="168" t="s">
        <v>123</v>
      </c>
    </row>
    <row r="1159" spans="2:51" s="167" customFormat="1" ht="12">
      <c r="B1159" s="166"/>
      <c r="D1159" s="96" t="s">
        <v>132</v>
      </c>
      <c r="E1159" s="168" t="s">
        <v>1</v>
      </c>
      <c r="F1159" s="169" t="s">
        <v>783</v>
      </c>
      <c r="H1159" s="168" t="s">
        <v>1</v>
      </c>
      <c r="L1159" s="166"/>
      <c r="M1159" s="170"/>
      <c r="N1159" s="171"/>
      <c r="O1159" s="171"/>
      <c r="P1159" s="171"/>
      <c r="Q1159" s="171"/>
      <c r="R1159" s="171"/>
      <c r="S1159" s="171"/>
      <c r="T1159" s="172"/>
      <c r="AT1159" s="168" t="s">
        <v>132</v>
      </c>
      <c r="AU1159" s="168" t="s">
        <v>74</v>
      </c>
      <c r="AV1159" s="167" t="s">
        <v>72</v>
      </c>
      <c r="AW1159" s="167" t="s">
        <v>5</v>
      </c>
      <c r="AX1159" s="167" t="s">
        <v>66</v>
      </c>
      <c r="AY1159" s="168" t="s">
        <v>123</v>
      </c>
    </row>
    <row r="1160" spans="2:51" s="95" customFormat="1" ht="12">
      <c r="B1160" s="94"/>
      <c r="D1160" s="96" t="s">
        <v>132</v>
      </c>
      <c r="E1160" s="97" t="s">
        <v>1</v>
      </c>
      <c r="F1160" s="98" t="s">
        <v>72</v>
      </c>
      <c r="H1160" s="99">
        <v>1</v>
      </c>
      <c r="L1160" s="94"/>
      <c r="M1160" s="100"/>
      <c r="N1160" s="101"/>
      <c r="O1160" s="101"/>
      <c r="P1160" s="101"/>
      <c r="Q1160" s="101"/>
      <c r="R1160" s="101"/>
      <c r="S1160" s="101"/>
      <c r="T1160" s="102"/>
      <c r="AT1160" s="97" t="s">
        <v>132</v>
      </c>
      <c r="AU1160" s="97" t="s">
        <v>74</v>
      </c>
      <c r="AV1160" s="95" t="s">
        <v>74</v>
      </c>
      <c r="AW1160" s="95" t="s">
        <v>5</v>
      </c>
      <c r="AX1160" s="95" t="s">
        <v>66</v>
      </c>
      <c r="AY1160" s="97" t="s">
        <v>123</v>
      </c>
    </row>
    <row r="1161" spans="2:51" s="167" customFormat="1" ht="12">
      <c r="B1161" s="166"/>
      <c r="D1161" s="96" t="s">
        <v>132</v>
      </c>
      <c r="E1161" s="168" t="s">
        <v>1</v>
      </c>
      <c r="F1161" s="169" t="s">
        <v>1155</v>
      </c>
      <c r="H1161" s="168" t="s">
        <v>1</v>
      </c>
      <c r="L1161" s="166"/>
      <c r="M1161" s="170"/>
      <c r="N1161" s="171"/>
      <c r="O1161" s="171"/>
      <c r="P1161" s="171"/>
      <c r="Q1161" s="171"/>
      <c r="R1161" s="171"/>
      <c r="S1161" s="171"/>
      <c r="T1161" s="172"/>
      <c r="AT1161" s="168" t="s">
        <v>132</v>
      </c>
      <c r="AU1161" s="168" t="s">
        <v>74</v>
      </c>
      <c r="AV1161" s="167" t="s">
        <v>72</v>
      </c>
      <c r="AW1161" s="167" t="s">
        <v>5</v>
      </c>
      <c r="AX1161" s="167" t="s">
        <v>66</v>
      </c>
      <c r="AY1161" s="168" t="s">
        <v>123</v>
      </c>
    </row>
    <row r="1162" spans="2:51" s="167" customFormat="1" ht="12">
      <c r="B1162" s="166"/>
      <c r="D1162" s="96" t="s">
        <v>132</v>
      </c>
      <c r="E1162" s="168" t="s">
        <v>1</v>
      </c>
      <c r="F1162" s="169" t="s">
        <v>780</v>
      </c>
      <c r="H1162" s="168" t="s">
        <v>1</v>
      </c>
      <c r="L1162" s="166"/>
      <c r="M1162" s="170"/>
      <c r="N1162" s="171"/>
      <c r="O1162" s="171"/>
      <c r="P1162" s="171"/>
      <c r="Q1162" s="171"/>
      <c r="R1162" s="171"/>
      <c r="S1162" s="171"/>
      <c r="T1162" s="172"/>
      <c r="AT1162" s="168" t="s">
        <v>132</v>
      </c>
      <c r="AU1162" s="168" t="s">
        <v>74</v>
      </c>
      <c r="AV1162" s="167" t="s">
        <v>72</v>
      </c>
      <c r="AW1162" s="167" t="s">
        <v>5</v>
      </c>
      <c r="AX1162" s="167" t="s">
        <v>66</v>
      </c>
      <c r="AY1162" s="168" t="s">
        <v>123</v>
      </c>
    </row>
    <row r="1163" spans="2:51" s="95" customFormat="1" ht="12">
      <c r="B1163" s="94"/>
      <c r="D1163" s="96" t="s">
        <v>132</v>
      </c>
      <c r="E1163" s="97" t="s">
        <v>1</v>
      </c>
      <c r="F1163" s="98" t="s">
        <v>74</v>
      </c>
      <c r="H1163" s="99">
        <v>2</v>
      </c>
      <c r="L1163" s="94"/>
      <c r="M1163" s="100"/>
      <c r="N1163" s="101"/>
      <c r="O1163" s="101"/>
      <c r="P1163" s="101"/>
      <c r="Q1163" s="101"/>
      <c r="R1163" s="101"/>
      <c r="S1163" s="101"/>
      <c r="T1163" s="102"/>
      <c r="AT1163" s="97" t="s">
        <v>132</v>
      </c>
      <c r="AU1163" s="97" t="s">
        <v>74</v>
      </c>
      <c r="AV1163" s="95" t="s">
        <v>74</v>
      </c>
      <c r="AW1163" s="95" t="s">
        <v>5</v>
      </c>
      <c r="AX1163" s="95" t="s">
        <v>66</v>
      </c>
      <c r="AY1163" s="97" t="s">
        <v>123</v>
      </c>
    </row>
    <row r="1164" spans="2:51" s="182" customFormat="1" ht="12">
      <c r="B1164" s="181"/>
      <c r="D1164" s="96" t="s">
        <v>132</v>
      </c>
      <c r="E1164" s="183" t="s">
        <v>1</v>
      </c>
      <c r="F1164" s="184" t="s">
        <v>470</v>
      </c>
      <c r="H1164" s="185">
        <v>3</v>
      </c>
      <c r="L1164" s="181"/>
      <c r="M1164" s="186"/>
      <c r="N1164" s="187"/>
      <c r="O1164" s="187"/>
      <c r="P1164" s="187"/>
      <c r="Q1164" s="187"/>
      <c r="R1164" s="187"/>
      <c r="S1164" s="187"/>
      <c r="T1164" s="188"/>
      <c r="AT1164" s="183" t="s">
        <v>132</v>
      </c>
      <c r="AU1164" s="183" t="s">
        <v>74</v>
      </c>
      <c r="AV1164" s="182" t="s">
        <v>130</v>
      </c>
      <c r="AW1164" s="182" t="s">
        <v>5</v>
      </c>
      <c r="AX1164" s="182" t="s">
        <v>72</v>
      </c>
      <c r="AY1164" s="183" t="s">
        <v>123</v>
      </c>
    </row>
    <row r="1165" spans="2:65" s="117" customFormat="1" ht="16.5" customHeight="1">
      <c r="B1165" s="8"/>
      <c r="C1165" s="103" t="s">
        <v>269</v>
      </c>
      <c r="D1165" s="103" t="s">
        <v>189</v>
      </c>
      <c r="E1165" s="104" t="s">
        <v>793</v>
      </c>
      <c r="F1165" s="105" t="s">
        <v>794</v>
      </c>
      <c r="G1165" s="106" t="s">
        <v>175</v>
      </c>
      <c r="H1165" s="107">
        <v>3</v>
      </c>
      <c r="I1165" s="143"/>
      <c r="J1165" s="108">
        <f>ROUND(I1165*H1165,2)</f>
        <v>0</v>
      </c>
      <c r="K1165" s="105" t="s">
        <v>397</v>
      </c>
      <c r="L1165" s="157"/>
      <c r="M1165" s="109" t="s">
        <v>1</v>
      </c>
      <c r="N1165" s="189" t="s">
        <v>35</v>
      </c>
      <c r="O1165" s="92">
        <v>0</v>
      </c>
      <c r="P1165" s="92">
        <f>O1165*H1165</f>
        <v>0</v>
      </c>
      <c r="Q1165" s="92">
        <v>0.0012</v>
      </c>
      <c r="R1165" s="92">
        <f>Q1165*H1165</f>
        <v>0.0036</v>
      </c>
      <c r="S1165" s="92">
        <v>0</v>
      </c>
      <c r="T1165" s="164">
        <f>S1165*H1165</f>
        <v>0</v>
      </c>
      <c r="AR1165" s="120" t="s">
        <v>159</v>
      </c>
      <c r="AT1165" s="120" t="s">
        <v>189</v>
      </c>
      <c r="AU1165" s="120" t="s">
        <v>74</v>
      </c>
      <c r="AY1165" s="120" t="s">
        <v>123</v>
      </c>
      <c r="BE1165" s="156">
        <f>IF(N1165="základní",J1165,0)</f>
        <v>0</v>
      </c>
      <c r="BF1165" s="156">
        <f>IF(N1165="snížená",J1165,0)</f>
        <v>0</v>
      </c>
      <c r="BG1165" s="156">
        <f>IF(N1165="zákl. přenesená",J1165,0)</f>
        <v>0</v>
      </c>
      <c r="BH1165" s="156">
        <f>IF(N1165="sníž. přenesená",J1165,0)</f>
        <v>0</v>
      </c>
      <c r="BI1165" s="156">
        <f>IF(N1165="nulová",J1165,0)</f>
        <v>0</v>
      </c>
      <c r="BJ1165" s="120" t="s">
        <v>72</v>
      </c>
      <c r="BK1165" s="156">
        <f>ROUND(I1165*H1165,2)</f>
        <v>0</v>
      </c>
      <c r="BL1165" s="120" t="s">
        <v>130</v>
      </c>
      <c r="BM1165" s="120" t="s">
        <v>1340</v>
      </c>
    </row>
    <row r="1166" spans="2:47" s="117" customFormat="1" ht="12">
      <c r="B1166" s="8"/>
      <c r="D1166" s="96" t="s">
        <v>399</v>
      </c>
      <c r="F1166" s="165" t="s">
        <v>794</v>
      </c>
      <c r="L1166" s="8"/>
      <c r="M1166" s="114"/>
      <c r="N1166" s="21"/>
      <c r="O1166" s="21"/>
      <c r="P1166" s="21"/>
      <c r="Q1166" s="21"/>
      <c r="R1166" s="21"/>
      <c r="S1166" s="21"/>
      <c r="T1166" s="22"/>
      <c r="AT1166" s="120" t="s">
        <v>399</v>
      </c>
      <c r="AU1166" s="120" t="s">
        <v>74</v>
      </c>
    </row>
    <row r="1167" spans="2:51" s="167" customFormat="1" ht="12">
      <c r="B1167" s="166"/>
      <c r="D1167" s="96" t="s">
        <v>132</v>
      </c>
      <c r="E1167" s="168" t="s">
        <v>1</v>
      </c>
      <c r="F1167" s="169" t="s">
        <v>401</v>
      </c>
      <c r="H1167" s="168" t="s">
        <v>1</v>
      </c>
      <c r="L1167" s="166"/>
      <c r="M1167" s="170"/>
      <c r="N1167" s="171"/>
      <c r="O1167" s="171"/>
      <c r="P1167" s="171"/>
      <c r="Q1167" s="171"/>
      <c r="R1167" s="171"/>
      <c r="S1167" s="171"/>
      <c r="T1167" s="172"/>
      <c r="AT1167" s="168" t="s">
        <v>132</v>
      </c>
      <c r="AU1167" s="168" t="s">
        <v>74</v>
      </c>
      <c r="AV1167" s="167" t="s">
        <v>72</v>
      </c>
      <c r="AW1167" s="167" t="s">
        <v>5</v>
      </c>
      <c r="AX1167" s="167" t="s">
        <v>66</v>
      </c>
      <c r="AY1167" s="168" t="s">
        <v>123</v>
      </c>
    </row>
    <row r="1168" spans="2:51" s="167" customFormat="1" ht="12">
      <c r="B1168" s="166"/>
      <c r="D1168" s="96" t="s">
        <v>132</v>
      </c>
      <c r="E1168" s="168" t="s">
        <v>1</v>
      </c>
      <c r="F1168" s="169" t="s">
        <v>1142</v>
      </c>
      <c r="H1168" s="168" t="s">
        <v>1</v>
      </c>
      <c r="L1168" s="166"/>
      <c r="M1168" s="170"/>
      <c r="N1168" s="171"/>
      <c r="O1168" s="171"/>
      <c r="P1168" s="171"/>
      <c r="Q1168" s="171"/>
      <c r="R1168" s="171"/>
      <c r="S1168" s="171"/>
      <c r="T1168" s="172"/>
      <c r="AT1168" s="168" t="s">
        <v>132</v>
      </c>
      <c r="AU1168" s="168" t="s">
        <v>74</v>
      </c>
      <c r="AV1168" s="167" t="s">
        <v>72</v>
      </c>
      <c r="AW1168" s="167" t="s">
        <v>5</v>
      </c>
      <c r="AX1168" s="167" t="s">
        <v>66</v>
      </c>
      <c r="AY1168" s="168" t="s">
        <v>123</v>
      </c>
    </row>
    <row r="1169" spans="2:51" s="167" customFormat="1" ht="12">
      <c r="B1169" s="166"/>
      <c r="D1169" s="96" t="s">
        <v>132</v>
      </c>
      <c r="E1169" s="168" t="s">
        <v>1</v>
      </c>
      <c r="F1169" s="169" t="s">
        <v>1143</v>
      </c>
      <c r="H1169" s="168" t="s">
        <v>1</v>
      </c>
      <c r="L1169" s="166"/>
      <c r="M1169" s="170"/>
      <c r="N1169" s="171"/>
      <c r="O1169" s="171"/>
      <c r="P1169" s="171"/>
      <c r="Q1169" s="171"/>
      <c r="R1169" s="171"/>
      <c r="S1169" s="171"/>
      <c r="T1169" s="172"/>
      <c r="AT1169" s="168" t="s">
        <v>132</v>
      </c>
      <c r="AU1169" s="168" t="s">
        <v>74</v>
      </c>
      <c r="AV1169" s="167" t="s">
        <v>72</v>
      </c>
      <c r="AW1169" s="167" t="s">
        <v>5</v>
      </c>
      <c r="AX1169" s="167" t="s">
        <v>66</v>
      </c>
      <c r="AY1169" s="168" t="s">
        <v>123</v>
      </c>
    </row>
    <row r="1170" spans="2:51" s="167" customFormat="1" ht="12">
      <c r="B1170" s="166"/>
      <c r="D1170" s="96" t="s">
        <v>132</v>
      </c>
      <c r="E1170" s="168" t="s">
        <v>1</v>
      </c>
      <c r="F1170" s="169" t="s">
        <v>1244</v>
      </c>
      <c r="H1170" s="168" t="s">
        <v>1</v>
      </c>
      <c r="L1170" s="166"/>
      <c r="M1170" s="170"/>
      <c r="N1170" s="171"/>
      <c r="O1170" s="171"/>
      <c r="P1170" s="171"/>
      <c r="Q1170" s="171"/>
      <c r="R1170" s="171"/>
      <c r="S1170" s="171"/>
      <c r="T1170" s="172"/>
      <c r="AT1170" s="168" t="s">
        <v>132</v>
      </c>
      <c r="AU1170" s="168" t="s">
        <v>74</v>
      </c>
      <c r="AV1170" s="167" t="s">
        <v>72</v>
      </c>
      <c r="AW1170" s="167" t="s">
        <v>5</v>
      </c>
      <c r="AX1170" s="167" t="s">
        <v>66</v>
      </c>
      <c r="AY1170" s="168" t="s">
        <v>123</v>
      </c>
    </row>
    <row r="1171" spans="2:51" s="167" customFormat="1" ht="12">
      <c r="B1171" s="166"/>
      <c r="D1171" s="96" t="s">
        <v>132</v>
      </c>
      <c r="E1171" s="168" t="s">
        <v>1</v>
      </c>
      <c r="F1171" s="169" t="s">
        <v>1150</v>
      </c>
      <c r="H1171" s="168" t="s">
        <v>1</v>
      </c>
      <c r="L1171" s="166"/>
      <c r="M1171" s="170"/>
      <c r="N1171" s="171"/>
      <c r="O1171" s="171"/>
      <c r="P1171" s="171"/>
      <c r="Q1171" s="171"/>
      <c r="R1171" s="171"/>
      <c r="S1171" s="171"/>
      <c r="T1171" s="172"/>
      <c r="AT1171" s="168" t="s">
        <v>132</v>
      </c>
      <c r="AU1171" s="168" t="s">
        <v>74</v>
      </c>
      <c r="AV1171" s="167" t="s">
        <v>72</v>
      </c>
      <c r="AW1171" s="167" t="s">
        <v>5</v>
      </c>
      <c r="AX1171" s="167" t="s">
        <v>66</v>
      </c>
      <c r="AY1171" s="168" t="s">
        <v>123</v>
      </c>
    </row>
    <row r="1172" spans="2:51" s="167" customFormat="1" ht="12">
      <c r="B1172" s="166"/>
      <c r="D1172" s="96" t="s">
        <v>132</v>
      </c>
      <c r="E1172" s="168" t="s">
        <v>1</v>
      </c>
      <c r="F1172" s="169" t="s">
        <v>783</v>
      </c>
      <c r="H1172" s="168" t="s">
        <v>1</v>
      </c>
      <c r="L1172" s="166"/>
      <c r="M1172" s="170"/>
      <c r="N1172" s="171"/>
      <c r="O1172" s="171"/>
      <c r="P1172" s="171"/>
      <c r="Q1172" s="171"/>
      <c r="R1172" s="171"/>
      <c r="S1172" s="171"/>
      <c r="T1172" s="172"/>
      <c r="AT1172" s="168" t="s">
        <v>132</v>
      </c>
      <c r="AU1172" s="168" t="s">
        <v>74</v>
      </c>
      <c r="AV1172" s="167" t="s">
        <v>72</v>
      </c>
      <c r="AW1172" s="167" t="s">
        <v>5</v>
      </c>
      <c r="AX1172" s="167" t="s">
        <v>66</v>
      </c>
      <c r="AY1172" s="168" t="s">
        <v>123</v>
      </c>
    </row>
    <row r="1173" spans="2:51" s="95" customFormat="1" ht="12">
      <c r="B1173" s="94"/>
      <c r="D1173" s="96" t="s">
        <v>132</v>
      </c>
      <c r="E1173" s="97" t="s">
        <v>1</v>
      </c>
      <c r="F1173" s="98" t="s">
        <v>72</v>
      </c>
      <c r="H1173" s="99">
        <v>1</v>
      </c>
      <c r="L1173" s="94"/>
      <c r="M1173" s="100"/>
      <c r="N1173" s="101"/>
      <c r="O1173" s="101"/>
      <c r="P1173" s="101"/>
      <c r="Q1173" s="101"/>
      <c r="R1173" s="101"/>
      <c r="S1173" s="101"/>
      <c r="T1173" s="102"/>
      <c r="AT1173" s="97" t="s">
        <v>132</v>
      </c>
      <c r="AU1173" s="97" t="s">
        <v>74</v>
      </c>
      <c r="AV1173" s="95" t="s">
        <v>74</v>
      </c>
      <c r="AW1173" s="95" t="s">
        <v>5</v>
      </c>
      <c r="AX1173" s="95" t="s">
        <v>66</v>
      </c>
      <c r="AY1173" s="97" t="s">
        <v>123</v>
      </c>
    </row>
    <row r="1174" spans="2:51" s="167" customFormat="1" ht="12">
      <c r="B1174" s="166"/>
      <c r="D1174" s="96" t="s">
        <v>132</v>
      </c>
      <c r="E1174" s="168" t="s">
        <v>1</v>
      </c>
      <c r="F1174" s="169" t="s">
        <v>1155</v>
      </c>
      <c r="H1174" s="168" t="s">
        <v>1</v>
      </c>
      <c r="L1174" s="166"/>
      <c r="M1174" s="170"/>
      <c r="N1174" s="171"/>
      <c r="O1174" s="171"/>
      <c r="P1174" s="171"/>
      <c r="Q1174" s="171"/>
      <c r="R1174" s="171"/>
      <c r="S1174" s="171"/>
      <c r="T1174" s="172"/>
      <c r="AT1174" s="168" t="s">
        <v>132</v>
      </c>
      <c r="AU1174" s="168" t="s">
        <v>74</v>
      </c>
      <c r="AV1174" s="167" t="s">
        <v>72</v>
      </c>
      <c r="AW1174" s="167" t="s">
        <v>5</v>
      </c>
      <c r="AX1174" s="167" t="s">
        <v>66</v>
      </c>
      <c r="AY1174" s="168" t="s">
        <v>123</v>
      </c>
    </row>
    <row r="1175" spans="2:51" s="167" customFormat="1" ht="12">
      <c r="B1175" s="166"/>
      <c r="D1175" s="96" t="s">
        <v>132</v>
      </c>
      <c r="E1175" s="168" t="s">
        <v>1</v>
      </c>
      <c r="F1175" s="169" t="s">
        <v>780</v>
      </c>
      <c r="H1175" s="168" t="s">
        <v>1</v>
      </c>
      <c r="L1175" s="166"/>
      <c r="M1175" s="170"/>
      <c r="N1175" s="171"/>
      <c r="O1175" s="171"/>
      <c r="P1175" s="171"/>
      <c r="Q1175" s="171"/>
      <c r="R1175" s="171"/>
      <c r="S1175" s="171"/>
      <c r="T1175" s="172"/>
      <c r="AT1175" s="168" t="s">
        <v>132</v>
      </c>
      <c r="AU1175" s="168" t="s">
        <v>74</v>
      </c>
      <c r="AV1175" s="167" t="s">
        <v>72</v>
      </c>
      <c r="AW1175" s="167" t="s">
        <v>5</v>
      </c>
      <c r="AX1175" s="167" t="s">
        <v>66</v>
      </c>
      <c r="AY1175" s="168" t="s">
        <v>123</v>
      </c>
    </row>
    <row r="1176" spans="2:51" s="95" customFormat="1" ht="12">
      <c r="B1176" s="94"/>
      <c r="D1176" s="96" t="s">
        <v>132</v>
      </c>
      <c r="E1176" s="97" t="s">
        <v>1</v>
      </c>
      <c r="F1176" s="98" t="s">
        <v>74</v>
      </c>
      <c r="H1176" s="99">
        <v>2</v>
      </c>
      <c r="L1176" s="94"/>
      <c r="M1176" s="100"/>
      <c r="N1176" s="101"/>
      <c r="O1176" s="101"/>
      <c r="P1176" s="101"/>
      <c r="Q1176" s="101"/>
      <c r="R1176" s="101"/>
      <c r="S1176" s="101"/>
      <c r="T1176" s="102"/>
      <c r="AT1176" s="97" t="s">
        <v>132</v>
      </c>
      <c r="AU1176" s="97" t="s">
        <v>74</v>
      </c>
      <c r="AV1176" s="95" t="s">
        <v>74</v>
      </c>
      <c r="AW1176" s="95" t="s">
        <v>5</v>
      </c>
      <c r="AX1176" s="95" t="s">
        <v>66</v>
      </c>
      <c r="AY1176" s="97" t="s">
        <v>123</v>
      </c>
    </row>
    <row r="1177" spans="2:51" s="182" customFormat="1" ht="12">
      <c r="B1177" s="181"/>
      <c r="D1177" s="96" t="s">
        <v>132</v>
      </c>
      <c r="E1177" s="183" t="s">
        <v>1</v>
      </c>
      <c r="F1177" s="184" t="s">
        <v>470</v>
      </c>
      <c r="H1177" s="185">
        <v>3</v>
      </c>
      <c r="I1177" s="195"/>
      <c r="L1177" s="181"/>
      <c r="M1177" s="186"/>
      <c r="N1177" s="187"/>
      <c r="O1177" s="187"/>
      <c r="P1177" s="187"/>
      <c r="Q1177" s="187"/>
      <c r="R1177" s="187"/>
      <c r="S1177" s="187"/>
      <c r="T1177" s="188"/>
      <c r="AT1177" s="183" t="s">
        <v>132</v>
      </c>
      <c r="AU1177" s="183" t="s">
        <v>74</v>
      </c>
      <c r="AV1177" s="182" t="s">
        <v>130</v>
      </c>
      <c r="AW1177" s="182" t="s">
        <v>5</v>
      </c>
      <c r="AX1177" s="182" t="s">
        <v>72</v>
      </c>
      <c r="AY1177" s="183" t="s">
        <v>123</v>
      </c>
    </row>
    <row r="1178" spans="2:65" s="117" customFormat="1" ht="16.5" customHeight="1">
      <c r="B1178" s="8"/>
      <c r="C1178" s="84" t="s">
        <v>275</v>
      </c>
      <c r="D1178" s="84" t="s">
        <v>125</v>
      </c>
      <c r="E1178" s="85" t="s">
        <v>742</v>
      </c>
      <c r="F1178" s="86" t="s">
        <v>743</v>
      </c>
      <c r="G1178" s="87" t="s">
        <v>140</v>
      </c>
      <c r="H1178" s="88">
        <v>7</v>
      </c>
      <c r="I1178" s="142"/>
      <c r="J1178" s="89">
        <f>ROUND(I1178*H1178,2)</f>
        <v>0</v>
      </c>
      <c r="K1178" s="86" t="s">
        <v>397</v>
      </c>
      <c r="L1178" s="8"/>
      <c r="M1178" s="115" t="s">
        <v>1</v>
      </c>
      <c r="N1178" s="90" t="s">
        <v>35</v>
      </c>
      <c r="O1178" s="92">
        <v>0.312</v>
      </c>
      <c r="P1178" s="92">
        <f>O1178*H1178</f>
        <v>2.184</v>
      </c>
      <c r="Q1178" s="92">
        <v>1E-05</v>
      </c>
      <c r="R1178" s="92">
        <f>Q1178*H1178</f>
        <v>7.000000000000001E-05</v>
      </c>
      <c r="S1178" s="92">
        <v>0</v>
      </c>
      <c r="T1178" s="164">
        <f>S1178*H1178</f>
        <v>0</v>
      </c>
      <c r="AR1178" s="120" t="s">
        <v>130</v>
      </c>
      <c r="AT1178" s="120" t="s">
        <v>125</v>
      </c>
      <c r="AU1178" s="120" t="s">
        <v>74</v>
      </c>
      <c r="AY1178" s="120" t="s">
        <v>123</v>
      </c>
      <c r="BE1178" s="156">
        <f>IF(N1178="základní",J1178,0)</f>
        <v>0</v>
      </c>
      <c r="BF1178" s="156">
        <f>IF(N1178="snížená",J1178,0)</f>
        <v>0</v>
      </c>
      <c r="BG1178" s="156">
        <f>IF(N1178="zákl. přenesená",J1178,0)</f>
        <v>0</v>
      </c>
      <c r="BH1178" s="156">
        <f>IF(N1178="sníž. přenesená",J1178,0)</f>
        <v>0</v>
      </c>
      <c r="BI1178" s="156">
        <f>IF(N1178="nulová",J1178,0)</f>
        <v>0</v>
      </c>
      <c r="BJ1178" s="120" t="s">
        <v>72</v>
      </c>
      <c r="BK1178" s="156">
        <f>ROUND(I1178*H1178,2)</f>
        <v>0</v>
      </c>
      <c r="BL1178" s="120" t="s">
        <v>130</v>
      </c>
      <c r="BM1178" s="120" t="s">
        <v>1341</v>
      </c>
    </row>
    <row r="1179" spans="2:47" s="117" customFormat="1" ht="12">
      <c r="B1179" s="8"/>
      <c r="D1179" s="96" t="s">
        <v>399</v>
      </c>
      <c r="F1179" s="165" t="s">
        <v>745</v>
      </c>
      <c r="L1179" s="8"/>
      <c r="M1179" s="114"/>
      <c r="N1179" s="21"/>
      <c r="O1179" s="21"/>
      <c r="P1179" s="21"/>
      <c r="Q1179" s="21"/>
      <c r="R1179" s="21"/>
      <c r="S1179" s="21"/>
      <c r="T1179" s="22"/>
      <c r="AT1179" s="120" t="s">
        <v>399</v>
      </c>
      <c r="AU1179" s="120" t="s">
        <v>74</v>
      </c>
    </row>
    <row r="1180" spans="2:51" s="167" customFormat="1" ht="12">
      <c r="B1180" s="166"/>
      <c r="D1180" s="96" t="s">
        <v>132</v>
      </c>
      <c r="E1180" s="168" t="s">
        <v>1</v>
      </c>
      <c r="F1180" s="169" t="s">
        <v>401</v>
      </c>
      <c r="H1180" s="168" t="s">
        <v>1</v>
      </c>
      <c r="L1180" s="166"/>
      <c r="M1180" s="170"/>
      <c r="N1180" s="171"/>
      <c r="O1180" s="171"/>
      <c r="P1180" s="171"/>
      <c r="Q1180" s="171"/>
      <c r="R1180" s="171"/>
      <c r="S1180" s="171"/>
      <c r="T1180" s="172"/>
      <c r="AT1180" s="168" t="s">
        <v>132</v>
      </c>
      <c r="AU1180" s="168" t="s">
        <v>74</v>
      </c>
      <c r="AV1180" s="167" t="s">
        <v>72</v>
      </c>
      <c r="AW1180" s="167" t="s">
        <v>5</v>
      </c>
      <c r="AX1180" s="167" t="s">
        <v>66</v>
      </c>
      <c r="AY1180" s="168" t="s">
        <v>123</v>
      </c>
    </row>
    <row r="1181" spans="2:51" s="167" customFormat="1" ht="12">
      <c r="B1181" s="166"/>
      <c r="D1181" s="96" t="s">
        <v>132</v>
      </c>
      <c r="E1181" s="168" t="s">
        <v>1</v>
      </c>
      <c r="F1181" s="169" t="s">
        <v>1142</v>
      </c>
      <c r="H1181" s="168" t="s">
        <v>1</v>
      </c>
      <c r="L1181" s="166"/>
      <c r="M1181" s="170"/>
      <c r="N1181" s="171"/>
      <c r="O1181" s="171"/>
      <c r="P1181" s="171"/>
      <c r="Q1181" s="171"/>
      <c r="R1181" s="171"/>
      <c r="S1181" s="171"/>
      <c r="T1181" s="172"/>
      <c r="AT1181" s="168" t="s">
        <v>132</v>
      </c>
      <c r="AU1181" s="168" t="s">
        <v>74</v>
      </c>
      <c r="AV1181" s="167" t="s">
        <v>72</v>
      </c>
      <c r="AW1181" s="167" t="s">
        <v>5</v>
      </c>
      <c r="AX1181" s="167" t="s">
        <v>66</v>
      </c>
      <c r="AY1181" s="168" t="s">
        <v>123</v>
      </c>
    </row>
    <row r="1182" spans="2:51" s="167" customFormat="1" ht="12">
      <c r="B1182" s="166"/>
      <c r="D1182" s="96" t="s">
        <v>132</v>
      </c>
      <c r="E1182" s="168" t="s">
        <v>1</v>
      </c>
      <c r="F1182" s="169" t="s">
        <v>1143</v>
      </c>
      <c r="H1182" s="168" t="s">
        <v>1</v>
      </c>
      <c r="L1182" s="166"/>
      <c r="M1182" s="170"/>
      <c r="N1182" s="171"/>
      <c r="O1182" s="171"/>
      <c r="P1182" s="171"/>
      <c r="Q1182" s="171"/>
      <c r="R1182" s="171"/>
      <c r="S1182" s="171"/>
      <c r="T1182" s="172"/>
      <c r="AT1182" s="168" t="s">
        <v>132</v>
      </c>
      <c r="AU1182" s="168" t="s">
        <v>74</v>
      </c>
      <c r="AV1182" s="167" t="s">
        <v>72</v>
      </c>
      <c r="AW1182" s="167" t="s">
        <v>5</v>
      </c>
      <c r="AX1182" s="167" t="s">
        <v>66</v>
      </c>
      <c r="AY1182" s="168" t="s">
        <v>123</v>
      </c>
    </row>
    <row r="1183" spans="2:51" s="167" customFormat="1" ht="12">
      <c r="B1183" s="166"/>
      <c r="D1183" s="96" t="s">
        <v>132</v>
      </c>
      <c r="E1183" s="168" t="s">
        <v>1</v>
      </c>
      <c r="F1183" s="169" t="s">
        <v>1244</v>
      </c>
      <c r="H1183" s="168" t="s">
        <v>1</v>
      </c>
      <c r="L1183" s="166"/>
      <c r="M1183" s="170"/>
      <c r="N1183" s="171"/>
      <c r="O1183" s="171"/>
      <c r="P1183" s="171"/>
      <c r="Q1183" s="171"/>
      <c r="R1183" s="171"/>
      <c r="S1183" s="171"/>
      <c r="T1183" s="172"/>
      <c r="AT1183" s="168" t="s">
        <v>132</v>
      </c>
      <c r="AU1183" s="168" t="s">
        <v>74</v>
      </c>
      <c r="AV1183" s="167" t="s">
        <v>72</v>
      </c>
      <c r="AW1183" s="167" t="s">
        <v>5</v>
      </c>
      <c r="AX1183" s="167" t="s">
        <v>66</v>
      </c>
      <c r="AY1183" s="168" t="s">
        <v>123</v>
      </c>
    </row>
    <row r="1184" spans="2:51" s="167" customFormat="1" ht="12">
      <c r="B1184" s="166"/>
      <c r="D1184" s="96" t="s">
        <v>132</v>
      </c>
      <c r="E1184" s="168" t="s">
        <v>1</v>
      </c>
      <c r="F1184" s="169" t="s">
        <v>1150</v>
      </c>
      <c r="H1184" s="168" t="s">
        <v>1</v>
      </c>
      <c r="L1184" s="166"/>
      <c r="M1184" s="170"/>
      <c r="N1184" s="171"/>
      <c r="O1184" s="171"/>
      <c r="P1184" s="171"/>
      <c r="Q1184" s="171"/>
      <c r="R1184" s="171"/>
      <c r="S1184" s="171"/>
      <c r="T1184" s="172"/>
      <c r="AT1184" s="168" t="s">
        <v>132</v>
      </c>
      <c r="AU1184" s="168" t="s">
        <v>74</v>
      </c>
      <c r="AV1184" s="167" t="s">
        <v>72</v>
      </c>
      <c r="AW1184" s="167" t="s">
        <v>5</v>
      </c>
      <c r="AX1184" s="167" t="s">
        <v>66</v>
      </c>
      <c r="AY1184" s="168" t="s">
        <v>123</v>
      </c>
    </row>
    <row r="1185" spans="2:51" s="167" customFormat="1" ht="12">
      <c r="B1185" s="166"/>
      <c r="D1185" s="96" t="s">
        <v>132</v>
      </c>
      <c r="E1185" s="168" t="s">
        <v>1</v>
      </c>
      <c r="F1185" s="169" t="s">
        <v>1245</v>
      </c>
      <c r="H1185" s="168" t="s">
        <v>1</v>
      </c>
      <c r="L1185" s="166"/>
      <c r="M1185" s="170"/>
      <c r="N1185" s="171"/>
      <c r="O1185" s="171"/>
      <c r="P1185" s="171"/>
      <c r="Q1185" s="171"/>
      <c r="R1185" s="171"/>
      <c r="S1185" s="171"/>
      <c r="T1185" s="172"/>
      <c r="AT1185" s="168" t="s">
        <v>132</v>
      </c>
      <c r="AU1185" s="168" t="s">
        <v>74</v>
      </c>
      <c r="AV1185" s="167" t="s">
        <v>72</v>
      </c>
      <c r="AW1185" s="167" t="s">
        <v>5</v>
      </c>
      <c r="AX1185" s="167" t="s">
        <v>66</v>
      </c>
      <c r="AY1185" s="168" t="s">
        <v>123</v>
      </c>
    </row>
    <row r="1186" spans="2:51" s="95" customFormat="1" ht="12">
      <c r="B1186" s="94"/>
      <c r="D1186" s="96" t="s">
        <v>132</v>
      </c>
      <c r="E1186" s="97" t="s">
        <v>1</v>
      </c>
      <c r="F1186" s="98" t="s">
        <v>1246</v>
      </c>
      <c r="H1186" s="99">
        <v>2</v>
      </c>
      <c r="L1186" s="94"/>
      <c r="M1186" s="100"/>
      <c r="N1186" s="101"/>
      <c r="O1186" s="101"/>
      <c r="P1186" s="101"/>
      <c r="Q1186" s="101"/>
      <c r="R1186" s="101"/>
      <c r="S1186" s="101"/>
      <c r="T1186" s="102"/>
      <c r="AT1186" s="97" t="s">
        <v>132</v>
      </c>
      <c r="AU1186" s="97" t="s">
        <v>74</v>
      </c>
      <c r="AV1186" s="95" t="s">
        <v>74</v>
      </c>
      <c r="AW1186" s="95" t="s">
        <v>5</v>
      </c>
      <c r="AX1186" s="95" t="s">
        <v>66</v>
      </c>
      <c r="AY1186" s="97" t="s">
        <v>123</v>
      </c>
    </row>
    <row r="1187" spans="2:51" s="167" customFormat="1" ht="12">
      <c r="B1187" s="166"/>
      <c r="D1187" s="96" t="s">
        <v>132</v>
      </c>
      <c r="E1187" s="168" t="s">
        <v>1</v>
      </c>
      <c r="F1187" s="169" t="s">
        <v>1155</v>
      </c>
      <c r="H1187" s="168" t="s">
        <v>1</v>
      </c>
      <c r="L1187" s="166"/>
      <c r="M1187" s="170"/>
      <c r="N1187" s="171"/>
      <c r="O1187" s="171"/>
      <c r="P1187" s="171"/>
      <c r="Q1187" s="171"/>
      <c r="R1187" s="171"/>
      <c r="S1187" s="171"/>
      <c r="T1187" s="172"/>
      <c r="AT1187" s="168" t="s">
        <v>132</v>
      </c>
      <c r="AU1187" s="168" t="s">
        <v>74</v>
      </c>
      <c r="AV1187" s="167" t="s">
        <v>72</v>
      </c>
      <c r="AW1187" s="167" t="s">
        <v>5</v>
      </c>
      <c r="AX1187" s="167" t="s">
        <v>66</v>
      </c>
      <c r="AY1187" s="168" t="s">
        <v>123</v>
      </c>
    </row>
    <row r="1188" spans="2:51" s="167" customFormat="1" ht="12">
      <c r="B1188" s="166"/>
      <c r="D1188" s="96" t="s">
        <v>132</v>
      </c>
      <c r="E1188" s="168" t="s">
        <v>1</v>
      </c>
      <c r="F1188" s="169" t="s">
        <v>1247</v>
      </c>
      <c r="H1188" s="168" t="s">
        <v>1</v>
      </c>
      <c r="L1188" s="166"/>
      <c r="M1188" s="170"/>
      <c r="N1188" s="171"/>
      <c r="O1188" s="171"/>
      <c r="P1188" s="171"/>
      <c r="Q1188" s="171"/>
      <c r="R1188" s="171"/>
      <c r="S1188" s="171"/>
      <c r="T1188" s="172"/>
      <c r="AT1188" s="168" t="s">
        <v>132</v>
      </c>
      <c r="AU1188" s="168" t="s">
        <v>74</v>
      </c>
      <c r="AV1188" s="167" t="s">
        <v>72</v>
      </c>
      <c r="AW1188" s="167" t="s">
        <v>5</v>
      </c>
      <c r="AX1188" s="167" t="s">
        <v>66</v>
      </c>
      <c r="AY1188" s="168" t="s">
        <v>123</v>
      </c>
    </row>
    <row r="1189" spans="2:51" s="95" customFormat="1" ht="12">
      <c r="B1189" s="94"/>
      <c r="D1189" s="96" t="s">
        <v>132</v>
      </c>
      <c r="E1189" s="97" t="s">
        <v>1</v>
      </c>
      <c r="F1189" s="98" t="s">
        <v>1248</v>
      </c>
      <c r="H1189" s="99">
        <v>3.5</v>
      </c>
      <c r="L1189" s="94"/>
      <c r="M1189" s="100"/>
      <c r="N1189" s="101"/>
      <c r="O1189" s="101"/>
      <c r="P1189" s="101"/>
      <c r="Q1189" s="101"/>
      <c r="R1189" s="101"/>
      <c r="S1189" s="101"/>
      <c r="T1189" s="102"/>
      <c r="AT1189" s="97" t="s">
        <v>132</v>
      </c>
      <c r="AU1189" s="97" t="s">
        <v>74</v>
      </c>
      <c r="AV1189" s="95" t="s">
        <v>74</v>
      </c>
      <c r="AW1189" s="95" t="s">
        <v>5</v>
      </c>
      <c r="AX1189" s="95" t="s">
        <v>66</v>
      </c>
      <c r="AY1189" s="97" t="s">
        <v>123</v>
      </c>
    </row>
    <row r="1190" spans="2:51" s="167" customFormat="1" ht="12">
      <c r="B1190" s="166"/>
      <c r="D1190" s="96" t="s">
        <v>132</v>
      </c>
      <c r="E1190" s="168" t="s">
        <v>1</v>
      </c>
      <c r="F1190" s="169" t="s">
        <v>1150</v>
      </c>
      <c r="H1190" s="168" t="s">
        <v>1</v>
      </c>
      <c r="L1190" s="166"/>
      <c r="M1190" s="170"/>
      <c r="N1190" s="171"/>
      <c r="O1190" s="171"/>
      <c r="P1190" s="171"/>
      <c r="Q1190" s="171"/>
      <c r="R1190" s="171"/>
      <c r="S1190" s="171"/>
      <c r="T1190" s="172"/>
      <c r="AT1190" s="168" t="s">
        <v>132</v>
      </c>
      <c r="AU1190" s="168" t="s">
        <v>74</v>
      </c>
      <c r="AV1190" s="167" t="s">
        <v>72</v>
      </c>
      <c r="AW1190" s="167" t="s">
        <v>5</v>
      </c>
      <c r="AX1190" s="167" t="s">
        <v>66</v>
      </c>
      <c r="AY1190" s="168" t="s">
        <v>123</v>
      </c>
    </row>
    <row r="1191" spans="2:51" s="167" customFormat="1" ht="12">
      <c r="B1191" s="166"/>
      <c r="D1191" s="96" t="s">
        <v>132</v>
      </c>
      <c r="E1191" s="168" t="s">
        <v>1</v>
      </c>
      <c r="F1191" s="169" t="s">
        <v>688</v>
      </c>
      <c r="H1191" s="168" t="s">
        <v>1</v>
      </c>
      <c r="L1191" s="166"/>
      <c r="M1191" s="170"/>
      <c r="N1191" s="171"/>
      <c r="O1191" s="171"/>
      <c r="P1191" s="171"/>
      <c r="Q1191" s="171"/>
      <c r="R1191" s="171"/>
      <c r="S1191" s="171"/>
      <c r="T1191" s="172"/>
      <c r="AT1191" s="168" t="s">
        <v>132</v>
      </c>
      <c r="AU1191" s="168" t="s">
        <v>74</v>
      </c>
      <c r="AV1191" s="167" t="s">
        <v>72</v>
      </c>
      <c r="AW1191" s="167" t="s">
        <v>5</v>
      </c>
      <c r="AX1191" s="167" t="s">
        <v>66</v>
      </c>
      <c r="AY1191" s="168" t="s">
        <v>123</v>
      </c>
    </row>
    <row r="1192" spans="2:51" s="95" customFormat="1" ht="12">
      <c r="B1192" s="94"/>
      <c r="D1192" s="96" t="s">
        <v>132</v>
      </c>
      <c r="E1192" s="97" t="s">
        <v>1</v>
      </c>
      <c r="F1192" s="98" t="s">
        <v>668</v>
      </c>
      <c r="H1192" s="99">
        <v>0.5</v>
      </c>
      <c r="L1192" s="94"/>
      <c r="M1192" s="100"/>
      <c r="N1192" s="101"/>
      <c r="O1192" s="101"/>
      <c r="P1192" s="101"/>
      <c r="Q1192" s="101"/>
      <c r="R1192" s="101"/>
      <c r="S1192" s="101"/>
      <c r="T1192" s="102"/>
      <c r="AT1192" s="97" t="s">
        <v>132</v>
      </c>
      <c r="AU1192" s="97" t="s">
        <v>74</v>
      </c>
      <c r="AV1192" s="95" t="s">
        <v>74</v>
      </c>
      <c r="AW1192" s="95" t="s">
        <v>5</v>
      </c>
      <c r="AX1192" s="95" t="s">
        <v>66</v>
      </c>
      <c r="AY1192" s="97" t="s">
        <v>123</v>
      </c>
    </row>
    <row r="1193" spans="2:51" s="167" customFormat="1" ht="12">
      <c r="B1193" s="166"/>
      <c r="D1193" s="96" t="s">
        <v>132</v>
      </c>
      <c r="E1193" s="168" t="s">
        <v>1</v>
      </c>
      <c r="F1193" s="169" t="s">
        <v>1155</v>
      </c>
      <c r="H1193" s="168" t="s">
        <v>1</v>
      </c>
      <c r="L1193" s="166"/>
      <c r="M1193" s="170"/>
      <c r="N1193" s="171"/>
      <c r="O1193" s="171"/>
      <c r="P1193" s="171"/>
      <c r="Q1193" s="171"/>
      <c r="R1193" s="171"/>
      <c r="S1193" s="171"/>
      <c r="T1193" s="172"/>
      <c r="AT1193" s="168" t="s">
        <v>132</v>
      </c>
      <c r="AU1193" s="168" t="s">
        <v>74</v>
      </c>
      <c r="AV1193" s="167" t="s">
        <v>72</v>
      </c>
      <c r="AW1193" s="167" t="s">
        <v>5</v>
      </c>
      <c r="AX1193" s="167" t="s">
        <v>66</v>
      </c>
      <c r="AY1193" s="168" t="s">
        <v>123</v>
      </c>
    </row>
    <row r="1194" spans="2:51" s="167" customFormat="1" ht="12">
      <c r="B1194" s="166"/>
      <c r="D1194" s="96" t="s">
        <v>132</v>
      </c>
      <c r="E1194" s="168" t="s">
        <v>1</v>
      </c>
      <c r="F1194" s="169" t="s">
        <v>1249</v>
      </c>
      <c r="H1194" s="168" t="s">
        <v>1</v>
      </c>
      <c r="L1194" s="166"/>
      <c r="M1194" s="170"/>
      <c r="N1194" s="171"/>
      <c r="O1194" s="171"/>
      <c r="P1194" s="171"/>
      <c r="Q1194" s="171"/>
      <c r="R1194" s="171"/>
      <c r="S1194" s="171"/>
      <c r="T1194" s="172"/>
      <c r="AT1194" s="168" t="s">
        <v>132</v>
      </c>
      <c r="AU1194" s="168" t="s">
        <v>74</v>
      </c>
      <c r="AV1194" s="167" t="s">
        <v>72</v>
      </c>
      <c r="AW1194" s="167" t="s">
        <v>5</v>
      </c>
      <c r="AX1194" s="167" t="s">
        <v>66</v>
      </c>
      <c r="AY1194" s="168" t="s">
        <v>123</v>
      </c>
    </row>
    <row r="1195" spans="2:51" s="95" customFormat="1" ht="12">
      <c r="B1195" s="94"/>
      <c r="D1195" s="96" t="s">
        <v>132</v>
      </c>
      <c r="E1195" s="97" t="s">
        <v>1</v>
      </c>
      <c r="F1195" s="98" t="s">
        <v>666</v>
      </c>
      <c r="H1195" s="99">
        <v>1</v>
      </c>
      <c r="L1195" s="94"/>
      <c r="M1195" s="100"/>
      <c r="N1195" s="101"/>
      <c r="O1195" s="101"/>
      <c r="P1195" s="101"/>
      <c r="Q1195" s="101"/>
      <c r="R1195" s="101"/>
      <c r="S1195" s="101"/>
      <c r="T1195" s="102"/>
      <c r="AT1195" s="97" t="s">
        <v>132</v>
      </c>
      <c r="AU1195" s="97" t="s">
        <v>74</v>
      </c>
      <c r="AV1195" s="95" t="s">
        <v>74</v>
      </c>
      <c r="AW1195" s="95" t="s">
        <v>5</v>
      </c>
      <c r="AX1195" s="95" t="s">
        <v>66</v>
      </c>
      <c r="AY1195" s="97" t="s">
        <v>123</v>
      </c>
    </row>
    <row r="1196" spans="2:51" s="182" customFormat="1" ht="12">
      <c r="B1196" s="181"/>
      <c r="D1196" s="96" t="s">
        <v>132</v>
      </c>
      <c r="E1196" s="183" t="s">
        <v>1</v>
      </c>
      <c r="F1196" s="184" t="s">
        <v>470</v>
      </c>
      <c r="H1196" s="185">
        <v>7</v>
      </c>
      <c r="L1196" s="181"/>
      <c r="M1196" s="186"/>
      <c r="N1196" s="187"/>
      <c r="O1196" s="187"/>
      <c r="P1196" s="187"/>
      <c r="Q1196" s="187"/>
      <c r="R1196" s="187"/>
      <c r="S1196" s="187"/>
      <c r="T1196" s="188"/>
      <c r="AT1196" s="183" t="s">
        <v>132</v>
      </c>
      <c r="AU1196" s="183" t="s">
        <v>74</v>
      </c>
      <c r="AV1196" s="182" t="s">
        <v>130</v>
      </c>
      <c r="AW1196" s="182" t="s">
        <v>5</v>
      </c>
      <c r="AX1196" s="182" t="s">
        <v>72</v>
      </c>
      <c r="AY1196" s="183" t="s">
        <v>123</v>
      </c>
    </row>
    <row r="1197" spans="2:65" s="117" customFormat="1" ht="16.5" customHeight="1">
      <c r="B1197" s="8"/>
      <c r="C1197" s="103" t="s">
        <v>813</v>
      </c>
      <c r="D1197" s="103" t="s">
        <v>189</v>
      </c>
      <c r="E1197" s="104" t="s">
        <v>746</v>
      </c>
      <c r="F1197" s="105" t="s">
        <v>747</v>
      </c>
      <c r="G1197" s="106" t="s">
        <v>140</v>
      </c>
      <c r="H1197" s="107">
        <v>5.5</v>
      </c>
      <c r="I1197" s="143"/>
      <c r="J1197" s="108">
        <f>ROUND(I1197*H1197,2)</f>
        <v>0</v>
      </c>
      <c r="K1197" s="105" t="s">
        <v>397</v>
      </c>
      <c r="L1197" s="157"/>
      <c r="M1197" s="109" t="s">
        <v>1</v>
      </c>
      <c r="N1197" s="189" t="s">
        <v>35</v>
      </c>
      <c r="O1197" s="92">
        <v>0</v>
      </c>
      <c r="P1197" s="92">
        <f>O1197*H1197</f>
        <v>0</v>
      </c>
      <c r="Q1197" s="92">
        <v>0.00243</v>
      </c>
      <c r="R1197" s="92">
        <f>Q1197*H1197</f>
        <v>0.013364999999999998</v>
      </c>
      <c r="S1197" s="92">
        <v>0</v>
      </c>
      <c r="T1197" s="164">
        <f>S1197*H1197</f>
        <v>0</v>
      </c>
      <c r="AR1197" s="120" t="s">
        <v>159</v>
      </c>
      <c r="AT1197" s="120" t="s">
        <v>189</v>
      </c>
      <c r="AU1197" s="120" t="s">
        <v>74</v>
      </c>
      <c r="AY1197" s="120" t="s">
        <v>123</v>
      </c>
      <c r="BE1197" s="156">
        <f>IF(N1197="základní",J1197,0)</f>
        <v>0</v>
      </c>
      <c r="BF1197" s="156">
        <f>IF(N1197="snížená",J1197,0)</f>
        <v>0</v>
      </c>
      <c r="BG1197" s="156">
        <f>IF(N1197="zákl. přenesená",J1197,0)</f>
        <v>0</v>
      </c>
      <c r="BH1197" s="156">
        <f>IF(N1197="sníž. přenesená",J1197,0)</f>
        <v>0</v>
      </c>
      <c r="BI1197" s="156">
        <f>IF(N1197="nulová",J1197,0)</f>
        <v>0</v>
      </c>
      <c r="BJ1197" s="120" t="s">
        <v>72</v>
      </c>
      <c r="BK1197" s="156">
        <f>ROUND(I1197*H1197,2)</f>
        <v>0</v>
      </c>
      <c r="BL1197" s="120" t="s">
        <v>130</v>
      </c>
      <c r="BM1197" s="120" t="s">
        <v>1342</v>
      </c>
    </row>
    <row r="1198" spans="2:47" s="117" customFormat="1" ht="12">
      <c r="B1198" s="8"/>
      <c r="D1198" s="96" t="s">
        <v>399</v>
      </c>
      <c r="F1198" s="165" t="s">
        <v>747</v>
      </c>
      <c r="L1198" s="8"/>
      <c r="M1198" s="114"/>
      <c r="N1198" s="21"/>
      <c r="O1198" s="21"/>
      <c r="P1198" s="21"/>
      <c r="Q1198" s="21"/>
      <c r="R1198" s="21"/>
      <c r="S1198" s="21"/>
      <c r="T1198" s="22"/>
      <c r="AT1198" s="120" t="s">
        <v>399</v>
      </c>
      <c r="AU1198" s="120" t="s">
        <v>74</v>
      </c>
    </row>
    <row r="1199" spans="2:51" s="167" customFormat="1" ht="12">
      <c r="B1199" s="166"/>
      <c r="D1199" s="96" t="s">
        <v>132</v>
      </c>
      <c r="E1199" s="168" t="s">
        <v>1</v>
      </c>
      <c r="F1199" s="169" t="s">
        <v>401</v>
      </c>
      <c r="H1199" s="168" t="s">
        <v>1</v>
      </c>
      <c r="L1199" s="166"/>
      <c r="M1199" s="170"/>
      <c r="N1199" s="171"/>
      <c r="O1199" s="171"/>
      <c r="P1199" s="171"/>
      <c r="Q1199" s="171"/>
      <c r="R1199" s="171"/>
      <c r="S1199" s="171"/>
      <c r="T1199" s="172"/>
      <c r="AT1199" s="168" t="s">
        <v>132</v>
      </c>
      <c r="AU1199" s="168" t="s">
        <v>74</v>
      </c>
      <c r="AV1199" s="167" t="s">
        <v>72</v>
      </c>
      <c r="AW1199" s="167" t="s">
        <v>5</v>
      </c>
      <c r="AX1199" s="167" t="s">
        <v>66</v>
      </c>
      <c r="AY1199" s="168" t="s">
        <v>123</v>
      </c>
    </row>
    <row r="1200" spans="2:51" s="167" customFormat="1" ht="12">
      <c r="B1200" s="166"/>
      <c r="D1200" s="96" t="s">
        <v>132</v>
      </c>
      <c r="E1200" s="168" t="s">
        <v>1</v>
      </c>
      <c r="F1200" s="169" t="s">
        <v>1142</v>
      </c>
      <c r="H1200" s="168" t="s">
        <v>1</v>
      </c>
      <c r="L1200" s="166"/>
      <c r="M1200" s="170"/>
      <c r="N1200" s="171"/>
      <c r="O1200" s="171"/>
      <c r="P1200" s="171"/>
      <c r="Q1200" s="171"/>
      <c r="R1200" s="171"/>
      <c r="S1200" s="171"/>
      <c r="T1200" s="172"/>
      <c r="AT1200" s="168" t="s">
        <v>132</v>
      </c>
      <c r="AU1200" s="168" t="s">
        <v>74</v>
      </c>
      <c r="AV1200" s="167" t="s">
        <v>72</v>
      </c>
      <c r="AW1200" s="167" t="s">
        <v>5</v>
      </c>
      <c r="AX1200" s="167" t="s">
        <v>66</v>
      </c>
      <c r="AY1200" s="168" t="s">
        <v>123</v>
      </c>
    </row>
    <row r="1201" spans="2:51" s="167" customFormat="1" ht="12">
      <c r="B1201" s="166"/>
      <c r="D1201" s="96" t="s">
        <v>132</v>
      </c>
      <c r="E1201" s="168" t="s">
        <v>1</v>
      </c>
      <c r="F1201" s="169" t="s">
        <v>1143</v>
      </c>
      <c r="H1201" s="168" t="s">
        <v>1</v>
      </c>
      <c r="L1201" s="166"/>
      <c r="M1201" s="170"/>
      <c r="N1201" s="171"/>
      <c r="O1201" s="171"/>
      <c r="P1201" s="171"/>
      <c r="Q1201" s="171"/>
      <c r="R1201" s="171"/>
      <c r="S1201" s="171"/>
      <c r="T1201" s="172"/>
      <c r="AT1201" s="168" t="s">
        <v>132</v>
      </c>
      <c r="AU1201" s="168" t="s">
        <v>74</v>
      </c>
      <c r="AV1201" s="167" t="s">
        <v>72</v>
      </c>
      <c r="AW1201" s="167" t="s">
        <v>5</v>
      </c>
      <c r="AX1201" s="167" t="s">
        <v>66</v>
      </c>
      <c r="AY1201" s="168" t="s">
        <v>123</v>
      </c>
    </row>
    <row r="1202" spans="2:51" s="167" customFormat="1" ht="12">
      <c r="B1202" s="166"/>
      <c r="D1202" s="96" t="s">
        <v>132</v>
      </c>
      <c r="E1202" s="168" t="s">
        <v>1</v>
      </c>
      <c r="F1202" s="169" t="s">
        <v>1244</v>
      </c>
      <c r="H1202" s="168" t="s">
        <v>1</v>
      </c>
      <c r="L1202" s="166"/>
      <c r="M1202" s="170"/>
      <c r="N1202" s="171"/>
      <c r="O1202" s="171"/>
      <c r="P1202" s="171"/>
      <c r="Q1202" s="171"/>
      <c r="R1202" s="171"/>
      <c r="S1202" s="171"/>
      <c r="T1202" s="172"/>
      <c r="AT1202" s="168" t="s">
        <v>132</v>
      </c>
      <c r="AU1202" s="168" t="s">
        <v>74</v>
      </c>
      <c r="AV1202" s="167" t="s">
        <v>72</v>
      </c>
      <c r="AW1202" s="167" t="s">
        <v>5</v>
      </c>
      <c r="AX1202" s="167" t="s">
        <v>66</v>
      </c>
      <c r="AY1202" s="168" t="s">
        <v>123</v>
      </c>
    </row>
    <row r="1203" spans="2:51" s="167" customFormat="1" ht="12">
      <c r="B1203" s="166"/>
      <c r="D1203" s="96" t="s">
        <v>132</v>
      </c>
      <c r="E1203" s="168" t="s">
        <v>1</v>
      </c>
      <c r="F1203" s="169" t="s">
        <v>1150</v>
      </c>
      <c r="H1203" s="168" t="s">
        <v>1</v>
      </c>
      <c r="L1203" s="166"/>
      <c r="M1203" s="170"/>
      <c r="N1203" s="171"/>
      <c r="O1203" s="171"/>
      <c r="P1203" s="171"/>
      <c r="Q1203" s="171"/>
      <c r="R1203" s="171"/>
      <c r="S1203" s="171"/>
      <c r="T1203" s="172"/>
      <c r="AT1203" s="168" t="s">
        <v>132</v>
      </c>
      <c r="AU1203" s="168" t="s">
        <v>74</v>
      </c>
      <c r="AV1203" s="167" t="s">
        <v>72</v>
      </c>
      <c r="AW1203" s="167" t="s">
        <v>5</v>
      </c>
      <c r="AX1203" s="167" t="s">
        <v>66</v>
      </c>
      <c r="AY1203" s="168" t="s">
        <v>123</v>
      </c>
    </row>
    <row r="1204" spans="2:51" s="167" customFormat="1" ht="12">
      <c r="B1204" s="166"/>
      <c r="D1204" s="96" t="s">
        <v>132</v>
      </c>
      <c r="E1204" s="168" t="s">
        <v>1</v>
      </c>
      <c r="F1204" s="169" t="s">
        <v>1245</v>
      </c>
      <c r="H1204" s="168" t="s">
        <v>1</v>
      </c>
      <c r="L1204" s="166"/>
      <c r="M1204" s="170"/>
      <c r="N1204" s="171"/>
      <c r="O1204" s="171"/>
      <c r="P1204" s="171"/>
      <c r="Q1204" s="171"/>
      <c r="R1204" s="171"/>
      <c r="S1204" s="171"/>
      <c r="T1204" s="172"/>
      <c r="AT1204" s="168" t="s">
        <v>132</v>
      </c>
      <c r="AU1204" s="168" t="s">
        <v>74</v>
      </c>
      <c r="AV1204" s="167" t="s">
        <v>72</v>
      </c>
      <c r="AW1204" s="167" t="s">
        <v>5</v>
      </c>
      <c r="AX1204" s="167" t="s">
        <v>66</v>
      </c>
      <c r="AY1204" s="168" t="s">
        <v>123</v>
      </c>
    </row>
    <row r="1205" spans="2:51" s="95" customFormat="1" ht="12">
      <c r="B1205" s="94"/>
      <c r="D1205" s="96" t="s">
        <v>132</v>
      </c>
      <c r="E1205" s="97" t="s">
        <v>1</v>
      </c>
      <c r="F1205" s="98" t="s">
        <v>1246</v>
      </c>
      <c r="H1205" s="99">
        <v>2</v>
      </c>
      <c r="L1205" s="94"/>
      <c r="M1205" s="100"/>
      <c r="N1205" s="101"/>
      <c r="O1205" s="101"/>
      <c r="P1205" s="101"/>
      <c r="Q1205" s="101"/>
      <c r="R1205" s="101"/>
      <c r="S1205" s="101"/>
      <c r="T1205" s="102"/>
      <c r="AT1205" s="97" t="s">
        <v>132</v>
      </c>
      <c r="AU1205" s="97" t="s">
        <v>74</v>
      </c>
      <c r="AV1205" s="95" t="s">
        <v>74</v>
      </c>
      <c r="AW1205" s="95" t="s">
        <v>5</v>
      </c>
      <c r="AX1205" s="95" t="s">
        <v>66</v>
      </c>
      <c r="AY1205" s="97" t="s">
        <v>123</v>
      </c>
    </row>
    <row r="1206" spans="2:51" s="167" customFormat="1" ht="12">
      <c r="B1206" s="166"/>
      <c r="D1206" s="96" t="s">
        <v>132</v>
      </c>
      <c r="E1206" s="168" t="s">
        <v>1</v>
      </c>
      <c r="F1206" s="169" t="s">
        <v>1155</v>
      </c>
      <c r="H1206" s="168" t="s">
        <v>1</v>
      </c>
      <c r="L1206" s="166"/>
      <c r="M1206" s="170"/>
      <c r="N1206" s="171"/>
      <c r="O1206" s="171"/>
      <c r="P1206" s="171"/>
      <c r="Q1206" s="171"/>
      <c r="R1206" s="171"/>
      <c r="S1206" s="171"/>
      <c r="T1206" s="172"/>
      <c r="AT1206" s="168" t="s">
        <v>132</v>
      </c>
      <c r="AU1206" s="168" t="s">
        <v>74</v>
      </c>
      <c r="AV1206" s="167" t="s">
        <v>72</v>
      </c>
      <c r="AW1206" s="167" t="s">
        <v>5</v>
      </c>
      <c r="AX1206" s="167" t="s">
        <v>66</v>
      </c>
      <c r="AY1206" s="168" t="s">
        <v>123</v>
      </c>
    </row>
    <row r="1207" spans="2:51" s="167" customFormat="1" ht="12">
      <c r="B1207" s="166"/>
      <c r="D1207" s="96" t="s">
        <v>132</v>
      </c>
      <c r="E1207" s="168" t="s">
        <v>1</v>
      </c>
      <c r="F1207" s="169" t="s">
        <v>1247</v>
      </c>
      <c r="H1207" s="168" t="s">
        <v>1</v>
      </c>
      <c r="L1207" s="166"/>
      <c r="M1207" s="170"/>
      <c r="N1207" s="171"/>
      <c r="O1207" s="171"/>
      <c r="P1207" s="171"/>
      <c r="Q1207" s="171"/>
      <c r="R1207" s="171"/>
      <c r="S1207" s="171"/>
      <c r="T1207" s="172"/>
      <c r="AT1207" s="168" t="s">
        <v>132</v>
      </c>
      <c r="AU1207" s="168" t="s">
        <v>74</v>
      </c>
      <c r="AV1207" s="167" t="s">
        <v>72</v>
      </c>
      <c r="AW1207" s="167" t="s">
        <v>5</v>
      </c>
      <c r="AX1207" s="167" t="s">
        <v>66</v>
      </c>
      <c r="AY1207" s="168" t="s">
        <v>123</v>
      </c>
    </row>
    <row r="1208" spans="2:51" s="95" customFormat="1" ht="12">
      <c r="B1208" s="94"/>
      <c r="D1208" s="96" t="s">
        <v>132</v>
      </c>
      <c r="E1208" s="97" t="s">
        <v>1</v>
      </c>
      <c r="F1208" s="98" t="s">
        <v>1248</v>
      </c>
      <c r="H1208" s="99">
        <v>3.5</v>
      </c>
      <c r="L1208" s="94"/>
      <c r="M1208" s="100"/>
      <c r="N1208" s="101"/>
      <c r="O1208" s="101"/>
      <c r="P1208" s="101"/>
      <c r="Q1208" s="101"/>
      <c r="R1208" s="101"/>
      <c r="S1208" s="101"/>
      <c r="T1208" s="102"/>
      <c r="AT1208" s="97" t="s">
        <v>132</v>
      </c>
      <c r="AU1208" s="97" t="s">
        <v>74</v>
      </c>
      <c r="AV1208" s="95" t="s">
        <v>74</v>
      </c>
      <c r="AW1208" s="95" t="s">
        <v>5</v>
      </c>
      <c r="AX1208" s="95" t="s">
        <v>66</v>
      </c>
      <c r="AY1208" s="97" t="s">
        <v>123</v>
      </c>
    </row>
    <row r="1209" spans="2:51" s="182" customFormat="1" ht="12">
      <c r="B1209" s="181"/>
      <c r="D1209" s="96" t="s">
        <v>132</v>
      </c>
      <c r="E1209" s="183" t="s">
        <v>1</v>
      </c>
      <c r="F1209" s="184" t="s">
        <v>470</v>
      </c>
      <c r="H1209" s="185">
        <v>5.5</v>
      </c>
      <c r="L1209" s="181"/>
      <c r="M1209" s="186"/>
      <c r="N1209" s="187"/>
      <c r="O1209" s="187"/>
      <c r="P1209" s="187"/>
      <c r="Q1209" s="187"/>
      <c r="R1209" s="187"/>
      <c r="S1209" s="187"/>
      <c r="T1209" s="188"/>
      <c r="AT1209" s="183" t="s">
        <v>132</v>
      </c>
      <c r="AU1209" s="183" t="s">
        <v>74</v>
      </c>
      <c r="AV1209" s="182" t="s">
        <v>130</v>
      </c>
      <c r="AW1209" s="182" t="s">
        <v>5</v>
      </c>
      <c r="AX1209" s="182" t="s">
        <v>72</v>
      </c>
      <c r="AY1209" s="183" t="s">
        <v>123</v>
      </c>
    </row>
    <row r="1210" spans="2:65" s="117" customFormat="1" ht="16.5" customHeight="1">
      <c r="B1210" s="8"/>
      <c r="C1210" s="103" t="s">
        <v>832</v>
      </c>
      <c r="D1210" s="103" t="s">
        <v>189</v>
      </c>
      <c r="E1210" s="104" t="s">
        <v>1343</v>
      </c>
      <c r="F1210" s="105" t="s">
        <v>750</v>
      </c>
      <c r="G1210" s="106" t="s">
        <v>175</v>
      </c>
      <c r="H1210" s="107">
        <v>3</v>
      </c>
      <c r="I1210" s="143"/>
      <c r="J1210" s="108">
        <f>ROUND(I1210*H1210,2)</f>
        <v>0</v>
      </c>
      <c r="K1210" s="105" t="s">
        <v>751</v>
      </c>
      <c r="L1210" s="157"/>
      <c r="M1210" s="109" t="s">
        <v>1</v>
      </c>
      <c r="N1210" s="189" t="s">
        <v>35</v>
      </c>
      <c r="O1210" s="92">
        <v>0</v>
      </c>
      <c r="P1210" s="92">
        <f>O1210*H1210</f>
        <v>0</v>
      </c>
      <c r="Q1210" s="92">
        <v>0.0158</v>
      </c>
      <c r="R1210" s="92">
        <f>Q1210*H1210</f>
        <v>0.047400000000000005</v>
      </c>
      <c r="S1210" s="92">
        <v>0</v>
      </c>
      <c r="T1210" s="164">
        <f>S1210*H1210</f>
        <v>0</v>
      </c>
      <c r="AR1210" s="120" t="s">
        <v>159</v>
      </c>
      <c r="AT1210" s="120" t="s">
        <v>189</v>
      </c>
      <c r="AU1210" s="120" t="s">
        <v>74</v>
      </c>
      <c r="AY1210" s="120" t="s">
        <v>123</v>
      </c>
      <c r="BE1210" s="156">
        <f>IF(N1210="základní",J1210,0)</f>
        <v>0</v>
      </c>
      <c r="BF1210" s="156">
        <f>IF(N1210="snížená",J1210,0)</f>
        <v>0</v>
      </c>
      <c r="BG1210" s="156">
        <f>IF(N1210="zákl. přenesená",J1210,0)</f>
        <v>0</v>
      </c>
      <c r="BH1210" s="156">
        <f>IF(N1210="sníž. přenesená",J1210,0)</f>
        <v>0</v>
      </c>
      <c r="BI1210" s="156">
        <f>IF(N1210="nulová",J1210,0)</f>
        <v>0</v>
      </c>
      <c r="BJ1210" s="120" t="s">
        <v>72</v>
      </c>
      <c r="BK1210" s="156">
        <f>ROUND(I1210*H1210,2)</f>
        <v>0</v>
      </c>
      <c r="BL1210" s="120" t="s">
        <v>130</v>
      </c>
      <c r="BM1210" s="120" t="s">
        <v>1344</v>
      </c>
    </row>
    <row r="1211" spans="2:47" s="117" customFormat="1" ht="12">
      <c r="B1211" s="8"/>
      <c r="D1211" s="96" t="s">
        <v>399</v>
      </c>
      <c r="F1211" s="165" t="s">
        <v>750</v>
      </c>
      <c r="L1211" s="8"/>
      <c r="M1211" s="114"/>
      <c r="N1211" s="21"/>
      <c r="O1211" s="21"/>
      <c r="P1211" s="21"/>
      <c r="Q1211" s="21"/>
      <c r="R1211" s="21"/>
      <c r="S1211" s="21"/>
      <c r="T1211" s="22"/>
      <c r="AT1211" s="120" t="s">
        <v>399</v>
      </c>
      <c r="AU1211" s="120" t="s">
        <v>74</v>
      </c>
    </row>
    <row r="1212" spans="2:51" s="167" customFormat="1" ht="12">
      <c r="B1212" s="166"/>
      <c r="D1212" s="96" t="s">
        <v>132</v>
      </c>
      <c r="E1212" s="168" t="s">
        <v>1</v>
      </c>
      <c r="F1212" s="169" t="s">
        <v>401</v>
      </c>
      <c r="H1212" s="168" t="s">
        <v>1</v>
      </c>
      <c r="L1212" s="166"/>
      <c r="M1212" s="170"/>
      <c r="N1212" s="171"/>
      <c r="O1212" s="171"/>
      <c r="P1212" s="171"/>
      <c r="Q1212" s="171"/>
      <c r="R1212" s="171"/>
      <c r="S1212" s="171"/>
      <c r="T1212" s="172"/>
      <c r="AT1212" s="168" t="s">
        <v>132</v>
      </c>
      <c r="AU1212" s="168" t="s">
        <v>74</v>
      </c>
      <c r="AV1212" s="167" t="s">
        <v>72</v>
      </c>
      <c r="AW1212" s="167" t="s">
        <v>5</v>
      </c>
      <c r="AX1212" s="167" t="s">
        <v>66</v>
      </c>
      <c r="AY1212" s="168" t="s">
        <v>123</v>
      </c>
    </row>
    <row r="1213" spans="2:51" s="167" customFormat="1" ht="12">
      <c r="B1213" s="166"/>
      <c r="D1213" s="96" t="s">
        <v>132</v>
      </c>
      <c r="E1213" s="168" t="s">
        <v>1</v>
      </c>
      <c r="F1213" s="169" t="s">
        <v>1142</v>
      </c>
      <c r="H1213" s="168" t="s">
        <v>1</v>
      </c>
      <c r="L1213" s="166"/>
      <c r="M1213" s="170"/>
      <c r="N1213" s="171"/>
      <c r="O1213" s="171"/>
      <c r="P1213" s="171"/>
      <c r="Q1213" s="171"/>
      <c r="R1213" s="171"/>
      <c r="S1213" s="171"/>
      <c r="T1213" s="172"/>
      <c r="AT1213" s="168" t="s">
        <v>132</v>
      </c>
      <c r="AU1213" s="168" t="s">
        <v>74</v>
      </c>
      <c r="AV1213" s="167" t="s">
        <v>72</v>
      </c>
      <c r="AW1213" s="167" t="s">
        <v>5</v>
      </c>
      <c r="AX1213" s="167" t="s">
        <v>66</v>
      </c>
      <c r="AY1213" s="168" t="s">
        <v>123</v>
      </c>
    </row>
    <row r="1214" spans="2:51" s="167" customFormat="1" ht="12">
      <c r="B1214" s="166"/>
      <c r="D1214" s="96" t="s">
        <v>132</v>
      </c>
      <c r="E1214" s="168" t="s">
        <v>1</v>
      </c>
      <c r="F1214" s="169" t="s">
        <v>1143</v>
      </c>
      <c r="H1214" s="168" t="s">
        <v>1</v>
      </c>
      <c r="L1214" s="166"/>
      <c r="M1214" s="170"/>
      <c r="N1214" s="171"/>
      <c r="O1214" s="171"/>
      <c r="P1214" s="171"/>
      <c r="Q1214" s="171"/>
      <c r="R1214" s="171"/>
      <c r="S1214" s="171"/>
      <c r="T1214" s="172"/>
      <c r="AT1214" s="168" t="s">
        <v>132</v>
      </c>
      <c r="AU1214" s="168" t="s">
        <v>74</v>
      </c>
      <c r="AV1214" s="167" t="s">
        <v>72</v>
      </c>
      <c r="AW1214" s="167" t="s">
        <v>5</v>
      </c>
      <c r="AX1214" s="167" t="s">
        <v>66</v>
      </c>
      <c r="AY1214" s="168" t="s">
        <v>123</v>
      </c>
    </row>
    <row r="1215" spans="2:51" s="167" customFormat="1" ht="12">
      <c r="B1215" s="166"/>
      <c r="D1215" s="96" t="s">
        <v>132</v>
      </c>
      <c r="E1215" s="168" t="s">
        <v>1</v>
      </c>
      <c r="F1215" s="169" t="s">
        <v>1244</v>
      </c>
      <c r="H1215" s="168" t="s">
        <v>1</v>
      </c>
      <c r="L1215" s="166"/>
      <c r="M1215" s="170"/>
      <c r="N1215" s="171"/>
      <c r="O1215" s="171"/>
      <c r="P1215" s="171"/>
      <c r="Q1215" s="171"/>
      <c r="R1215" s="171"/>
      <c r="S1215" s="171"/>
      <c r="T1215" s="172"/>
      <c r="AT1215" s="168" t="s">
        <v>132</v>
      </c>
      <c r="AU1215" s="168" t="s">
        <v>74</v>
      </c>
      <c r="AV1215" s="167" t="s">
        <v>72</v>
      </c>
      <c r="AW1215" s="167" t="s">
        <v>5</v>
      </c>
      <c r="AX1215" s="167" t="s">
        <v>66</v>
      </c>
      <c r="AY1215" s="168" t="s">
        <v>123</v>
      </c>
    </row>
    <row r="1216" spans="2:51" s="167" customFormat="1" ht="12">
      <c r="B1216" s="166"/>
      <c r="D1216" s="96" t="s">
        <v>132</v>
      </c>
      <c r="E1216" s="168" t="s">
        <v>1</v>
      </c>
      <c r="F1216" s="169" t="s">
        <v>1150</v>
      </c>
      <c r="H1216" s="168" t="s">
        <v>1</v>
      </c>
      <c r="L1216" s="166"/>
      <c r="M1216" s="170"/>
      <c r="N1216" s="171"/>
      <c r="O1216" s="171"/>
      <c r="P1216" s="171"/>
      <c r="Q1216" s="171"/>
      <c r="R1216" s="171"/>
      <c r="S1216" s="171"/>
      <c r="T1216" s="172"/>
      <c r="AT1216" s="168" t="s">
        <v>132</v>
      </c>
      <c r="AU1216" s="168" t="s">
        <v>74</v>
      </c>
      <c r="AV1216" s="167" t="s">
        <v>72</v>
      </c>
      <c r="AW1216" s="167" t="s">
        <v>5</v>
      </c>
      <c r="AX1216" s="167" t="s">
        <v>66</v>
      </c>
      <c r="AY1216" s="168" t="s">
        <v>123</v>
      </c>
    </row>
    <row r="1217" spans="2:51" s="167" customFormat="1" ht="12">
      <c r="B1217" s="166"/>
      <c r="D1217" s="96" t="s">
        <v>132</v>
      </c>
      <c r="E1217" s="168" t="s">
        <v>1</v>
      </c>
      <c r="F1217" s="169" t="s">
        <v>688</v>
      </c>
      <c r="H1217" s="168" t="s">
        <v>1</v>
      </c>
      <c r="L1217" s="166"/>
      <c r="M1217" s="170"/>
      <c r="N1217" s="171"/>
      <c r="O1217" s="171"/>
      <c r="P1217" s="171"/>
      <c r="Q1217" s="171"/>
      <c r="R1217" s="171"/>
      <c r="S1217" s="171"/>
      <c r="T1217" s="172"/>
      <c r="AT1217" s="168" t="s">
        <v>132</v>
      </c>
      <c r="AU1217" s="168" t="s">
        <v>74</v>
      </c>
      <c r="AV1217" s="167" t="s">
        <v>72</v>
      </c>
      <c r="AW1217" s="167" t="s">
        <v>5</v>
      </c>
      <c r="AX1217" s="167" t="s">
        <v>66</v>
      </c>
      <c r="AY1217" s="168" t="s">
        <v>123</v>
      </c>
    </row>
    <row r="1218" spans="2:51" s="95" customFormat="1" ht="12">
      <c r="B1218" s="94"/>
      <c r="D1218" s="96" t="s">
        <v>132</v>
      </c>
      <c r="E1218" s="97" t="s">
        <v>1</v>
      </c>
      <c r="F1218" s="98" t="s">
        <v>72</v>
      </c>
      <c r="H1218" s="99">
        <v>1</v>
      </c>
      <c r="L1218" s="94"/>
      <c r="M1218" s="100"/>
      <c r="N1218" s="101"/>
      <c r="O1218" s="101"/>
      <c r="P1218" s="101"/>
      <c r="Q1218" s="101"/>
      <c r="R1218" s="101"/>
      <c r="S1218" s="101"/>
      <c r="T1218" s="102"/>
      <c r="AT1218" s="97" t="s">
        <v>132</v>
      </c>
      <c r="AU1218" s="97" t="s">
        <v>74</v>
      </c>
      <c r="AV1218" s="95" t="s">
        <v>74</v>
      </c>
      <c r="AW1218" s="95" t="s">
        <v>5</v>
      </c>
      <c r="AX1218" s="95" t="s">
        <v>66</v>
      </c>
      <c r="AY1218" s="97" t="s">
        <v>123</v>
      </c>
    </row>
    <row r="1219" spans="2:51" s="167" customFormat="1" ht="12">
      <c r="B1219" s="166"/>
      <c r="D1219" s="96" t="s">
        <v>132</v>
      </c>
      <c r="E1219" s="168" t="s">
        <v>1</v>
      </c>
      <c r="F1219" s="169" t="s">
        <v>1155</v>
      </c>
      <c r="H1219" s="168" t="s">
        <v>1</v>
      </c>
      <c r="L1219" s="166"/>
      <c r="M1219" s="170"/>
      <c r="N1219" s="171"/>
      <c r="O1219" s="171"/>
      <c r="P1219" s="171"/>
      <c r="Q1219" s="171"/>
      <c r="R1219" s="171"/>
      <c r="S1219" s="171"/>
      <c r="T1219" s="172"/>
      <c r="AT1219" s="168" t="s">
        <v>132</v>
      </c>
      <c r="AU1219" s="168" t="s">
        <v>74</v>
      </c>
      <c r="AV1219" s="167" t="s">
        <v>72</v>
      </c>
      <c r="AW1219" s="167" t="s">
        <v>5</v>
      </c>
      <c r="AX1219" s="167" t="s">
        <v>66</v>
      </c>
      <c r="AY1219" s="168" t="s">
        <v>123</v>
      </c>
    </row>
    <row r="1220" spans="2:51" s="167" customFormat="1" ht="12">
      <c r="B1220" s="166"/>
      <c r="D1220" s="96" t="s">
        <v>132</v>
      </c>
      <c r="E1220" s="168" t="s">
        <v>1</v>
      </c>
      <c r="F1220" s="169" t="s">
        <v>1249</v>
      </c>
      <c r="H1220" s="168" t="s">
        <v>1</v>
      </c>
      <c r="L1220" s="166"/>
      <c r="M1220" s="170"/>
      <c r="N1220" s="171"/>
      <c r="O1220" s="171"/>
      <c r="P1220" s="171"/>
      <c r="Q1220" s="171"/>
      <c r="R1220" s="171"/>
      <c r="S1220" s="171"/>
      <c r="T1220" s="172"/>
      <c r="AT1220" s="168" t="s">
        <v>132</v>
      </c>
      <c r="AU1220" s="168" t="s">
        <v>74</v>
      </c>
      <c r="AV1220" s="167" t="s">
        <v>72</v>
      </c>
      <c r="AW1220" s="167" t="s">
        <v>5</v>
      </c>
      <c r="AX1220" s="167" t="s">
        <v>66</v>
      </c>
      <c r="AY1220" s="168" t="s">
        <v>123</v>
      </c>
    </row>
    <row r="1221" spans="2:51" s="95" customFormat="1" ht="12">
      <c r="B1221" s="94"/>
      <c r="D1221" s="96" t="s">
        <v>132</v>
      </c>
      <c r="E1221" s="97" t="s">
        <v>1</v>
      </c>
      <c r="F1221" s="98" t="s">
        <v>74</v>
      </c>
      <c r="H1221" s="99">
        <v>2</v>
      </c>
      <c r="L1221" s="94"/>
      <c r="M1221" s="100"/>
      <c r="N1221" s="101"/>
      <c r="O1221" s="101"/>
      <c r="P1221" s="101"/>
      <c r="Q1221" s="101"/>
      <c r="R1221" s="101"/>
      <c r="S1221" s="101"/>
      <c r="T1221" s="102"/>
      <c r="AT1221" s="97" t="s">
        <v>132</v>
      </c>
      <c r="AU1221" s="97" t="s">
        <v>74</v>
      </c>
      <c r="AV1221" s="95" t="s">
        <v>74</v>
      </c>
      <c r="AW1221" s="95" t="s">
        <v>5</v>
      </c>
      <c r="AX1221" s="95" t="s">
        <v>66</v>
      </c>
      <c r="AY1221" s="97" t="s">
        <v>123</v>
      </c>
    </row>
    <row r="1222" spans="2:51" s="182" customFormat="1" ht="12">
      <c r="B1222" s="181"/>
      <c r="D1222" s="96" t="s">
        <v>132</v>
      </c>
      <c r="E1222" s="183" t="s">
        <v>1</v>
      </c>
      <c r="F1222" s="184" t="s">
        <v>470</v>
      </c>
      <c r="H1222" s="185">
        <v>3</v>
      </c>
      <c r="L1222" s="181"/>
      <c r="M1222" s="186"/>
      <c r="N1222" s="187"/>
      <c r="O1222" s="187"/>
      <c r="P1222" s="187"/>
      <c r="Q1222" s="187"/>
      <c r="R1222" s="187"/>
      <c r="S1222" s="187"/>
      <c r="T1222" s="188"/>
      <c r="AT1222" s="183" t="s">
        <v>132</v>
      </c>
      <c r="AU1222" s="183" t="s">
        <v>74</v>
      </c>
      <c r="AV1222" s="182" t="s">
        <v>130</v>
      </c>
      <c r="AW1222" s="182" t="s">
        <v>5</v>
      </c>
      <c r="AX1222" s="182" t="s">
        <v>72</v>
      </c>
      <c r="AY1222" s="183" t="s">
        <v>123</v>
      </c>
    </row>
    <row r="1223" spans="2:65" s="117" customFormat="1" ht="16.5" customHeight="1">
      <c r="B1223" s="8"/>
      <c r="C1223" s="84" t="s">
        <v>842</v>
      </c>
      <c r="D1223" s="84" t="s">
        <v>125</v>
      </c>
      <c r="E1223" s="85" t="s">
        <v>814</v>
      </c>
      <c r="F1223" s="86" t="s">
        <v>815</v>
      </c>
      <c r="G1223" s="87" t="s">
        <v>396</v>
      </c>
      <c r="H1223" s="88">
        <v>9.338</v>
      </c>
      <c r="I1223" s="142"/>
      <c r="J1223" s="89">
        <f>ROUND(I1223*H1223,2)</f>
        <v>0</v>
      </c>
      <c r="K1223" s="86" t="s">
        <v>397</v>
      </c>
      <c r="L1223" s="8"/>
      <c r="M1223" s="115" t="s">
        <v>1</v>
      </c>
      <c r="N1223" s="90" t="s">
        <v>35</v>
      </c>
      <c r="O1223" s="92">
        <v>1.5</v>
      </c>
      <c r="P1223" s="92">
        <f>O1223*H1223</f>
        <v>14.006999999999998</v>
      </c>
      <c r="Q1223" s="92">
        <v>0</v>
      </c>
      <c r="R1223" s="92">
        <f>Q1223*H1223</f>
        <v>0</v>
      </c>
      <c r="S1223" s="92">
        <v>0.55</v>
      </c>
      <c r="T1223" s="164">
        <f>S1223*H1223</f>
        <v>5.1359</v>
      </c>
      <c r="AR1223" s="120" t="s">
        <v>130</v>
      </c>
      <c r="AT1223" s="120" t="s">
        <v>125</v>
      </c>
      <c r="AU1223" s="120" t="s">
        <v>74</v>
      </c>
      <c r="AY1223" s="120" t="s">
        <v>123</v>
      </c>
      <c r="BE1223" s="156">
        <f>IF(N1223="základní",J1223,0)</f>
        <v>0</v>
      </c>
      <c r="BF1223" s="156">
        <f>IF(N1223="snížená",J1223,0)</f>
        <v>0</v>
      </c>
      <c r="BG1223" s="156">
        <f>IF(N1223="zákl. přenesená",J1223,0)</f>
        <v>0</v>
      </c>
      <c r="BH1223" s="156">
        <f>IF(N1223="sníž. přenesená",J1223,0)</f>
        <v>0</v>
      </c>
      <c r="BI1223" s="156">
        <f>IF(N1223="nulová",J1223,0)</f>
        <v>0</v>
      </c>
      <c r="BJ1223" s="120" t="s">
        <v>72</v>
      </c>
      <c r="BK1223" s="156">
        <f>ROUND(I1223*H1223,2)</f>
        <v>0</v>
      </c>
      <c r="BL1223" s="120" t="s">
        <v>130</v>
      </c>
      <c r="BM1223" s="120" t="s">
        <v>1345</v>
      </c>
    </row>
    <row r="1224" spans="2:47" s="117" customFormat="1" ht="12">
      <c r="B1224" s="8"/>
      <c r="D1224" s="96" t="s">
        <v>399</v>
      </c>
      <c r="F1224" s="165" t="s">
        <v>817</v>
      </c>
      <c r="L1224" s="8"/>
      <c r="M1224" s="114"/>
      <c r="N1224" s="21"/>
      <c r="O1224" s="21"/>
      <c r="P1224" s="21"/>
      <c r="Q1224" s="21"/>
      <c r="R1224" s="21"/>
      <c r="S1224" s="21"/>
      <c r="T1224" s="22"/>
      <c r="AT1224" s="120" t="s">
        <v>399</v>
      </c>
      <c r="AU1224" s="120" t="s">
        <v>74</v>
      </c>
    </row>
    <row r="1225" spans="2:47" s="117" customFormat="1" ht="29.25">
      <c r="B1225" s="8"/>
      <c r="D1225" s="96" t="s">
        <v>298</v>
      </c>
      <c r="F1225" s="113" t="s">
        <v>818</v>
      </c>
      <c r="L1225" s="8"/>
      <c r="M1225" s="114"/>
      <c r="N1225" s="21"/>
      <c r="O1225" s="21"/>
      <c r="P1225" s="21"/>
      <c r="Q1225" s="21"/>
      <c r="R1225" s="21"/>
      <c r="S1225" s="21"/>
      <c r="T1225" s="22"/>
      <c r="AT1225" s="120" t="s">
        <v>298</v>
      </c>
      <c r="AU1225" s="120" t="s">
        <v>74</v>
      </c>
    </row>
    <row r="1226" spans="2:51" s="167" customFormat="1" ht="12">
      <c r="B1226" s="166"/>
      <c r="D1226" s="96" t="s">
        <v>132</v>
      </c>
      <c r="E1226" s="168" t="s">
        <v>1</v>
      </c>
      <c r="F1226" s="169" t="s">
        <v>401</v>
      </c>
      <c r="H1226" s="168" t="s">
        <v>1</v>
      </c>
      <c r="L1226" s="166"/>
      <c r="M1226" s="170"/>
      <c r="N1226" s="171"/>
      <c r="O1226" s="171"/>
      <c r="P1226" s="171"/>
      <c r="Q1226" s="171"/>
      <c r="R1226" s="171"/>
      <c r="S1226" s="171"/>
      <c r="T1226" s="172"/>
      <c r="AT1226" s="168" t="s">
        <v>132</v>
      </c>
      <c r="AU1226" s="168" t="s">
        <v>74</v>
      </c>
      <c r="AV1226" s="167" t="s">
        <v>72</v>
      </c>
      <c r="AW1226" s="167" t="s">
        <v>5</v>
      </c>
      <c r="AX1226" s="167" t="s">
        <v>66</v>
      </c>
      <c r="AY1226" s="168" t="s">
        <v>123</v>
      </c>
    </row>
    <row r="1227" spans="2:51" s="167" customFormat="1" ht="12">
      <c r="B1227" s="166"/>
      <c r="D1227" s="96" t="s">
        <v>132</v>
      </c>
      <c r="E1227" s="168" t="s">
        <v>1</v>
      </c>
      <c r="F1227" s="169" t="s">
        <v>1142</v>
      </c>
      <c r="H1227" s="168" t="s">
        <v>1</v>
      </c>
      <c r="L1227" s="166"/>
      <c r="M1227" s="170"/>
      <c r="N1227" s="171"/>
      <c r="O1227" s="171"/>
      <c r="P1227" s="171"/>
      <c r="Q1227" s="171"/>
      <c r="R1227" s="171"/>
      <c r="S1227" s="171"/>
      <c r="T1227" s="172"/>
      <c r="AT1227" s="168" t="s">
        <v>132</v>
      </c>
      <c r="AU1227" s="168" t="s">
        <v>74</v>
      </c>
      <c r="AV1227" s="167" t="s">
        <v>72</v>
      </c>
      <c r="AW1227" s="167" t="s">
        <v>5</v>
      </c>
      <c r="AX1227" s="167" t="s">
        <v>66</v>
      </c>
      <c r="AY1227" s="168" t="s">
        <v>123</v>
      </c>
    </row>
    <row r="1228" spans="2:51" s="167" customFormat="1" ht="12">
      <c r="B1228" s="166"/>
      <c r="D1228" s="96" t="s">
        <v>132</v>
      </c>
      <c r="E1228" s="168" t="s">
        <v>1</v>
      </c>
      <c r="F1228" s="169" t="s">
        <v>1143</v>
      </c>
      <c r="H1228" s="168" t="s">
        <v>1</v>
      </c>
      <c r="L1228" s="166"/>
      <c r="M1228" s="170"/>
      <c r="N1228" s="171"/>
      <c r="O1228" s="171"/>
      <c r="P1228" s="171"/>
      <c r="Q1228" s="171"/>
      <c r="R1228" s="171"/>
      <c r="S1228" s="171"/>
      <c r="T1228" s="172"/>
      <c r="AT1228" s="168" t="s">
        <v>132</v>
      </c>
      <c r="AU1228" s="168" t="s">
        <v>74</v>
      </c>
      <c r="AV1228" s="167" t="s">
        <v>72</v>
      </c>
      <c r="AW1228" s="167" t="s">
        <v>5</v>
      </c>
      <c r="AX1228" s="167" t="s">
        <v>66</v>
      </c>
      <c r="AY1228" s="168" t="s">
        <v>123</v>
      </c>
    </row>
    <row r="1229" spans="2:51" s="167" customFormat="1" ht="12">
      <c r="B1229" s="166"/>
      <c r="D1229" s="96" t="s">
        <v>132</v>
      </c>
      <c r="E1229" s="168" t="s">
        <v>1</v>
      </c>
      <c r="F1229" s="169" t="s">
        <v>819</v>
      </c>
      <c r="H1229" s="168" t="s">
        <v>1</v>
      </c>
      <c r="L1229" s="166"/>
      <c r="M1229" s="170"/>
      <c r="N1229" s="171"/>
      <c r="O1229" s="171"/>
      <c r="P1229" s="171"/>
      <c r="Q1229" s="171"/>
      <c r="R1229" s="171"/>
      <c r="S1229" s="171"/>
      <c r="T1229" s="172"/>
      <c r="AT1229" s="168" t="s">
        <v>132</v>
      </c>
      <c r="AU1229" s="168" t="s">
        <v>74</v>
      </c>
      <c r="AV1229" s="167" t="s">
        <v>72</v>
      </c>
      <c r="AW1229" s="167" t="s">
        <v>5</v>
      </c>
      <c r="AX1229" s="167" t="s">
        <v>66</v>
      </c>
      <c r="AY1229" s="168" t="s">
        <v>123</v>
      </c>
    </row>
    <row r="1230" spans="2:51" s="167" customFormat="1" ht="12">
      <c r="B1230" s="166"/>
      <c r="D1230" s="96" t="s">
        <v>132</v>
      </c>
      <c r="E1230" s="168" t="s">
        <v>1</v>
      </c>
      <c r="F1230" s="169" t="s">
        <v>1346</v>
      </c>
      <c r="H1230" s="168" t="s">
        <v>1</v>
      </c>
      <c r="L1230" s="166"/>
      <c r="M1230" s="170"/>
      <c r="N1230" s="171"/>
      <c r="O1230" s="171"/>
      <c r="P1230" s="171"/>
      <c r="Q1230" s="171"/>
      <c r="R1230" s="171"/>
      <c r="S1230" s="171"/>
      <c r="T1230" s="172"/>
      <c r="AT1230" s="168" t="s">
        <v>132</v>
      </c>
      <c r="AU1230" s="168" t="s">
        <v>74</v>
      </c>
      <c r="AV1230" s="167" t="s">
        <v>72</v>
      </c>
      <c r="AW1230" s="167" t="s">
        <v>5</v>
      </c>
      <c r="AX1230" s="167" t="s">
        <v>66</v>
      </c>
      <c r="AY1230" s="168" t="s">
        <v>123</v>
      </c>
    </row>
    <row r="1231" spans="2:51" s="95" customFormat="1" ht="12">
      <c r="B1231" s="94"/>
      <c r="D1231" s="96" t="s">
        <v>132</v>
      </c>
      <c r="E1231" s="97" t="s">
        <v>1</v>
      </c>
      <c r="F1231" s="98" t="s">
        <v>1347</v>
      </c>
      <c r="H1231" s="99">
        <v>2.749</v>
      </c>
      <c r="L1231" s="94"/>
      <c r="M1231" s="100"/>
      <c r="N1231" s="101"/>
      <c r="O1231" s="101"/>
      <c r="P1231" s="101"/>
      <c r="Q1231" s="101"/>
      <c r="R1231" s="101"/>
      <c r="S1231" s="101"/>
      <c r="T1231" s="102"/>
      <c r="AT1231" s="97" t="s">
        <v>132</v>
      </c>
      <c r="AU1231" s="97" t="s">
        <v>74</v>
      </c>
      <c r="AV1231" s="95" t="s">
        <v>74</v>
      </c>
      <c r="AW1231" s="95" t="s">
        <v>5</v>
      </c>
      <c r="AX1231" s="95" t="s">
        <v>66</v>
      </c>
      <c r="AY1231" s="97" t="s">
        <v>123</v>
      </c>
    </row>
    <row r="1232" spans="2:51" s="167" customFormat="1" ht="12">
      <c r="B1232" s="166"/>
      <c r="D1232" s="96" t="s">
        <v>132</v>
      </c>
      <c r="E1232" s="168" t="s">
        <v>1</v>
      </c>
      <c r="F1232" s="169" t="s">
        <v>1348</v>
      </c>
      <c r="H1232" s="168" t="s">
        <v>1</v>
      </c>
      <c r="L1232" s="166"/>
      <c r="M1232" s="170"/>
      <c r="N1232" s="171"/>
      <c r="O1232" s="171"/>
      <c r="P1232" s="171"/>
      <c r="Q1232" s="171"/>
      <c r="R1232" s="171"/>
      <c r="S1232" s="171"/>
      <c r="T1232" s="172"/>
      <c r="AT1232" s="168" t="s">
        <v>132</v>
      </c>
      <c r="AU1232" s="168" t="s">
        <v>74</v>
      </c>
      <c r="AV1232" s="167" t="s">
        <v>72</v>
      </c>
      <c r="AW1232" s="167" t="s">
        <v>5</v>
      </c>
      <c r="AX1232" s="167" t="s">
        <v>66</v>
      </c>
      <c r="AY1232" s="168" t="s">
        <v>123</v>
      </c>
    </row>
    <row r="1233" spans="2:51" s="95" customFormat="1" ht="12">
      <c r="B1233" s="94"/>
      <c r="D1233" s="96" t="s">
        <v>132</v>
      </c>
      <c r="E1233" s="97" t="s">
        <v>1</v>
      </c>
      <c r="F1233" s="98" t="s">
        <v>1349</v>
      </c>
      <c r="H1233" s="99">
        <v>2.278</v>
      </c>
      <c r="L1233" s="94"/>
      <c r="M1233" s="100"/>
      <c r="N1233" s="101"/>
      <c r="O1233" s="101"/>
      <c r="P1233" s="101"/>
      <c r="Q1233" s="101"/>
      <c r="R1233" s="101"/>
      <c r="S1233" s="101"/>
      <c r="T1233" s="102"/>
      <c r="AT1233" s="97" t="s">
        <v>132</v>
      </c>
      <c r="AU1233" s="97" t="s">
        <v>74</v>
      </c>
      <c r="AV1233" s="95" t="s">
        <v>74</v>
      </c>
      <c r="AW1233" s="95" t="s">
        <v>5</v>
      </c>
      <c r="AX1233" s="95" t="s">
        <v>66</v>
      </c>
      <c r="AY1233" s="97" t="s">
        <v>123</v>
      </c>
    </row>
    <row r="1234" spans="2:51" s="167" customFormat="1" ht="12">
      <c r="B1234" s="166"/>
      <c r="D1234" s="96" t="s">
        <v>132</v>
      </c>
      <c r="E1234" s="168" t="s">
        <v>1</v>
      </c>
      <c r="F1234" s="169" t="s">
        <v>1350</v>
      </c>
      <c r="H1234" s="168" t="s">
        <v>1</v>
      </c>
      <c r="L1234" s="166"/>
      <c r="M1234" s="170"/>
      <c r="N1234" s="171"/>
      <c r="O1234" s="171"/>
      <c r="P1234" s="171"/>
      <c r="Q1234" s="171"/>
      <c r="R1234" s="171"/>
      <c r="S1234" s="171"/>
      <c r="T1234" s="172"/>
      <c r="AT1234" s="168" t="s">
        <v>132</v>
      </c>
      <c r="AU1234" s="168" t="s">
        <v>74</v>
      </c>
      <c r="AV1234" s="167" t="s">
        <v>72</v>
      </c>
      <c r="AW1234" s="167" t="s">
        <v>5</v>
      </c>
      <c r="AX1234" s="167" t="s">
        <v>66</v>
      </c>
      <c r="AY1234" s="168" t="s">
        <v>123</v>
      </c>
    </row>
    <row r="1235" spans="2:51" s="95" customFormat="1" ht="12">
      <c r="B1235" s="94"/>
      <c r="D1235" s="96" t="s">
        <v>132</v>
      </c>
      <c r="E1235" s="97" t="s">
        <v>1</v>
      </c>
      <c r="F1235" s="98" t="s">
        <v>1351</v>
      </c>
      <c r="H1235" s="99">
        <v>2.136</v>
      </c>
      <c r="L1235" s="94"/>
      <c r="M1235" s="100"/>
      <c r="N1235" s="101"/>
      <c r="O1235" s="101"/>
      <c r="P1235" s="101"/>
      <c r="Q1235" s="101"/>
      <c r="R1235" s="101"/>
      <c r="S1235" s="101"/>
      <c r="T1235" s="102"/>
      <c r="AT1235" s="97" t="s">
        <v>132</v>
      </c>
      <c r="AU1235" s="97" t="s">
        <v>74</v>
      </c>
      <c r="AV1235" s="95" t="s">
        <v>74</v>
      </c>
      <c r="AW1235" s="95" t="s">
        <v>5</v>
      </c>
      <c r="AX1235" s="95" t="s">
        <v>66</v>
      </c>
      <c r="AY1235" s="97" t="s">
        <v>123</v>
      </c>
    </row>
    <row r="1236" spans="2:51" s="167" customFormat="1" ht="12">
      <c r="B1236" s="166"/>
      <c r="D1236" s="96" t="s">
        <v>132</v>
      </c>
      <c r="E1236" s="168" t="s">
        <v>1</v>
      </c>
      <c r="F1236" s="169" t="s">
        <v>830</v>
      </c>
      <c r="H1236" s="168" t="s">
        <v>1</v>
      </c>
      <c r="L1236" s="166"/>
      <c r="M1236" s="170"/>
      <c r="N1236" s="171"/>
      <c r="O1236" s="171"/>
      <c r="P1236" s="171"/>
      <c r="Q1236" s="171"/>
      <c r="R1236" s="171"/>
      <c r="S1236" s="171"/>
      <c r="T1236" s="172"/>
      <c r="AT1236" s="168" t="s">
        <v>132</v>
      </c>
      <c r="AU1236" s="168" t="s">
        <v>74</v>
      </c>
      <c r="AV1236" s="167" t="s">
        <v>72</v>
      </c>
      <c r="AW1236" s="167" t="s">
        <v>5</v>
      </c>
      <c r="AX1236" s="167" t="s">
        <v>66</v>
      </c>
      <c r="AY1236" s="168" t="s">
        <v>123</v>
      </c>
    </row>
    <row r="1237" spans="2:51" s="95" customFormat="1" ht="12">
      <c r="B1237" s="94"/>
      <c r="D1237" s="96" t="s">
        <v>132</v>
      </c>
      <c r="E1237" s="97" t="s">
        <v>1</v>
      </c>
      <c r="F1237" s="98" t="s">
        <v>831</v>
      </c>
      <c r="H1237" s="99">
        <v>2.175</v>
      </c>
      <c r="L1237" s="94"/>
      <c r="M1237" s="100"/>
      <c r="N1237" s="101"/>
      <c r="O1237" s="101"/>
      <c r="P1237" s="101"/>
      <c r="Q1237" s="101"/>
      <c r="R1237" s="101"/>
      <c r="S1237" s="101"/>
      <c r="T1237" s="102"/>
      <c r="AT1237" s="97" t="s">
        <v>132</v>
      </c>
      <c r="AU1237" s="97" t="s">
        <v>74</v>
      </c>
      <c r="AV1237" s="95" t="s">
        <v>74</v>
      </c>
      <c r="AW1237" s="95" t="s">
        <v>5</v>
      </c>
      <c r="AX1237" s="95" t="s">
        <v>66</v>
      </c>
      <c r="AY1237" s="97" t="s">
        <v>123</v>
      </c>
    </row>
    <row r="1238" spans="2:51" s="182" customFormat="1" ht="12">
      <c r="B1238" s="181"/>
      <c r="D1238" s="96" t="s">
        <v>132</v>
      </c>
      <c r="E1238" s="183" t="s">
        <v>1</v>
      </c>
      <c r="F1238" s="184" t="s">
        <v>470</v>
      </c>
      <c r="H1238" s="185">
        <v>9.338000000000001</v>
      </c>
      <c r="L1238" s="181"/>
      <c r="M1238" s="186"/>
      <c r="N1238" s="187"/>
      <c r="O1238" s="187"/>
      <c r="P1238" s="187"/>
      <c r="Q1238" s="187"/>
      <c r="R1238" s="187"/>
      <c r="S1238" s="187"/>
      <c r="T1238" s="188"/>
      <c r="AT1238" s="183" t="s">
        <v>132</v>
      </c>
      <c r="AU1238" s="183" t="s">
        <v>74</v>
      </c>
      <c r="AV1238" s="182" t="s">
        <v>130</v>
      </c>
      <c r="AW1238" s="182" t="s">
        <v>5</v>
      </c>
      <c r="AX1238" s="182" t="s">
        <v>72</v>
      </c>
      <c r="AY1238" s="183" t="s">
        <v>123</v>
      </c>
    </row>
    <row r="1239" spans="2:65" s="117" customFormat="1" ht="16.5" customHeight="1">
      <c r="B1239" s="8"/>
      <c r="C1239" s="84" t="s">
        <v>849</v>
      </c>
      <c r="D1239" s="84" t="s">
        <v>125</v>
      </c>
      <c r="E1239" s="85" t="s">
        <v>833</v>
      </c>
      <c r="F1239" s="86" t="s">
        <v>834</v>
      </c>
      <c r="G1239" s="87" t="s">
        <v>140</v>
      </c>
      <c r="H1239" s="88">
        <v>7</v>
      </c>
      <c r="I1239" s="142"/>
      <c r="J1239" s="89">
        <f>ROUND(I1239*H1239,2)</f>
        <v>0</v>
      </c>
      <c r="K1239" s="86" t="s">
        <v>397</v>
      </c>
      <c r="L1239" s="8"/>
      <c r="M1239" s="115" t="s">
        <v>1</v>
      </c>
      <c r="N1239" s="90" t="s">
        <v>35</v>
      </c>
      <c r="O1239" s="92">
        <v>0.055</v>
      </c>
      <c r="P1239" s="92">
        <f>O1239*H1239</f>
        <v>0.385</v>
      </c>
      <c r="Q1239" s="92">
        <v>0</v>
      </c>
      <c r="R1239" s="92">
        <f>Q1239*H1239</f>
        <v>0</v>
      </c>
      <c r="S1239" s="92">
        <v>0</v>
      </c>
      <c r="T1239" s="164">
        <f>S1239*H1239</f>
        <v>0</v>
      </c>
      <c r="AR1239" s="120" t="s">
        <v>130</v>
      </c>
      <c r="AT1239" s="120" t="s">
        <v>125</v>
      </c>
      <c r="AU1239" s="120" t="s">
        <v>74</v>
      </c>
      <c r="AY1239" s="120" t="s">
        <v>123</v>
      </c>
      <c r="BE1239" s="156">
        <f>IF(N1239="základní",J1239,0)</f>
        <v>0</v>
      </c>
      <c r="BF1239" s="156">
        <f>IF(N1239="snížená",J1239,0)</f>
        <v>0</v>
      </c>
      <c r="BG1239" s="156">
        <f>IF(N1239="zákl. přenesená",J1239,0)</f>
        <v>0</v>
      </c>
      <c r="BH1239" s="156">
        <f>IF(N1239="sníž. přenesená",J1239,0)</f>
        <v>0</v>
      </c>
      <c r="BI1239" s="156">
        <f>IF(N1239="nulová",J1239,0)</f>
        <v>0</v>
      </c>
      <c r="BJ1239" s="120" t="s">
        <v>72</v>
      </c>
      <c r="BK1239" s="156">
        <f>ROUND(I1239*H1239,2)</f>
        <v>0</v>
      </c>
      <c r="BL1239" s="120" t="s">
        <v>130</v>
      </c>
      <c r="BM1239" s="120" t="s">
        <v>1352</v>
      </c>
    </row>
    <row r="1240" spans="2:47" s="117" customFormat="1" ht="12">
      <c r="B1240" s="8"/>
      <c r="D1240" s="96" t="s">
        <v>399</v>
      </c>
      <c r="F1240" s="165" t="s">
        <v>836</v>
      </c>
      <c r="L1240" s="8"/>
      <c r="M1240" s="114"/>
      <c r="N1240" s="21"/>
      <c r="O1240" s="21"/>
      <c r="P1240" s="21"/>
      <c r="Q1240" s="21"/>
      <c r="R1240" s="21"/>
      <c r="S1240" s="21"/>
      <c r="T1240" s="22"/>
      <c r="AT1240" s="120" t="s">
        <v>399</v>
      </c>
      <c r="AU1240" s="120" t="s">
        <v>74</v>
      </c>
    </row>
    <row r="1241" spans="2:51" s="167" customFormat="1" ht="12">
      <c r="B1241" s="166"/>
      <c r="D1241" s="96" t="s">
        <v>132</v>
      </c>
      <c r="E1241" s="168" t="s">
        <v>1</v>
      </c>
      <c r="F1241" s="169" t="s">
        <v>401</v>
      </c>
      <c r="H1241" s="168" t="s">
        <v>1</v>
      </c>
      <c r="L1241" s="166"/>
      <c r="M1241" s="170"/>
      <c r="N1241" s="171"/>
      <c r="O1241" s="171"/>
      <c r="P1241" s="171"/>
      <c r="Q1241" s="171"/>
      <c r="R1241" s="171"/>
      <c r="S1241" s="171"/>
      <c r="T1241" s="172"/>
      <c r="AT1241" s="168" t="s">
        <v>132</v>
      </c>
      <c r="AU1241" s="168" t="s">
        <v>74</v>
      </c>
      <c r="AV1241" s="167" t="s">
        <v>72</v>
      </c>
      <c r="AW1241" s="167" t="s">
        <v>5</v>
      </c>
      <c r="AX1241" s="167" t="s">
        <v>66</v>
      </c>
      <c r="AY1241" s="168" t="s">
        <v>123</v>
      </c>
    </row>
    <row r="1242" spans="2:51" s="167" customFormat="1" ht="12">
      <c r="B1242" s="166"/>
      <c r="D1242" s="96" t="s">
        <v>132</v>
      </c>
      <c r="E1242" s="168" t="s">
        <v>1</v>
      </c>
      <c r="F1242" s="169" t="s">
        <v>1142</v>
      </c>
      <c r="H1242" s="168" t="s">
        <v>1</v>
      </c>
      <c r="L1242" s="166"/>
      <c r="M1242" s="170"/>
      <c r="N1242" s="171"/>
      <c r="O1242" s="171"/>
      <c r="P1242" s="171"/>
      <c r="Q1242" s="171"/>
      <c r="R1242" s="171"/>
      <c r="S1242" s="171"/>
      <c r="T1242" s="172"/>
      <c r="AT1242" s="168" t="s">
        <v>132</v>
      </c>
      <c r="AU1242" s="168" t="s">
        <v>74</v>
      </c>
      <c r="AV1242" s="167" t="s">
        <v>72</v>
      </c>
      <c r="AW1242" s="167" t="s">
        <v>5</v>
      </c>
      <c r="AX1242" s="167" t="s">
        <v>66</v>
      </c>
      <c r="AY1242" s="168" t="s">
        <v>123</v>
      </c>
    </row>
    <row r="1243" spans="2:51" s="167" customFormat="1" ht="12">
      <c r="B1243" s="166"/>
      <c r="D1243" s="96" t="s">
        <v>132</v>
      </c>
      <c r="E1243" s="168" t="s">
        <v>1</v>
      </c>
      <c r="F1243" s="169" t="s">
        <v>1143</v>
      </c>
      <c r="H1243" s="168" t="s">
        <v>1</v>
      </c>
      <c r="L1243" s="166"/>
      <c r="M1243" s="170"/>
      <c r="N1243" s="171"/>
      <c r="O1243" s="171"/>
      <c r="P1243" s="171"/>
      <c r="Q1243" s="171"/>
      <c r="R1243" s="171"/>
      <c r="S1243" s="171"/>
      <c r="T1243" s="172"/>
      <c r="AT1243" s="168" t="s">
        <v>132</v>
      </c>
      <c r="AU1243" s="168" t="s">
        <v>74</v>
      </c>
      <c r="AV1243" s="167" t="s">
        <v>72</v>
      </c>
      <c r="AW1243" s="167" t="s">
        <v>5</v>
      </c>
      <c r="AX1243" s="167" t="s">
        <v>66</v>
      </c>
      <c r="AY1243" s="168" t="s">
        <v>123</v>
      </c>
    </row>
    <row r="1244" spans="2:51" s="167" customFormat="1" ht="12">
      <c r="B1244" s="166"/>
      <c r="D1244" s="96" t="s">
        <v>132</v>
      </c>
      <c r="E1244" s="168" t="s">
        <v>1</v>
      </c>
      <c r="F1244" s="169" t="s">
        <v>1244</v>
      </c>
      <c r="H1244" s="168" t="s">
        <v>1</v>
      </c>
      <c r="L1244" s="166"/>
      <c r="M1244" s="170"/>
      <c r="N1244" s="171"/>
      <c r="O1244" s="171"/>
      <c r="P1244" s="171"/>
      <c r="Q1244" s="171"/>
      <c r="R1244" s="171"/>
      <c r="S1244" s="171"/>
      <c r="T1244" s="172"/>
      <c r="AT1244" s="168" t="s">
        <v>132</v>
      </c>
      <c r="AU1244" s="168" t="s">
        <v>74</v>
      </c>
      <c r="AV1244" s="167" t="s">
        <v>72</v>
      </c>
      <c r="AW1244" s="167" t="s">
        <v>5</v>
      </c>
      <c r="AX1244" s="167" t="s">
        <v>66</v>
      </c>
      <c r="AY1244" s="168" t="s">
        <v>123</v>
      </c>
    </row>
    <row r="1245" spans="2:51" s="167" customFormat="1" ht="12">
      <c r="B1245" s="166"/>
      <c r="D1245" s="96" t="s">
        <v>132</v>
      </c>
      <c r="E1245" s="168" t="s">
        <v>1</v>
      </c>
      <c r="F1245" s="169" t="s">
        <v>1150</v>
      </c>
      <c r="H1245" s="168" t="s">
        <v>1</v>
      </c>
      <c r="L1245" s="166"/>
      <c r="M1245" s="170"/>
      <c r="N1245" s="171"/>
      <c r="O1245" s="171"/>
      <c r="P1245" s="171"/>
      <c r="Q1245" s="171"/>
      <c r="R1245" s="171"/>
      <c r="S1245" s="171"/>
      <c r="T1245" s="172"/>
      <c r="AT1245" s="168" t="s">
        <v>132</v>
      </c>
      <c r="AU1245" s="168" t="s">
        <v>74</v>
      </c>
      <c r="AV1245" s="167" t="s">
        <v>72</v>
      </c>
      <c r="AW1245" s="167" t="s">
        <v>5</v>
      </c>
      <c r="AX1245" s="167" t="s">
        <v>66</v>
      </c>
      <c r="AY1245" s="168" t="s">
        <v>123</v>
      </c>
    </row>
    <row r="1246" spans="2:51" s="167" customFormat="1" ht="12">
      <c r="B1246" s="166"/>
      <c r="D1246" s="96" t="s">
        <v>132</v>
      </c>
      <c r="E1246" s="168" t="s">
        <v>1</v>
      </c>
      <c r="F1246" s="169" t="s">
        <v>1245</v>
      </c>
      <c r="H1246" s="168" t="s">
        <v>1</v>
      </c>
      <c r="L1246" s="166"/>
      <c r="M1246" s="170"/>
      <c r="N1246" s="171"/>
      <c r="O1246" s="171"/>
      <c r="P1246" s="171"/>
      <c r="Q1246" s="171"/>
      <c r="R1246" s="171"/>
      <c r="S1246" s="171"/>
      <c r="T1246" s="172"/>
      <c r="AT1246" s="168" t="s">
        <v>132</v>
      </c>
      <c r="AU1246" s="168" t="s">
        <v>74</v>
      </c>
      <c r="AV1246" s="167" t="s">
        <v>72</v>
      </c>
      <c r="AW1246" s="167" t="s">
        <v>5</v>
      </c>
      <c r="AX1246" s="167" t="s">
        <v>66</v>
      </c>
      <c r="AY1246" s="168" t="s">
        <v>123</v>
      </c>
    </row>
    <row r="1247" spans="2:51" s="95" customFormat="1" ht="12">
      <c r="B1247" s="94"/>
      <c r="D1247" s="96" t="s">
        <v>132</v>
      </c>
      <c r="E1247" s="97" t="s">
        <v>1</v>
      </c>
      <c r="F1247" s="98" t="s">
        <v>1246</v>
      </c>
      <c r="H1247" s="99">
        <v>2</v>
      </c>
      <c r="L1247" s="94"/>
      <c r="M1247" s="100"/>
      <c r="N1247" s="101"/>
      <c r="O1247" s="101"/>
      <c r="P1247" s="101"/>
      <c r="Q1247" s="101"/>
      <c r="R1247" s="101"/>
      <c r="S1247" s="101"/>
      <c r="T1247" s="102"/>
      <c r="AT1247" s="97" t="s">
        <v>132</v>
      </c>
      <c r="AU1247" s="97" t="s">
        <v>74</v>
      </c>
      <c r="AV1247" s="95" t="s">
        <v>74</v>
      </c>
      <c r="AW1247" s="95" t="s">
        <v>5</v>
      </c>
      <c r="AX1247" s="95" t="s">
        <v>66</v>
      </c>
      <c r="AY1247" s="97" t="s">
        <v>123</v>
      </c>
    </row>
    <row r="1248" spans="2:51" s="167" customFormat="1" ht="12">
      <c r="B1248" s="166"/>
      <c r="D1248" s="96" t="s">
        <v>132</v>
      </c>
      <c r="E1248" s="168" t="s">
        <v>1</v>
      </c>
      <c r="F1248" s="169" t="s">
        <v>1155</v>
      </c>
      <c r="H1248" s="168" t="s">
        <v>1</v>
      </c>
      <c r="L1248" s="166"/>
      <c r="M1248" s="170"/>
      <c r="N1248" s="171"/>
      <c r="O1248" s="171"/>
      <c r="P1248" s="171"/>
      <c r="Q1248" s="171"/>
      <c r="R1248" s="171"/>
      <c r="S1248" s="171"/>
      <c r="T1248" s="172"/>
      <c r="AT1248" s="168" t="s">
        <v>132</v>
      </c>
      <c r="AU1248" s="168" t="s">
        <v>74</v>
      </c>
      <c r="AV1248" s="167" t="s">
        <v>72</v>
      </c>
      <c r="AW1248" s="167" t="s">
        <v>5</v>
      </c>
      <c r="AX1248" s="167" t="s">
        <v>66</v>
      </c>
      <c r="AY1248" s="168" t="s">
        <v>123</v>
      </c>
    </row>
    <row r="1249" spans="2:51" s="167" customFormat="1" ht="12">
      <c r="B1249" s="166"/>
      <c r="D1249" s="96" t="s">
        <v>132</v>
      </c>
      <c r="E1249" s="168" t="s">
        <v>1</v>
      </c>
      <c r="F1249" s="169" t="s">
        <v>1247</v>
      </c>
      <c r="H1249" s="168" t="s">
        <v>1</v>
      </c>
      <c r="L1249" s="166"/>
      <c r="M1249" s="170"/>
      <c r="N1249" s="171"/>
      <c r="O1249" s="171"/>
      <c r="P1249" s="171"/>
      <c r="Q1249" s="171"/>
      <c r="R1249" s="171"/>
      <c r="S1249" s="171"/>
      <c r="T1249" s="172"/>
      <c r="AT1249" s="168" t="s">
        <v>132</v>
      </c>
      <c r="AU1249" s="168" t="s">
        <v>74</v>
      </c>
      <c r="AV1249" s="167" t="s">
        <v>72</v>
      </c>
      <c r="AW1249" s="167" t="s">
        <v>5</v>
      </c>
      <c r="AX1249" s="167" t="s">
        <v>66</v>
      </c>
      <c r="AY1249" s="168" t="s">
        <v>123</v>
      </c>
    </row>
    <row r="1250" spans="2:51" s="95" customFormat="1" ht="12">
      <c r="B1250" s="94"/>
      <c r="D1250" s="96" t="s">
        <v>132</v>
      </c>
      <c r="E1250" s="97" t="s">
        <v>1</v>
      </c>
      <c r="F1250" s="98" t="s">
        <v>1248</v>
      </c>
      <c r="H1250" s="99">
        <v>3.5</v>
      </c>
      <c r="L1250" s="94"/>
      <c r="M1250" s="100"/>
      <c r="N1250" s="101"/>
      <c r="O1250" s="101"/>
      <c r="P1250" s="101"/>
      <c r="Q1250" s="101"/>
      <c r="R1250" s="101"/>
      <c r="S1250" s="101"/>
      <c r="T1250" s="102"/>
      <c r="AT1250" s="97" t="s">
        <v>132</v>
      </c>
      <c r="AU1250" s="97" t="s">
        <v>74</v>
      </c>
      <c r="AV1250" s="95" t="s">
        <v>74</v>
      </c>
      <c r="AW1250" s="95" t="s">
        <v>5</v>
      </c>
      <c r="AX1250" s="95" t="s">
        <v>66</v>
      </c>
      <c r="AY1250" s="97" t="s">
        <v>123</v>
      </c>
    </row>
    <row r="1251" spans="2:51" s="167" customFormat="1" ht="12">
      <c r="B1251" s="166"/>
      <c r="D1251" s="96" t="s">
        <v>132</v>
      </c>
      <c r="E1251" s="168" t="s">
        <v>1</v>
      </c>
      <c r="F1251" s="169" t="s">
        <v>1150</v>
      </c>
      <c r="H1251" s="168" t="s">
        <v>1</v>
      </c>
      <c r="L1251" s="166"/>
      <c r="M1251" s="170"/>
      <c r="N1251" s="171"/>
      <c r="O1251" s="171"/>
      <c r="P1251" s="171"/>
      <c r="Q1251" s="171"/>
      <c r="R1251" s="171"/>
      <c r="S1251" s="171"/>
      <c r="T1251" s="172"/>
      <c r="AT1251" s="168" t="s">
        <v>132</v>
      </c>
      <c r="AU1251" s="168" t="s">
        <v>74</v>
      </c>
      <c r="AV1251" s="167" t="s">
        <v>72</v>
      </c>
      <c r="AW1251" s="167" t="s">
        <v>5</v>
      </c>
      <c r="AX1251" s="167" t="s">
        <v>66</v>
      </c>
      <c r="AY1251" s="168" t="s">
        <v>123</v>
      </c>
    </row>
    <row r="1252" spans="2:51" s="167" customFormat="1" ht="12">
      <c r="B1252" s="166"/>
      <c r="D1252" s="96" t="s">
        <v>132</v>
      </c>
      <c r="E1252" s="168" t="s">
        <v>1</v>
      </c>
      <c r="F1252" s="169" t="s">
        <v>688</v>
      </c>
      <c r="H1252" s="168" t="s">
        <v>1</v>
      </c>
      <c r="L1252" s="166"/>
      <c r="M1252" s="170"/>
      <c r="N1252" s="171"/>
      <c r="O1252" s="171"/>
      <c r="P1252" s="171"/>
      <c r="Q1252" s="171"/>
      <c r="R1252" s="171"/>
      <c r="S1252" s="171"/>
      <c r="T1252" s="172"/>
      <c r="AT1252" s="168" t="s">
        <v>132</v>
      </c>
      <c r="AU1252" s="168" t="s">
        <v>74</v>
      </c>
      <c r="AV1252" s="167" t="s">
        <v>72</v>
      </c>
      <c r="AW1252" s="167" t="s">
        <v>5</v>
      </c>
      <c r="AX1252" s="167" t="s">
        <v>66</v>
      </c>
      <c r="AY1252" s="168" t="s">
        <v>123</v>
      </c>
    </row>
    <row r="1253" spans="2:51" s="95" customFormat="1" ht="12">
      <c r="B1253" s="94"/>
      <c r="D1253" s="96" t="s">
        <v>132</v>
      </c>
      <c r="E1253" s="97" t="s">
        <v>1</v>
      </c>
      <c r="F1253" s="98" t="s">
        <v>668</v>
      </c>
      <c r="H1253" s="99">
        <v>0.5</v>
      </c>
      <c r="L1253" s="94"/>
      <c r="M1253" s="100"/>
      <c r="N1253" s="101"/>
      <c r="O1253" s="101"/>
      <c r="P1253" s="101"/>
      <c r="Q1253" s="101"/>
      <c r="R1253" s="101"/>
      <c r="S1253" s="101"/>
      <c r="T1253" s="102"/>
      <c r="AT1253" s="97" t="s">
        <v>132</v>
      </c>
      <c r="AU1253" s="97" t="s">
        <v>74</v>
      </c>
      <c r="AV1253" s="95" t="s">
        <v>74</v>
      </c>
      <c r="AW1253" s="95" t="s">
        <v>5</v>
      </c>
      <c r="AX1253" s="95" t="s">
        <v>66</v>
      </c>
      <c r="AY1253" s="97" t="s">
        <v>123</v>
      </c>
    </row>
    <row r="1254" spans="2:51" s="167" customFormat="1" ht="12">
      <c r="B1254" s="166"/>
      <c r="D1254" s="96" t="s">
        <v>132</v>
      </c>
      <c r="E1254" s="168" t="s">
        <v>1</v>
      </c>
      <c r="F1254" s="169" t="s">
        <v>1155</v>
      </c>
      <c r="H1254" s="168" t="s">
        <v>1</v>
      </c>
      <c r="L1254" s="166"/>
      <c r="M1254" s="170"/>
      <c r="N1254" s="171"/>
      <c r="O1254" s="171"/>
      <c r="P1254" s="171"/>
      <c r="Q1254" s="171"/>
      <c r="R1254" s="171"/>
      <c r="S1254" s="171"/>
      <c r="T1254" s="172"/>
      <c r="AT1254" s="168" t="s">
        <v>132</v>
      </c>
      <c r="AU1254" s="168" t="s">
        <v>74</v>
      </c>
      <c r="AV1254" s="167" t="s">
        <v>72</v>
      </c>
      <c r="AW1254" s="167" t="s">
        <v>5</v>
      </c>
      <c r="AX1254" s="167" t="s">
        <v>66</v>
      </c>
      <c r="AY1254" s="168" t="s">
        <v>123</v>
      </c>
    </row>
    <row r="1255" spans="2:51" s="167" customFormat="1" ht="12">
      <c r="B1255" s="166"/>
      <c r="D1255" s="96" t="s">
        <v>132</v>
      </c>
      <c r="E1255" s="168" t="s">
        <v>1</v>
      </c>
      <c r="F1255" s="169" t="s">
        <v>1249</v>
      </c>
      <c r="H1255" s="168" t="s">
        <v>1</v>
      </c>
      <c r="L1255" s="166"/>
      <c r="M1255" s="170"/>
      <c r="N1255" s="171"/>
      <c r="O1255" s="171"/>
      <c r="P1255" s="171"/>
      <c r="Q1255" s="171"/>
      <c r="R1255" s="171"/>
      <c r="S1255" s="171"/>
      <c r="T1255" s="172"/>
      <c r="AT1255" s="168" t="s">
        <v>132</v>
      </c>
      <c r="AU1255" s="168" t="s">
        <v>74</v>
      </c>
      <c r="AV1255" s="167" t="s">
        <v>72</v>
      </c>
      <c r="AW1255" s="167" t="s">
        <v>5</v>
      </c>
      <c r="AX1255" s="167" t="s">
        <v>66</v>
      </c>
      <c r="AY1255" s="168" t="s">
        <v>123</v>
      </c>
    </row>
    <row r="1256" spans="2:51" s="95" customFormat="1" ht="12">
      <c r="B1256" s="94"/>
      <c r="D1256" s="96" t="s">
        <v>132</v>
      </c>
      <c r="E1256" s="97" t="s">
        <v>1</v>
      </c>
      <c r="F1256" s="98" t="s">
        <v>666</v>
      </c>
      <c r="H1256" s="99">
        <v>1</v>
      </c>
      <c r="L1256" s="94"/>
      <c r="M1256" s="100"/>
      <c r="N1256" s="101"/>
      <c r="O1256" s="101"/>
      <c r="P1256" s="101"/>
      <c r="Q1256" s="101"/>
      <c r="R1256" s="101"/>
      <c r="S1256" s="101"/>
      <c r="T1256" s="102"/>
      <c r="AT1256" s="97" t="s">
        <v>132</v>
      </c>
      <c r="AU1256" s="97" t="s">
        <v>74</v>
      </c>
      <c r="AV1256" s="95" t="s">
        <v>74</v>
      </c>
      <c r="AW1256" s="95" t="s">
        <v>5</v>
      </c>
      <c r="AX1256" s="95" t="s">
        <v>66</v>
      </c>
      <c r="AY1256" s="97" t="s">
        <v>123</v>
      </c>
    </row>
    <row r="1257" spans="2:51" s="182" customFormat="1" ht="12">
      <c r="B1257" s="181"/>
      <c r="D1257" s="96" t="s">
        <v>132</v>
      </c>
      <c r="E1257" s="183" t="s">
        <v>1</v>
      </c>
      <c r="F1257" s="184" t="s">
        <v>470</v>
      </c>
      <c r="H1257" s="185">
        <v>7</v>
      </c>
      <c r="L1257" s="181"/>
      <c r="M1257" s="186"/>
      <c r="N1257" s="187"/>
      <c r="O1257" s="187"/>
      <c r="P1257" s="187"/>
      <c r="Q1257" s="187"/>
      <c r="R1257" s="187"/>
      <c r="S1257" s="187"/>
      <c r="T1257" s="188"/>
      <c r="AT1257" s="183" t="s">
        <v>132</v>
      </c>
      <c r="AU1257" s="183" t="s">
        <v>74</v>
      </c>
      <c r="AV1257" s="182" t="s">
        <v>130</v>
      </c>
      <c r="AW1257" s="182" t="s">
        <v>5</v>
      </c>
      <c r="AX1257" s="182" t="s">
        <v>72</v>
      </c>
      <c r="AY1257" s="183" t="s">
        <v>123</v>
      </c>
    </row>
    <row r="1258" spans="2:65" s="117" customFormat="1" ht="16.5" customHeight="1">
      <c r="B1258" s="8"/>
      <c r="C1258" s="84" t="s">
        <v>854</v>
      </c>
      <c r="D1258" s="84" t="s">
        <v>125</v>
      </c>
      <c r="E1258" s="85" t="s">
        <v>843</v>
      </c>
      <c r="F1258" s="86" t="s">
        <v>844</v>
      </c>
      <c r="G1258" s="87" t="s">
        <v>175</v>
      </c>
      <c r="H1258" s="88">
        <v>4</v>
      </c>
      <c r="I1258" s="142"/>
      <c r="J1258" s="89">
        <f>ROUND(I1258*H1258,2)</f>
        <v>0</v>
      </c>
      <c r="K1258" s="86" t="s">
        <v>397</v>
      </c>
      <c r="L1258" s="8"/>
      <c r="M1258" s="115" t="s">
        <v>1</v>
      </c>
      <c r="N1258" s="90" t="s">
        <v>35</v>
      </c>
      <c r="O1258" s="92">
        <v>10.3</v>
      </c>
      <c r="P1258" s="92">
        <f>O1258*H1258</f>
        <v>41.2</v>
      </c>
      <c r="Q1258" s="92">
        <v>0.46009</v>
      </c>
      <c r="R1258" s="92">
        <f>Q1258*H1258</f>
        <v>1.84036</v>
      </c>
      <c r="S1258" s="92">
        <v>0</v>
      </c>
      <c r="T1258" s="164">
        <f>S1258*H1258</f>
        <v>0</v>
      </c>
      <c r="AR1258" s="120" t="s">
        <v>130</v>
      </c>
      <c r="AT1258" s="120" t="s">
        <v>125</v>
      </c>
      <c r="AU1258" s="120" t="s">
        <v>74</v>
      </c>
      <c r="AY1258" s="120" t="s">
        <v>123</v>
      </c>
      <c r="BE1258" s="156">
        <f>IF(N1258="základní",J1258,0)</f>
        <v>0</v>
      </c>
      <c r="BF1258" s="156">
        <f>IF(N1258="snížená",J1258,0)</f>
        <v>0</v>
      </c>
      <c r="BG1258" s="156">
        <f>IF(N1258="zákl. přenesená",J1258,0)</f>
        <v>0</v>
      </c>
      <c r="BH1258" s="156">
        <f>IF(N1258="sníž. přenesená",J1258,0)</f>
        <v>0</v>
      </c>
      <c r="BI1258" s="156">
        <f>IF(N1258="nulová",J1258,0)</f>
        <v>0</v>
      </c>
      <c r="BJ1258" s="120" t="s">
        <v>72</v>
      </c>
      <c r="BK1258" s="156">
        <f>ROUND(I1258*H1258,2)</f>
        <v>0</v>
      </c>
      <c r="BL1258" s="120" t="s">
        <v>130</v>
      </c>
      <c r="BM1258" s="120" t="s">
        <v>1353</v>
      </c>
    </row>
    <row r="1259" spans="2:47" s="117" customFormat="1" ht="12">
      <c r="B1259" s="8"/>
      <c r="D1259" s="96" t="s">
        <v>399</v>
      </c>
      <c r="F1259" s="165" t="s">
        <v>846</v>
      </c>
      <c r="L1259" s="8"/>
      <c r="M1259" s="114"/>
      <c r="N1259" s="21"/>
      <c r="O1259" s="21"/>
      <c r="P1259" s="21"/>
      <c r="Q1259" s="21"/>
      <c r="R1259" s="21"/>
      <c r="S1259" s="21"/>
      <c r="T1259" s="22"/>
      <c r="AT1259" s="120" t="s">
        <v>399</v>
      </c>
      <c r="AU1259" s="120" t="s">
        <v>74</v>
      </c>
    </row>
    <row r="1260" spans="2:51" s="167" customFormat="1" ht="12">
      <c r="B1260" s="166"/>
      <c r="D1260" s="96" t="s">
        <v>132</v>
      </c>
      <c r="E1260" s="168" t="s">
        <v>1</v>
      </c>
      <c r="F1260" s="169" t="s">
        <v>401</v>
      </c>
      <c r="H1260" s="168" t="s">
        <v>1</v>
      </c>
      <c r="L1260" s="166"/>
      <c r="M1260" s="170"/>
      <c r="N1260" s="171"/>
      <c r="O1260" s="171"/>
      <c r="P1260" s="171"/>
      <c r="Q1260" s="171"/>
      <c r="R1260" s="171"/>
      <c r="S1260" s="171"/>
      <c r="T1260" s="172"/>
      <c r="AT1260" s="168" t="s">
        <v>132</v>
      </c>
      <c r="AU1260" s="168" t="s">
        <v>74</v>
      </c>
      <c r="AV1260" s="167" t="s">
        <v>72</v>
      </c>
      <c r="AW1260" s="167" t="s">
        <v>5</v>
      </c>
      <c r="AX1260" s="167" t="s">
        <v>66</v>
      </c>
      <c r="AY1260" s="168" t="s">
        <v>123</v>
      </c>
    </row>
    <row r="1261" spans="2:51" s="167" customFormat="1" ht="12">
      <c r="B1261" s="166"/>
      <c r="D1261" s="96" t="s">
        <v>132</v>
      </c>
      <c r="E1261" s="168" t="s">
        <v>1</v>
      </c>
      <c r="F1261" s="169" t="s">
        <v>1142</v>
      </c>
      <c r="H1261" s="168" t="s">
        <v>1</v>
      </c>
      <c r="L1261" s="166"/>
      <c r="M1261" s="170"/>
      <c r="N1261" s="171"/>
      <c r="O1261" s="171"/>
      <c r="P1261" s="171"/>
      <c r="Q1261" s="171"/>
      <c r="R1261" s="171"/>
      <c r="S1261" s="171"/>
      <c r="T1261" s="172"/>
      <c r="AT1261" s="168" t="s">
        <v>132</v>
      </c>
      <c r="AU1261" s="168" t="s">
        <v>74</v>
      </c>
      <c r="AV1261" s="167" t="s">
        <v>72</v>
      </c>
      <c r="AW1261" s="167" t="s">
        <v>5</v>
      </c>
      <c r="AX1261" s="167" t="s">
        <v>66</v>
      </c>
      <c r="AY1261" s="168" t="s">
        <v>123</v>
      </c>
    </row>
    <row r="1262" spans="2:51" s="167" customFormat="1" ht="12">
      <c r="B1262" s="166"/>
      <c r="D1262" s="96" t="s">
        <v>132</v>
      </c>
      <c r="E1262" s="168" t="s">
        <v>1</v>
      </c>
      <c r="F1262" s="169" t="s">
        <v>1143</v>
      </c>
      <c r="H1262" s="168" t="s">
        <v>1</v>
      </c>
      <c r="L1262" s="166"/>
      <c r="M1262" s="170"/>
      <c r="N1262" s="171"/>
      <c r="O1262" s="171"/>
      <c r="P1262" s="171"/>
      <c r="Q1262" s="171"/>
      <c r="R1262" s="171"/>
      <c r="S1262" s="171"/>
      <c r="T1262" s="172"/>
      <c r="AT1262" s="168" t="s">
        <v>132</v>
      </c>
      <c r="AU1262" s="168" t="s">
        <v>74</v>
      </c>
      <c r="AV1262" s="167" t="s">
        <v>72</v>
      </c>
      <c r="AW1262" s="167" t="s">
        <v>5</v>
      </c>
      <c r="AX1262" s="167" t="s">
        <v>66</v>
      </c>
      <c r="AY1262" s="168" t="s">
        <v>123</v>
      </c>
    </row>
    <row r="1263" spans="2:51" s="167" customFormat="1" ht="12">
      <c r="B1263" s="166"/>
      <c r="D1263" s="96" t="s">
        <v>132</v>
      </c>
      <c r="E1263" s="168" t="s">
        <v>1</v>
      </c>
      <c r="F1263" s="169" t="s">
        <v>1244</v>
      </c>
      <c r="H1263" s="168" t="s">
        <v>1</v>
      </c>
      <c r="L1263" s="166"/>
      <c r="M1263" s="170"/>
      <c r="N1263" s="171"/>
      <c r="O1263" s="171"/>
      <c r="P1263" s="171"/>
      <c r="Q1263" s="171"/>
      <c r="R1263" s="171"/>
      <c r="S1263" s="171"/>
      <c r="T1263" s="172"/>
      <c r="AT1263" s="168" t="s">
        <v>132</v>
      </c>
      <c r="AU1263" s="168" t="s">
        <v>74</v>
      </c>
      <c r="AV1263" s="167" t="s">
        <v>72</v>
      </c>
      <c r="AW1263" s="167" t="s">
        <v>5</v>
      </c>
      <c r="AX1263" s="167" t="s">
        <v>66</v>
      </c>
      <c r="AY1263" s="168" t="s">
        <v>123</v>
      </c>
    </row>
    <row r="1264" spans="2:51" s="167" customFormat="1" ht="12">
      <c r="B1264" s="166"/>
      <c r="D1264" s="96" t="s">
        <v>132</v>
      </c>
      <c r="E1264" s="168" t="s">
        <v>1</v>
      </c>
      <c r="F1264" s="169" t="s">
        <v>1150</v>
      </c>
      <c r="H1264" s="168" t="s">
        <v>1</v>
      </c>
      <c r="L1264" s="166"/>
      <c r="M1264" s="170"/>
      <c r="N1264" s="171"/>
      <c r="O1264" s="171"/>
      <c r="P1264" s="171"/>
      <c r="Q1264" s="171"/>
      <c r="R1264" s="171"/>
      <c r="S1264" s="171"/>
      <c r="T1264" s="172"/>
      <c r="AT1264" s="168" t="s">
        <v>132</v>
      </c>
      <c r="AU1264" s="168" t="s">
        <v>74</v>
      </c>
      <c r="AV1264" s="167" t="s">
        <v>72</v>
      </c>
      <c r="AW1264" s="167" t="s">
        <v>5</v>
      </c>
      <c r="AX1264" s="167" t="s">
        <v>66</v>
      </c>
      <c r="AY1264" s="168" t="s">
        <v>123</v>
      </c>
    </row>
    <row r="1265" spans="2:51" s="167" customFormat="1" ht="12">
      <c r="B1265" s="166"/>
      <c r="D1265" s="96" t="s">
        <v>132</v>
      </c>
      <c r="E1265" s="168" t="s">
        <v>1</v>
      </c>
      <c r="F1265" s="169" t="s">
        <v>1245</v>
      </c>
      <c r="H1265" s="168" t="s">
        <v>1</v>
      </c>
      <c r="L1265" s="166"/>
      <c r="M1265" s="170"/>
      <c r="N1265" s="171"/>
      <c r="O1265" s="171"/>
      <c r="P1265" s="171"/>
      <c r="Q1265" s="171"/>
      <c r="R1265" s="171"/>
      <c r="S1265" s="171"/>
      <c r="T1265" s="172"/>
      <c r="AT1265" s="168" t="s">
        <v>132</v>
      </c>
      <c r="AU1265" s="168" t="s">
        <v>74</v>
      </c>
      <c r="AV1265" s="167" t="s">
        <v>72</v>
      </c>
      <c r="AW1265" s="167" t="s">
        <v>5</v>
      </c>
      <c r="AX1265" s="167" t="s">
        <v>66</v>
      </c>
      <c r="AY1265" s="168" t="s">
        <v>123</v>
      </c>
    </row>
    <row r="1266" spans="2:51" s="95" customFormat="1" ht="12">
      <c r="B1266" s="94"/>
      <c r="D1266" s="96" t="s">
        <v>132</v>
      </c>
      <c r="E1266" s="97" t="s">
        <v>1</v>
      </c>
      <c r="F1266" s="98" t="s">
        <v>781</v>
      </c>
      <c r="H1266" s="99">
        <v>2</v>
      </c>
      <c r="L1266" s="94"/>
      <c r="M1266" s="100"/>
      <c r="N1266" s="101"/>
      <c r="O1266" s="101"/>
      <c r="P1266" s="101"/>
      <c r="Q1266" s="101"/>
      <c r="R1266" s="101"/>
      <c r="S1266" s="101"/>
      <c r="T1266" s="102"/>
      <c r="AT1266" s="97" t="s">
        <v>132</v>
      </c>
      <c r="AU1266" s="97" t="s">
        <v>74</v>
      </c>
      <c r="AV1266" s="95" t="s">
        <v>74</v>
      </c>
      <c r="AW1266" s="95" t="s">
        <v>5</v>
      </c>
      <c r="AX1266" s="95" t="s">
        <v>66</v>
      </c>
      <c r="AY1266" s="97" t="s">
        <v>123</v>
      </c>
    </row>
    <row r="1267" spans="2:51" s="167" customFormat="1" ht="12">
      <c r="B1267" s="166"/>
      <c r="D1267" s="96" t="s">
        <v>132</v>
      </c>
      <c r="E1267" s="168" t="s">
        <v>1</v>
      </c>
      <c r="F1267" s="169" t="s">
        <v>1155</v>
      </c>
      <c r="H1267" s="168" t="s">
        <v>1</v>
      </c>
      <c r="L1267" s="166"/>
      <c r="M1267" s="170"/>
      <c r="N1267" s="171"/>
      <c r="O1267" s="171"/>
      <c r="P1267" s="171"/>
      <c r="Q1267" s="171"/>
      <c r="R1267" s="171"/>
      <c r="S1267" s="171"/>
      <c r="T1267" s="172"/>
      <c r="AT1267" s="168" t="s">
        <v>132</v>
      </c>
      <c r="AU1267" s="168" t="s">
        <v>74</v>
      </c>
      <c r="AV1267" s="167" t="s">
        <v>72</v>
      </c>
      <c r="AW1267" s="167" t="s">
        <v>5</v>
      </c>
      <c r="AX1267" s="167" t="s">
        <v>66</v>
      </c>
      <c r="AY1267" s="168" t="s">
        <v>123</v>
      </c>
    </row>
    <row r="1268" spans="2:51" s="167" customFormat="1" ht="12">
      <c r="B1268" s="166"/>
      <c r="D1268" s="96" t="s">
        <v>132</v>
      </c>
      <c r="E1268" s="168" t="s">
        <v>1</v>
      </c>
      <c r="F1268" s="169" t="s">
        <v>1247</v>
      </c>
      <c r="H1268" s="168" t="s">
        <v>1</v>
      </c>
      <c r="L1268" s="166"/>
      <c r="M1268" s="170"/>
      <c r="N1268" s="171"/>
      <c r="O1268" s="171"/>
      <c r="P1268" s="171"/>
      <c r="Q1268" s="171"/>
      <c r="R1268" s="171"/>
      <c r="S1268" s="171"/>
      <c r="T1268" s="172"/>
      <c r="AT1268" s="168" t="s">
        <v>132</v>
      </c>
      <c r="AU1268" s="168" t="s">
        <v>74</v>
      </c>
      <c r="AV1268" s="167" t="s">
        <v>72</v>
      </c>
      <c r="AW1268" s="167" t="s">
        <v>5</v>
      </c>
      <c r="AX1268" s="167" t="s">
        <v>66</v>
      </c>
      <c r="AY1268" s="168" t="s">
        <v>123</v>
      </c>
    </row>
    <row r="1269" spans="2:51" s="95" customFormat="1" ht="12">
      <c r="B1269" s="94"/>
      <c r="D1269" s="96" t="s">
        <v>132</v>
      </c>
      <c r="E1269" s="97" t="s">
        <v>1</v>
      </c>
      <c r="F1269" s="98" t="s">
        <v>781</v>
      </c>
      <c r="H1269" s="99">
        <v>2</v>
      </c>
      <c r="L1269" s="94"/>
      <c r="M1269" s="100"/>
      <c r="N1269" s="101"/>
      <c r="O1269" s="101"/>
      <c r="P1269" s="101"/>
      <c r="Q1269" s="101"/>
      <c r="R1269" s="101"/>
      <c r="S1269" s="101"/>
      <c r="T1269" s="102"/>
      <c r="AT1269" s="97" t="s">
        <v>132</v>
      </c>
      <c r="AU1269" s="97" t="s">
        <v>74</v>
      </c>
      <c r="AV1269" s="95" t="s">
        <v>74</v>
      </c>
      <c r="AW1269" s="95" t="s">
        <v>5</v>
      </c>
      <c r="AX1269" s="95" t="s">
        <v>66</v>
      </c>
      <c r="AY1269" s="97" t="s">
        <v>123</v>
      </c>
    </row>
    <row r="1270" spans="2:51" s="182" customFormat="1" ht="12">
      <c r="B1270" s="181"/>
      <c r="D1270" s="96" t="s">
        <v>132</v>
      </c>
      <c r="E1270" s="183" t="s">
        <v>1</v>
      </c>
      <c r="F1270" s="184" t="s">
        <v>470</v>
      </c>
      <c r="H1270" s="185">
        <v>4</v>
      </c>
      <c r="L1270" s="181"/>
      <c r="M1270" s="186"/>
      <c r="N1270" s="187"/>
      <c r="O1270" s="187"/>
      <c r="P1270" s="187"/>
      <c r="Q1270" s="187"/>
      <c r="R1270" s="187"/>
      <c r="S1270" s="187"/>
      <c r="T1270" s="188"/>
      <c r="AT1270" s="183" t="s">
        <v>132</v>
      </c>
      <c r="AU1270" s="183" t="s">
        <v>74</v>
      </c>
      <c r="AV1270" s="182" t="s">
        <v>130</v>
      </c>
      <c r="AW1270" s="182" t="s">
        <v>5</v>
      </c>
      <c r="AX1270" s="182" t="s">
        <v>72</v>
      </c>
      <c r="AY1270" s="183" t="s">
        <v>123</v>
      </c>
    </row>
    <row r="1271" spans="2:65" s="117" customFormat="1" ht="16.5" customHeight="1">
      <c r="B1271" s="8"/>
      <c r="C1271" s="84" t="s">
        <v>860</v>
      </c>
      <c r="D1271" s="84" t="s">
        <v>125</v>
      </c>
      <c r="E1271" s="85" t="s">
        <v>1354</v>
      </c>
      <c r="F1271" s="86" t="s">
        <v>1355</v>
      </c>
      <c r="G1271" s="87" t="s">
        <v>140</v>
      </c>
      <c r="H1271" s="88">
        <v>92.9</v>
      </c>
      <c r="I1271" s="142"/>
      <c r="J1271" s="89">
        <f>ROUND(I1271*H1271,2)</f>
        <v>0</v>
      </c>
      <c r="K1271" s="86" t="s">
        <v>397</v>
      </c>
      <c r="L1271" s="8"/>
      <c r="M1271" s="115" t="s">
        <v>1</v>
      </c>
      <c r="N1271" s="90" t="s">
        <v>35</v>
      </c>
      <c r="O1271" s="92">
        <v>0.165</v>
      </c>
      <c r="P1271" s="92">
        <f>O1271*H1271</f>
        <v>15.328500000000002</v>
      </c>
      <c r="Q1271" s="92">
        <v>0</v>
      </c>
      <c r="R1271" s="92">
        <f>Q1271*H1271</f>
        <v>0</v>
      </c>
      <c r="S1271" s="92">
        <v>0</v>
      </c>
      <c r="T1271" s="164">
        <f>S1271*H1271</f>
        <v>0</v>
      </c>
      <c r="AR1271" s="120" t="s">
        <v>130</v>
      </c>
      <c r="AT1271" s="120" t="s">
        <v>125</v>
      </c>
      <c r="AU1271" s="120" t="s">
        <v>74</v>
      </c>
      <c r="AY1271" s="120" t="s">
        <v>123</v>
      </c>
      <c r="BE1271" s="156">
        <f>IF(N1271="základní",J1271,0)</f>
        <v>0</v>
      </c>
      <c r="BF1271" s="156">
        <f>IF(N1271="snížená",J1271,0)</f>
        <v>0</v>
      </c>
      <c r="BG1271" s="156">
        <f>IF(N1271="zákl. přenesená",J1271,0)</f>
        <v>0</v>
      </c>
      <c r="BH1271" s="156">
        <f>IF(N1271="sníž. přenesená",J1271,0)</f>
        <v>0</v>
      </c>
      <c r="BI1271" s="156">
        <f>IF(N1271="nulová",J1271,0)</f>
        <v>0</v>
      </c>
      <c r="BJ1271" s="120" t="s">
        <v>72</v>
      </c>
      <c r="BK1271" s="156">
        <f>ROUND(I1271*H1271,2)</f>
        <v>0</v>
      </c>
      <c r="BL1271" s="120" t="s">
        <v>130</v>
      </c>
      <c r="BM1271" s="120" t="s">
        <v>1356</v>
      </c>
    </row>
    <row r="1272" spans="2:47" s="117" customFormat="1" ht="12">
      <c r="B1272" s="8"/>
      <c r="D1272" s="96" t="s">
        <v>399</v>
      </c>
      <c r="F1272" s="165" t="s">
        <v>1357</v>
      </c>
      <c r="L1272" s="8"/>
      <c r="M1272" s="114"/>
      <c r="N1272" s="21"/>
      <c r="O1272" s="21"/>
      <c r="P1272" s="21"/>
      <c r="Q1272" s="21"/>
      <c r="R1272" s="21"/>
      <c r="S1272" s="21"/>
      <c r="T1272" s="22"/>
      <c r="AT1272" s="120" t="s">
        <v>399</v>
      </c>
      <c r="AU1272" s="120" t="s">
        <v>74</v>
      </c>
    </row>
    <row r="1273" spans="2:47" s="117" customFormat="1" ht="58.5">
      <c r="B1273" s="8"/>
      <c r="D1273" s="96" t="s">
        <v>298</v>
      </c>
      <c r="F1273" s="113" t="s">
        <v>1358</v>
      </c>
      <c r="L1273" s="8"/>
      <c r="M1273" s="114"/>
      <c r="N1273" s="21"/>
      <c r="O1273" s="21"/>
      <c r="P1273" s="21"/>
      <c r="Q1273" s="21"/>
      <c r="R1273" s="21"/>
      <c r="S1273" s="21"/>
      <c r="T1273" s="22"/>
      <c r="AT1273" s="120" t="s">
        <v>298</v>
      </c>
      <c r="AU1273" s="120" t="s">
        <v>74</v>
      </c>
    </row>
    <row r="1274" spans="2:51" s="167" customFormat="1" ht="12">
      <c r="B1274" s="166"/>
      <c r="D1274" s="96" t="s">
        <v>132</v>
      </c>
      <c r="E1274" s="168" t="s">
        <v>1</v>
      </c>
      <c r="F1274" s="169" t="s">
        <v>401</v>
      </c>
      <c r="H1274" s="168" t="s">
        <v>1</v>
      </c>
      <c r="L1274" s="166"/>
      <c r="M1274" s="170"/>
      <c r="N1274" s="171"/>
      <c r="O1274" s="171"/>
      <c r="P1274" s="171"/>
      <c r="Q1274" s="171"/>
      <c r="R1274" s="171"/>
      <c r="S1274" s="171"/>
      <c r="T1274" s="172"/>
      <c r="AT1274" s="168" t="s">
        <v>132</v>
      </c>
      <c r="AU1274" s="168" t="s">
        <v>74</v>
      </c>
      <c r="AV1274" s="167" t="s">
        <v>72</v>
      </c>
      <c r="AW1274" s="167" t="s">
        <v>5</v>
      </c>
      <c r="AX1274" s="167" t="s">
        <v>66</v>
      </c>
      <c r="AY1274" s="168" t="s">
        <v>123</v>
      </c>
    </row>
    <row r="1275" spans="2:51" s="167" customFormat="1" ht="12">
      <c r="B1275" s="166"/>
      <c r="D1275" s="96" t="s">
        <v>132</v>
      </c>
      <c r="E1275" s="168" t="s">
        <v>1</v>
      </c>
      <c r="F1275" s="169" t="s">
        <v>1142</v>
      </c>
      <c r="H1275" s="168" t="s">
        <v>1</v>
      </c>
      <c r="L1275" s="166"/>
      <c r="M1275" s="170"/>
      <c r="N1275" s="171"/>
      <c r="O1275" s="171"/>
      <c r="P1275" s="171"/>
      <c r="Q1275" s="171"/>
      <c r="R1275" s="171"/>
      <c r="S1275" s="171"/>
      <c r="T1275" s="172"/>
      <c r="AT1275" s="168" t="s">
        <v>132</v>
      </c>
      <c r="AU1275" s="168" t="s">
        <v>74</v>
      </c>
      <c r="AV1275" s="167" t="s">
        <v>72</v>
      </c>
      <c r="AW1275" s="167" t="s">
        <v>5</v>
      </c>
      <c r="AX1275" s="167" t="s">
        <v>66</v>
      </c>
      <c r="AY1275" s="168" t="s">
        <v>123</v>
      </c>
    </row>
    <row r="1276" spans="2:51" s="167" customFormat="1" ht="12">
      <c r="B1276" s="166"/>
      <c r="D1276" s="96" t="s">
        <v>132</v>
      </c>
      <c r="E1276" s="168" t="s">
        <v>1</v>
      </c>
      <c r="F1276" s="169" t="s">
        <v>1143</v>
      </c>
      <c r="H1276" s="168" t="s">
        <v>1</v>
      </c>
      <c r="L1276" s="166"/>
      <c r="M1276" s="170"/>
      <c r="N1276" s="171"/>
      <c r="O1276" s="171"/>
      <c r="P1276" s="171"/>
      <c r="Q1276" s="171"/>
      <c r="R1276" s="171"/>
      <c r="S1276" s="171"/>
      <c r="T1276" s="172"/>
      <c r="AT1276" s="168" t="s">
        <v>132</v>
      </c>
      <c r="AU1276" s="168" t="s">
        <v>74</v>
      </c>
      <c r="AV1276" s="167" t="s">
        <v>72</v>
      </c>
      <c r="AW1276" s="167" t="s">
        <v>5</v>
      </c>
      <c r="AX1276" s="167" t="s">
        <v>66</v>
      </c>
      <c r="AY1276" s="168" t="s">
        <v>123</v>
      </c>
    </row>
    <row r="1277" spans="2:51" s="167" customFormat="1" ht="12">
      <c r="B1277" s="166"/>
      <c r="D1277" s="96" t="s">
        <v>132</v>
      </c>
      <c r="E1277" s="168" t="s">
        <v>1</v>
      </c>
      <c r="F1277" s="169" t="s">
        <v>1250</v>
      </c>
      <c r="H1277" s="168" t="s">
        <v>1</v>
      </c>
      <c r="L1277" s="166"/>
      <c r="M1277" s="170"/>
      <c r="N1277" s="171"/>
      <c r="O1277" s="171"/>
      <c r="P1277" s="171"/>
      <c r="Q1277" s="171"/>
      <c r="R1277" s="171"/>
      <c r="S1277" s="171"/>
      <c r="T1277" s="172"/>
      <c r="AT1277" s="168" t="s">
        <v>132</v>
      </c>
      <c r="AU1277" s="168" t="s">
        <v>74</v>
      </c>
      <c r="AV1277" s="167" t="s">
        <v>72</v>
      </c>
      <c r="AW1277" s="167" t="s">
        <v>5</v>
      </c>
      <c r="AX1277" s="167" t="s">
        <v>66</v>
      </c>
      <c r="AY1277" s="168" t="s">
        <v>123</v>
      </c>
    </row>
    <row r="1278" spans="2:51" s="167" customFormat="1" ht="12">
      <c r="B1278" s="166"/>
      <c r="D1278" s="96" t="s">
        <v>132</v>
      </c>
      <c r="E1278" s="168" t="s">
        <v>1</v>
      </c>
      <c r="F1278" s="169" t="s">
        <v>1144</v>
      </c>
      <c r="H1278" s="168" t="s">
        <v>1</v>
      </c>
      <c r="L1278" s="166"/>
      <c r="M1278" s="170"/>
      <c r="N1278" s="171"/>
      <c r="O1278" s="171"/>
      <c r="P1278" s="171"/>
      <c r="Q1278" s="171"/>
      <c r="R1278" s="171"/>
      <c r="S1278" s="171"/>
      <c r="T1278" s="172"/>
      <c r="AT1278" s="168" t="s">
        <v>132</v>
      </c>
      <c r="AU1278" s="168" t="s">
        <v>74</v>
      </c>
      <c r="AV1278" s="167" t="s">
        <v>72</v>
      </c>
      <c r="AW1278" s="167" t="s">
        <v>5</v>
      </c>
      <c r="AX1278" s="167" t="s">
        <v>66</v>
      </c>
      <c r="AY1278" s="168" t="s">
        <v>123</v>
      </c>
    </row>
    <row r="1279" spans="2:51" s="167" customFormat="1" ht="12">
      <c r="B1279" s="166"/>
      <c r="D1279" s="96" t="s">
        <v>132</v>
      </c>
      <c r="E1279" s="168" t="s">
        <v>1</v>
      </c>
      <c r="F1279" s="169" t="s">
        <v>1251</v>
      </c>
      <c r="H1279" s="168" t="s">
        <v>1</v>
      </c>
      <c r="L1279" s="166"/>
      <c r="M1279" s="170"/>
      <c r="N1279" s="171"/>
      <c r="O1279" s="171"/>
      <c r="P1279" s="171"/>
      <c r="Q1279" s="171"/>
      <c r="R1279" s="171"/>
      <c r="S1279" s="171"/>
      <c r="T1279" s="172"/>
      <c r="AT1279" s="168" t="s">
        <v>132</v>
      </c>
      <c r="AU1279" s="168" t="s">
        <v>74</v>
      </c>
      <c r="AV1279" s="167" t="s">
        <v>72</v>
      </c>
      <c r="AW1279" s="167" t="s">
        <v>5</v>
      </c>
      <c r="AX1279" s="167" t="s">
        <v>66</v>
      </c>
      <c r="AY1279" s="168" t="s">
        <v>123</v>
      </c>
    </row>
    <row r="1280" spans="2:51" s="95" customFormat="1" ht="12">
      <c r="B1280" s="94"/>
      <c r="D1280" s="96" t="s">
        <v>132</v>
      </c>
      <c r="E1280" s="97" t="s">
        <v>1</v>
      </c>
      <c r="F1280" s="98" t="s">
        <v>1252</v>
      </c>
      <c r="H1280" s="99">
        <v>8.25</v>
      </c>
      <c r="L1280" s="94"/>
      <c r="M1280" s="100"/>
      <c r="N1280" s="101"/>
      <c r="O1280" s="101"/>
      <c r="P1280" s="101"/>
      <c r="Q1280" s="101"/>
      <c r="R1280" s="101"/>
      <c r="S1280" s="101"/>
      <c r="T1280" s="102"/>
      <c r="AT1280" s="97" t="s">
        <v>132</v>
      </c>
      <c r="AU1280" s="97" t="s">
        <v>74</v>
      </c>
      <c r="AV1280" s="95" t="s">
        <v>74</v>
      </c>
      <c r="AW1280" s="95" t="s">
        <v>5</v>
      </c>
      <c r="AX1280" s="95" t="s">
        <v>66</v>
      </c>
      <c r="AY1280" s="97" t="s">
        <v>123</v>
      </c>
    </row>
    <row r="1281" spans="2:51" s="167" customFormat="1" ht="12">
      <c r="B1281" s="166"/>
      <c r="D1281" s="96" t="s">
        <v>132</v>
      </c>
      <c r="E1281" s="168" t="s">
        <v>1</v>
      </c>
      <c r="F1281" s="169" t="s">
        <v>1150</v>
      </c>
      <c r="H1281" s="168" t="s">
        <v>1</v>
      </c>
      <c r="L1281" s="166"/>
      <c r="M1281" s="170"/>
      <c r="N1281" s="171"/>
      <c r="O1281" s="171"/>
      <c r="P1281" s="171"/>
      <c r="Q1281" s="171"/>
      <c r="R1281" s="171"/>
      <c r="S1281" s="171"/>
      <c r="T1281" s="172"/>
      <c r="AT1281" s="168" t="s">
        <v>132</v>
      </c>
      <c r="AU1281" s="168" t="s">
        <v>74</v>
      </c>
      <c r="AV1281" s="167" t="s">
        <v>72</v>
      </c>
      <c r="AW1281" s="167" t="s">
        <v>5</v>
      </c>
      <c r="AX1281" s="167" t="s">
        <v>66</v>
      </c>
      <c r="AY1281" s="168" t="s">
        <v>123</v>
      </c>
    </row>
    <row r="1282" spans="2:51" s="167" customFormat="1" ht="12">
      <c r="B1282" s="166"/>
      <c r="D1282" s="96" t="s">
        <v>132</v>
      </c>
      <c r="E1282" s="168" t="s">
        <v>1</v>
      </c>
      <c r="F1282" s="169" t="s">
        <v>1253</v>
      </c>
      <c r="H1282" s="168" t="s">
        <v>1</v>
      </c>
      <c r="L1282" s="166"/>
      <c r="M1282" s="170"/>
      <c r="N1282" s="171"/>
      <c r="O1282" s="171"/>
      <c r="P1282" s="171"/>
      <c r="Q1282" s="171"/>
      <c r="R1282" s="171"/>
      <c r="S1282" s="171"/>
      <c r="T1282" s="172"/>
      <c r="AT1282" s="168" t="s">
        <v>132</v>
      </c>
      <c r="AU1282" s="168" t="s">
        <v>74</v>
      </c>
      <c r="AV1282" s="167" t="s">
        <v>72</v>
      </c>
      <c r="AW1282" s="167" t="s">
        <v>5</v>
      </c>
      <c r="AX1282" s="167" t="s">
        <v>66</v>
      </c>
      <c r="AY1282" s="168" t="s">
        <v>123</v>
      </c>
    </row>
    <row r="1283" spans="2:51" s="95" customFormat="1" ht="12">
      <c r="B1283" s="94"/>
      <c r="D1283" s="96" t="s">
        <v>132</v>
      </c>
      <c r="E1283" s="97" t="s">
        <v>1</v>
      </c>
      <c r="F1283" s="98" t="s">
        <v>1254</v>
      </c>
      <c r="H1283" s="99">
        <v>28.85</v>
      </c>
      <c r="L1283" s="94"/>
      <c r="M1283" s="100"/>
      <c r="N1283" s="101"/>
      <c r="O1283" s="101"/>
      <c r="P1283" s="101"/>
      <c r="Q1283" s="101"/>
      <c r="R1283" s="101"/>
      <c r="S1283" s="101"/>
      <c r="T1283" s="102"/>
      <c r="AT1283" s="97" t="s">
        <v>132</v>
      </c>
      <c r="AU1283" s="97" t="s">
        <v>74</v>
      </c>
      <c r="AV1283" s="95" t="s">
        <v>74</v>
      </c>
      <c r="AW1283" s="95" t="s">
        <v>5</v>
      </c>
      <c r="AX1283" s="95" t="s">
        <v>66</v>
      </c>
      <c r="AY1283" s="97" t="s">
        <v>123</v>
      </c>
    </row>
    <row r="1284" spans="2:51" s="167" customFormat="1" ht="12">
      <c r="B1284" s="166"/>
      <c r="D1284" s="96" t="s">
        <v>132</v>
      </c>
      <c r="E1284" s="168" t="s">
        <v>1</v>
      </c>
      <c r="F1284" s="169" t="s">
        <v>1155</v>
      </c>
      <c r="H1284" s="168" t="s">
        <v>1</v>
      </c>
      <c r="L1284" s="166"/>
      <c r="M1284" s="170"/>
      <c r="N1284" s="171"/>
      <c r="O1284" s="171"/>
      <c r="P1284" s="171"/>
      <c r="Q1284" s="171"/>
      <c r="R1284" s="171"/>
      <c r="S1284" s="171"/>
      <c r="T1284" s="172"/>
      <c r="AT1284" s="168" t="s">
        <v>132</v>
      </c>
      <c r="AU1284" s="168" t="s">
        <v>74</v>
      </c>
      <c r="AV1284" s="167" t="s">
        <v>72</v>
      </c>
      <c r="AW1284" s="167" t="s">
        <v>5</v>
      </c>
      <c r="AX1284" s="167" t="s">
        <v>66</v>
      </c>
      <c r="AY1284" s="168" t="s">
        <v>123</v>
      </c>
    </row>
    <row r="1285" spans="2:51" s="167" customFormat="1" ht="12">
      <c r="B1285" s="166"/>
      <c r="D1285" s="96" t="s">
        <v>132</v>
      </c>
      <c r="E1285" s="168" t="s">
        <v>1</v>
      </c>
      <c r="F1285" s="169" t="s">
        <v>1253</v>
      </c>
      <c r="H1285" s="168" t="s">
        <v>1</v>
      </c>
      <c r="L1285" s="166"/>
      <c r="M1285" s="170"/>
      <c r="N1285" s="171"/>
      <c r="O1285" s="171"/>
      <c r="P1285" s="171"/>
      <c r="Q1285" s="171"/>
      <c r="R1285" s="171"/>
      <c r="S1285" s="171"/>
      <c r="T1285" s="172"/>
      <c r="AT1285" s="168" t="s">
        <v>132</v>
      </c>
      <c r="AU1285" s="168" t="s">
        <v>74</v>
      </c>
      <c r="AV1285" s="167" t="s">
        <v>72</v>
      </c>
      <c r="AW1285" s="167" t="s">
        <v>5</v>
      </c>
      <c r="AX1285" s="167" t="s">
        <v>66</v>
      </c>
      <c r="AY1285" s="168" t="s">
        <v>123</v>
      </c>
    </row>
    <row r="1286" spans="2:51" s="95" customFormat="1" ht="12">
      <c r="B1286" s="94"/>
      <c r="D1286" s="96" t="s">
        <v>132</v>
      </c>
      <c r="E1286" s="97" t="s">
        <v>1</v>
      </c>
      <c r="F1286" s="98" t="s">
        <v>1255</v>
      </c>
      <c r="H1286" s="99">
        <v>45.45</v>
      </c>
      <c r="L1286" s="94"/>
      <c r="M1286" s="100"/>
      <c r="N1286" s="101"/>
      <c r="O1286" s="101"/>
      <c r="P1286" s="101"/>
      <c r="Q1286" s="101"/>
      <c r="R1286" s="101"/>
      <c r="S1286" s="101"/>
      <c r="T1286" s="102"/>
      <c r="AT1286" s="97" t="s">
        <v>132</v>
      </c>
      <c r="AU1286" s="97" t="s">
        <v>74</v>
      </c>
      <c r="AV1286" s="95" t="s">
        <v>74</v>
      </c>
      <c r="AW1286" s="95" t="s">
        <v>5</v>
      </c>
      <c r="AX1286" s="95" t="s">
        <v>66</v>
      </c>
      <c r="AY1286" s="97" t="s">
        <v>123</v>
      </c>
    </row>
    <row r="1287" spans="2:51" s="167" customFormat="1" ht="12">
      <c r="B1287" s="166"/>
      <c r="D1287" s="96" t="s">
        <v>132</v>
      </c>
      <c r="E1287" s="168" t="s">
        <v>1</v>
      </c>
      <c r="F1287" s="169" t="s">
        <v>1160</v>
      </c>
      <c r="H1287" s="168" t="s">
        <v>1</v>
      </c>
      <c r="L1287" s="166"/>
      <c r="M1287" s="170"/>
      <c r="N1287" s="171"/>
      <c r="O1287" s="171"/>
      <c r="P1287" s="171"/>
      <c r="Q1287" s="171"/>
      <c r="R1287" s="171"/>
      <c r="S1287" s="171"/>
      <c r="T1287" s="172"/>
      <c r="AT1287" s="168" t="s">
        <v>132</v>
      </c>
      <c r="AU1287" s="168" t="s">
        <v>74</v>
      </c>
      <c r="AV1287" s="167" t="s">
        <v>72</v>
      </c>
      <c r="AW1287" s="167" t="s">
        <v>5</v>
      </c>
      <c r="AX1287" s="167" t="s">
        <v>66</v>
      </c>
      <c r="AY1287" s="168" t="s">
        <v>123</v>
      </c>
    </row>
    <row r="1288" spans="2:51" s="167" customFormat="1" ht="12">
      <c r="B1288" s="166"/>
      <c r="D1288" s="96" t="s">
        <v>132</v>
      </c>
      <c r="E1288" s="168" t="s">
        <v>1</v>
      </c>
      <c r="F1288" s="169" t="s">
        <v>1256</v>
      </c>
      <c r="H1288" s="168" t="s">
        <v>1</v>
      </c>
      <c r="L1288" s="166"/>
      <c r="M1288" s="170"/>
      <c r="N1288" s="171"/>
      <c r="O1288" s="171"/>
      <c r="P1288" s="171"/>
      <c r="Q1288" s="171"/>
      <c r="R1288" s="171"/>
      <c r="S1288" s="171"/>
      <c r="T1288" s="172"/>
      <c r="AT1288" s="168" t="s">
        <v>132</v>
      </c>
      <c r="AU1288" s="168" t="s">
        <v>74</v>
      </c>
      <c r="AV1288" s="167" t="s">
        <v>72</v>
      </c>
      <c r="AW1288" s="167" t="s">
        <v>5</v>
      </c>
      <c r="AX1288" s="167" t="s">
        <v>66</v>
      </c>
      <c r="AY1288" s="168" t="s">
        <v>123</v>
      </c>
    </row>
    <row r="1289" spans="2:51" s="95" customFormat="1" ht="12">
      <c r="B1289" s="94"/>
      <c r="D1289" s="96" t="s">
        <v>132</v>
      </c>
      <c r="E1289" s="97" t="s">
        <v>1</v>
      </c>
      <c r="F1289" s="98" t="s">
        <v>1257</v>
      </c>
      <c r="H1289" s="99">
        <v>10.35</v>
      </c>
      <c r="L1289" s="94"/>
      <c r="M1289" s="100"/>
      <c r="N1289" s="101"/>
      <c r="O1289" s="101"/>
      <c r="P1289" s="101"/>
      <c r="Q1289" s="101"/>
      <c r="R1289" s="101"/>
      <c r="S1289" s="101"/>
      <c r="T1289" s="102"/>
      <c r="AT1289" s="97" t="s">
        <v>132</v>
      </c>
      <c r="AU1289" s="97" t="s">
        <v>74</v>
      </c>
      <c r="AV1289" s="95" t="s">
        <v>74</v>
      </c>
      <c r="AW1289" s="95" t="s">
        <v>5</v>
      </c>
      <c r="AX1289" s="95" t="s">
        <v>66</v>
      </c>
      <c r="AY1289" s="97" t="s">
        <v>123</v>
      </c>
    </row>
    <row r="1290" spans="2:51" s="182" customFormat="1" ht="12">
      <c r="B1290" s="181"/>
      <c r="D1290" s="96" t="s">
        <v>132</v>
      </c>
      <c r="E1290" s="183" t="s">
        <v>1</v>
      </c>
      <c r="F1290" s="184" t="s">
        <v>470</v>
      </c>
      <c r="H1290" s="185">
        <v>92.9</v>
      </c>
      <c r="L1290" s="181"/>
      <c r="M1290" s="186"/>
      <c r="N1290" s="187"/>
      <c r="O1290" s="187"/>
      <c r="P1290" s="187"/>
      <c r="Q1290" s="187"/>
      <c r="R1290" s="187"/>
      <c r="S1290" s="187"/>
      <c r="T1290" s="188"/>
      <c r="AT1290" s="183" t="s">
        <v>132</v>
      </c>
      <c r="AU1290" s="183" t="s">
        <v>74</v>
      </c>
      <c r="AV1290" s="182" t="s">
        <v>130</v>
      </c>
      <c r="AW1290" s="182" t="s">
        <v>5</v>
      </c>
      <c r="AX1290" s="182" t="s">
        <v>72</v>
      </c>
      <c r="AY1290" s="183" t="s">
        <v>123</v>
      </c>
    </row>
    <row r="1291" spans="2:65" s="117" customFormat="1" ht="16.5" customHeight="1">
      <c r="B1291" s="8"/>
      <c r="C1291" s="84" t="s">
        <v>876</v>
      </c>
      <c r="D1291" s="84" t="s">
        <v>125</v>
      </c>
      <c r="E1291" s="85" t="s">
        <v>1359</v>
      </c>
      <c r="F1291" s="86" t="s">
        <v>1360</v>
      </c>
      <c r="G1291" s="87" t="s">
        <v>175</v>
      </c>
      <c r="H1291" s="88">
        <v>8</v>
      </c>
      <c r="I1291" s="142"/>
      <c r="J1291" s="89">
        <f>ROUND(I1291*H1291,2)</f>
        <v>0</v>
      </c>
      <c r="K1291" s="86" t="s">
        <v>397</v>
      </c>
      <c r="L1291" s="8"/>
      <c r="M1291" s="115" t="s">
        <v>1</v>
      </c>
      <c r="N1291" s="90" t="s">
        <v>35</v>
      </c>
      <c r="O1291" s="92">
        <v>34.64</v>
      </c>
      <c r="P1291" s="92">
        <f>O1291*H1291</f>
        <v>277.12</v>
      </c>
      <c r="Q1291" s="92">
        <v>0.94164</v>
      </c>
      <c r="R1291" s="92">
        <f>Q1291*H1291</f>
        <v>7.53312</v>
      </c>
      <c r="S1291" s="92">
        <v>0</v>
      </c>
      <c r="T1291" s="164">
        <f>S1291*H1291</f>
        <v>0</v>
      </c>
      <c r="AR1291" s="120" t="s">
        <v>130</v>
      </c>
      <c r="AT1291" s="120" t="s">
        <v>125</v>
      </c>
      <c r="AU1291" s="120" t="s">
        <v>74</v>
      </c>
      <c r="AY1291" s="120" t="s">
        <v>123</v>
      </c>
      <c r="BE1291" s="156">
        <f>IF(N1291="základní",J1291,0)</f>
        <v>0</v>
      </c>
      <c r="BF1291" s="156">
        <f>IF(N1291="snížená",J1291,0)</f>
        <v>0</v>
      </c>
      <c r="BG1291" s="156">
        <f>IF(N1291="zákl. přenesená",J1291,0)</f>
        <v>0</v>
      </c>
      <c r="BH1291" s="156">
        <f>IF(N1291="sníž. přenesená",J1291,0)</f>
        <v>0</v>
      </c>
      <c r="BI1291" s="156">
        <f>IF(N1291="nulová",J1291,0)</f>
        <v>0</v>
      </c>
      <c r="BJ1291" s="120" t="s">
        <v>72</v>
      </c>
      <c r="BK1291" s="156">
        <f>ROUND(I1291*H1291,2)</f>
        <v>0</v>
      </c>
      <c r="BL1291" s="120" t="s">
        <v>130</v>
      </c>
      <c r="BM1291" s="120" t="s">
        <v>1361</v>
      </c>
    </row>
    <row r="1292" spans="2:47" s="117" customFormat="1" ht="12">
      <c r="B1292" s="8"/>
      <c r="D1292" s="96" t="s">
        <v>399</v>
      </c>
      <c r="F1292" s="165" t="s">
        <v>1362</v>
      </c>
      <c r="L1292" s="8"/>
      <c r="M1292" s="114"/>
      <c r="N1292" s="21"/>
      <c r="O1292" s="21"/>
      <c r="P1292" s="21"/>
      <c r="Q1292" s="21"/>
      <c r="R1292" s="21"/>
      <c r="S1292" s="21"/>
      <c r="T1292" s="22"/>
      <c r="AT1292" s="120" t="s">
        <v>399</v>
      </c>
      <c r="AU1292" s="120" t="s">
        <v>74</v>
      </c>
    </row>
    <row r="1293" spans="2:47" s="117" customFormat="1" ht="58.5">
      <c r="B1293" s="8"/>
      <c r="D1293" s="96" t="s">
        <v>298</v>
      </c>
      <c r="F1293" s="113" t="s">
        <v>1358</v>
      </c>
      <c r="L1293" s="8"/>
      <c r="M1293" s="114"/>
      <c r="N1293" s="21"/>
      <c r="O1293" s="21"/>
      <c r="P1293" s="21"/>
      <c r="Q1293" s="21"/>
      <c r="R1293" s="21"/>
      <c r="S1293" s="21"/>
      <c r="T1293" s="22"/>
      <c r="AT1293" s="120" t="s">
        <v>298</v>
      </c>
      <c r="AU1293" s="120" t="s">
        <v>74</v>
      </c>
    </row>
    <row r="1294" spans="2:51" s="167" customFormat="1" ht="12">
      <c r="B1294" s="166"/>
      <c r="D1294" s="96" t="s">
        <v>132</v>
      </c>
      <c r="E1294" s="168" t="s">
        <v>1</v>
      </c>
      <c r="F1294" s="169" t="s">
        <v>401</v>
      </c>
      <c r="H1294" s="168" t="s">
        <v>1</v>
      </c>
      <c r="L1294" s="166"/>
      <c r="M1294" s="170"/>
      <c r="N1294" s="171"/>
      <c r="O1294" s="171"/>
      <c r="P1294" s="171"/>
      <c r="Q1294" s="171"/>
      <c r="R1294" s="171"/>
      <c r="S1294" s="171"/>
      <c r="T1294" s="172"/>
      <c r="AT1294" s="168" t="s">
        <v>132</v>
      </c>
      <c r="AU1294" s="168" t="s">
        <v>74</v>
      </c>
      <c r="AV1294" s="167" t="s">
        <v>72</v>
      </c>
      <c r="AW1294" s="167" t="s">
        <v>5</v>
      </c>
      <c r="AX1294" s="167" t="s">
        <v>66</v>
      </c>
      <c r="AY1294" s="168" t="s">
        <v>123</v>
      </c>
    </row>
    <row r="1295" spans="2:51" s="167" customFormat="1" ht="12">
      <c r="B1295" s="166"/>
      <c r="D1295" s="96" t="s">
        <v>132</v>
      </c>
      <c r="E1295" s="168" t="s">
        <v>1</v>
      </c>
      <c r="F1295" s="169" t="s">
        <v>1142</v>
      </c>
      <c r="H1295" s="168" t="s">
        <v>1</v>
      </c>
      <c r="L1295" s="166"/>
      <c r="M1295" s="170"/>
      <c r="N1295" s="171"/>
      <c r="O1295" s="171"/>
      <c r="P1295" s="171"/>
      <c r="Q1295" s="171"/>
      <c r="R1295" s="171"/>
      <c r="S1295" s="171"/>
      <c r="T1295" s="172"/>
      <c r="AT1295" s="168" t="s">
        <v>132</v>
      </c>
      <c r="AU1295" s="168" t="s">
        <v>74</v>
      </c>
      <c r="AV1295" s="167" t="s">
        <v>72</v>
      </c>
      <c r="AW1295" s="167" t="s">
        <v>5</v>
      </c>
      <c r="AX1295" s="167" t="s">
        <v>66</v>
      </c>
      <c r="AY1295" s="168" t="s">
        <v>123</v>
      </c>
    </row>
    <row r="1296" spans="2:51" s="167" customFormat="1" ht="12">
      <c r="B1296" s="166"/>
      <c r="D1296" s="96" t="s">
        <v>132</v>
      </c>
      <c r="E1296" s="168" t="s">
        <v>1</v>
      </c>
      <c r="F1296" s="169" t="s">
        <v>1143</v>
      </c>
      <c r="H1296" s="168" t="s">
        <v>1</v>
      </c>
      <c r="L1296" s="166"/>
      <c r="M1296" s="170"/>
      <c r="N1296" s="171"/>
      <c r="O1296" s="171"/>
      <c r="P1296" s="171"/>
      <c r="Q1296" s="171"/>
      <c r="R1296" s="171"/>
      <c r="S1296" s="171"/>
      <c r="T1296" s="172"/>
      <c r="AT1296" s="168" t="s">
        <v>132</v>
      </c>
      <c r="AU1296" s="168" t="s">
        <v>74</v>
      </c>
      <c r="AV1296" s="167" t="s">
        <v>72</v>
      </c>
      <c r="AW1296" s="167" t="s">
        <v>5</v>
      </c>
      <c r="AX1296" s="167" t="s">
        <v>66</v>
      </c>
      <c r="AY1296" s="168" t="s">
        <v>123</v>
      </c>
    </row>
    <row r="1297" spans="2:51" s="167" customFormat="1" ht="12">
      <c r="B1297" s="166"/>
      <c r="D1297" s="96" t="s">
        <v>132</v>
      </c>
      <c r="E1297" s="168" t="s">
        <v>1</v>
      </c>
      <c r="F1297" s="169" t="s">
        <v>1250</v>
      </c>
      <c r="H1297" s="168" t="s">
        <v>1</v>
      </c>
      <c r="L1297" s="166"/>
      <c r="M1297" s="170"/>
      <c r="N1297" s="171"/>
      <c r="O1297" s="171"/>
      <c r="P1297" s="171"/>
      <c r="Q1297" s="171"/>
      <c r="R1297" s="171"/>
      <c r="S1297" s="171"/>
      <c r="T1297" s="172"/>
      <c r="AT1297" s="168" t="s">
        <v>132</v>
      </c>
      <c r="AU1297" s="168" t="s">
        <v>74</v>
      </c>
      <c r="AV1297" s="167" t="s">
        <v>72</v>
      </c>
      <c r="AW1297" s="167" t="s">
        <v>5</v>
      </c>
      <c r="AX1297" s="167" t="s">
        <v>66</v>
      </c>
      <c r="AY1297" s="168" t="s">
        <v>123</v>
      </c>
    </row>
    <row r="1298" spans="2:51" s="167" customFormat="1" ht="12">
      <c r="B1298" s="166"/>
      <c r="D1298" s="96" t="s">
        <v>132</v>
      </c>
      <c r="E1298" s="168" t="s">
        <v>1</v>
      </c>
      <c r="F1298" s="169" t="s">
        <v>1144</v>
      </c>
      <c r="H1298" s="168" t="s">
        <v>1</v>
      </c>
      <c r="L1298" s="166"/>
      <c r="M1298" s="170"/>
      <c r="N1298" s="171"/>
      <c r="O1298" s="171"/>
      <c r="P1298" s="171"/>
      <c r="Q1298" s="171"/>
      <c r="R1298" s="171"/>
      <c r="S1298" s="171"/>
      <c r="T1298" s="172"/>
      <c r="AT1298" s="168" t="s">
        <v>132</v>
      </c>
      <c r="AU1298" s="168" t="s">
        <v>74</v>
      </c>
      <c r="AV1298" s="167" t="s">
        <v>72</v>
      </c>
      <c r="AW1298" s="167" t="s">
        <v>5</v>
      </c>
      <c r="AX1298" s="167" t="s">
        <v>66</v>
      </c>
      <c r="AY1298" s="168" t="s">
        <v>123</v>
      </c>
    </row>
    <row r="1299" spans="2:51" s="167" customFormat="1" ht="12">
      <c r="B1299" s="166"/>
      <c r="D1299" s="96" t="s">
        <v>132</v>
      </c>
      <c r="E1299" s="168" t="s">
        <v>1</v>
      </c>
      <c r="F1299" s="169" t="s">
        <v>1251</v>
      </c>
      <c r="H1299" s="168" t="s">
        <v>1</v>
      </c>
      <c r="L1299" s="166"/>
      <c r="M1299" s="170"/>
      <c r="N1299" s="171"/>
      <c r="O1299" s="171"/>
      <c r="P1299" s="171"/>
      <c r="Q1299" s="171"/>
      <c r="R1299" s="171"/>
      <c r="S1299" s="171"/>
      <c r="T1299" s="172"/>
      <c r="AT1299" s="168" t="s">
        <v>132</v>
      </c>
      <c r="AU1299" s="168" t="s">
        <v>74</v>
      </c>
      <c r="AV1299" s="167" t="s">
        <v>72</v>
      </c>
      <c r="AW1299" s="167" t="s">
        <v>5</v>
      </c>
      <c r="AX1299" s="167" t="s">
        <v>66</v>
      </c>
      <c r="AY1299" s="168" t="s">
        <v>123</v>
      </c>
    </row>
    <row r="1300" spans="2:51" s="95" customFormat="1" ht="12">
      <c r="B1300" s="94"/>
      <c r="D1300" s="96" t="s">
        <v>132</v>
      </c>
      <c r="E1300" s="97" t="s">
        <v>1</v>
      </c>
      <c r="F1300" s="98" t="s">
        <v>781</v>
      </c>
      <c r="H1300" s="99">
        <v>2</v>
      </c>
      <c r="L1300" s="94"/>
      <c r="M1300" s="100"/>
      <c r="N1300" s="101"/>
      <c r="O1300" s="101"/>
      <c r="P1300" s="101"/>
      <c r="Q1300" s="101"/>
      <c r="R1300" s="101"/>
      <c r="S1300" s="101"/>
      <c r="T1300" s="102"/>
      <c r="AT1300" s="97" t="s">
        <v>132</v>
      </c>
      <c r="AU1300" s="97" t="s">
        <v>74</v>
      </c>
      <c r="AV1300" s="95" t="s">
        <v>74</v>
      </c>
      <c r="AW1300" s="95" t="s">
        <v>5</v>
      </c>
      <c r="AX1300" s="95" t="s">
        <v>66</v>
      </c>
      <c r="AY1300" s="97" t="s">
        <v>123</v>
      </c>
    </row>
    <row r="1301" spans="2:51" s="167" customFormat="1" ht="12">
      <c r="B1301" s="166"/>
      <c r="D1301" s="96" t="s">
        <v>132</v>
      </c>
      <c r="E1301" s="168" t="s">
        <v>1</v>
      </c>
      <c r="F1301" s="169" t="s">
        <v>1150</v>
      </c>
      <c r="H1301" s="168" t="s">
        <v>1</v>
      </c>
      <c r="L1301" s="166"/>
      <c r="M1301" s="170"/>
      <c r="N1301" s="171"/>
      <c r="O1301" s="171"/>
      <c r="P1301" s="171"/>
      <c r="Q1301" s="171"/>
      <c r="R1301" s="171"/>
      <c r="S1301" s="171"/>
      <c r="T1301" s="172"/>
      <c r="AT1301" s="168" t="s">
        <v>132</v>
      </c>
      <c r="AU1301" s="168" t="s">
        <v>74</v>
      </c>
      <c r="AV1301" s="167" t="s">
        <v>72</v>
      </c>
      <c r="AW1301" s="167" t="s">
        <v>5</v>
      </c>
      <c r="AX1301" s="167" t="s">
        <v>66</v>
      </c>
      <c r="AY1301" s="168" t="s">
        <v>123</v>
      </c>
    </row>
    <row r="1302" spans="2:51" s="167" customFormat="1" ht="12">
      <c r="B1302" s="166"/>
      <c r="D1302" s="96" t="s">
        <v>132</v>
      </c>
      <c r="E1302" s="168" t="s">
        <v>1</v>
      </c>
      <c r="F1302" s="169" t="s">
        <v>1253</v>
      </c>
      <c r="H1302" s="168" t="s">
        <v>1</v>
      </c>
      <c r="L1302" s="166"/>
      <c r="M1302" s="170"/>
      <c r="N1302" s="171"/>
      <c r="O1302" s="171"/>
      <c r="P1302" s="171"/>
      <c r="Q1302" s="171"/>
      <c r="R1302" s="171"/>
      <c r="S1302" s="171"/>
      <c r="T1302" s="172"/>
      <c r="AT1302" s="168" t="s">
        <v>132</v>
      </c>
      <c r="AU1302" s="168" t="s">
        <v>74</v>
      </c>
      <c r="AV1302" s="167" t="s">
        <v>72</v>
      </c>
      <c r="AW1302" s="167" t="s">
        <v>5</v>
      </c>
      <c r="AX1302" s="167" t="s">
        <v>66</v>
      </c>
      <c r="AY1302" s="168" t="s">
        <v>123</v>
      </c>
    </row>
    <row r="1303" spans="2:51" s="95" customFormat="1" ht="12">
      <c r="B1303" s="94"/>
      <c r="D1303" s="96" t="s">
        <v>132</v>
      </c>
      <c r="E1303" s="97" t="s">
        <v>1</v>
      </c>
      <c r="F1303" s="98" t="s">
        <v>781</v>
      </c>
      <c r="H1303" s="99">
        <v>2</v>
      </c>
      <c r="L1303" s="94"/>
      <c r="M1303" s="100"/>
      <c r="N1303" s="101"/>
      <c r="O1303" s="101"/>
      <c r="P1303" s="101"/>
      <c r="Q1303" s="101"/>
      <c r="R1303" s="101"/>
      <c r="S1303" s="101"/>
      <c r="T1303" s="102"/>
      <c r="AT1303" s="97" t="s">
        <v>132</v>
      </c>
      <c r="AU1303" s="97" t="s">
        <v>74</v>
      </c>
      <c r="AV1303" s="95" t="s">
        <v>74</v>
      </c>
      <c r="AW1303" s="95" t="s">
        <v>5</v>
      </c>
      <c r="AX1303" s="95" t="s">
        <v>66</v>
      </c>
      <c r="AY1303" s="97" t="s">
        <v>123</v>
      </c>
    </row>
    <row r="1304" spans="2:51" s="167" customFormat="1" ht="12">
      <c r="B1304" s="166"/>
      <c r="D1304" s="96" t="s">
        <v>132</v>
      </c>
      <c r="E1304" s="168" t="s">
        <v>1</v>
      </c>
      <c r="F1304" s="169" t="s">
        <v>1155</v>
      </c>
      <c r="H1304" s="168" t="s">
        <v>1</v>
      </c>
      <c r="L1304" s="166"/>
      <c r="M1304" s="170"/>
      <c r="N1304" s="171"/>
      <c r="O1304" s="171"/>
      <c r="P1304" s="171"/>
      <c r="Q1304" s="171"/>
      <c r="R1304" s="171"/>
      <c r="S1304" s="171"/>
      <c r="T1304" s="172"/>
      <c r="AT1304" s="168" t="s">
        <v>132</v>
      </c>
      <c r="AU1304" s="168" t="s">
        <v>74</v>
      </c>
      <c r="AV1304" s="167" t="s">
        <v>72</v>
      </c>
      <c r="AW1304" s="167" t="s">
        <v>5</v>
      </c>
      <c r="AX1304" s="167" t="s">
        <v>66</v>
      </c>
      <c r="AY1304" s="168" t="s">
        <v>123</v>
      </c>
    </row>
    <row r="1305" spans="2:51" s="167" customFormat="1" ht="12">
      <c r="B1305" s="166"/>
      <c r="D1305" s="96" t="s">
        <v>132</v>
      </c>
      <c r="E1305" s="168" t="s">
        <v>1</v>
      </c>
      <c r="F1305" s="169" t="s">
        <v>1253</v>
      </c>
      <c r="H1305" s="168" t="s">
        <v>1</v>
      </c>
      <c r="L1305" s="166"/>
      <c r="M1305" s="170"/>
      <c r="N1305" s="171"/>
      <c r="O1305" s="171"/>
      <c r="P1305" s="171"/>
      <c r="Q1305" s="171"/>
      <c r="R1305" s="171"/>
      <c r="S1305" s="171"/>
      <c r="T1305" s="172"/>
      <c r="AT1305" s="168" t="s">
        <v>132</v>
      </c>
      <c r="AU1305" s="168" t="s">
        <v>74</v>
      </c>
      <c r="AV1305" s="167" t="s">
        <v>72</v>
      </c>
      <c r="AW1305" s="167" t="s">
        <v>5</v>
      </c>
      <c r="AX1305" s="167" t="s">
        <v>66</v>
      </c>
      <c r="AY1305" s="168" t="s">
        <v>123</v>
      </c>
    </row>
    <row r="1306" spans="2:51" s="95" customFormat="1" ht="12">
      <c r="B1306" s="94"/>
      <c r="D1306" s="96" t="s">
        <v>132</v>
      </c>
      <c r="E1306" s="97" t="s">
        <v>1</v>
      </c>
      <c r="F1306" s="98" t="s">
        <v>781</v>
      </c>
      <c r="H1306" s="99">
        <v>2</v>
      </c>
      <c r="L1306" s="94"/>
      <c r="M1306" s="100"/>
      <c r="N1306" s="101"/>
      <c r="O1306" s="101"/>
      <c r="P1306" s="101"/>
      <c r="Q1306" s="101"/>
      <c r="R1306" s="101"/>
      <c r="S1306" s="101"/>
      <c r="T1306" s="102"/>
      <c r="AT1306" s="97" t="s">
        <v>132</v>
      </c>
      <c r="AU1306" s="97" t="s">
        <v>74</v>
      </c>
      <c r="AV1306" s="95" t="s">
        <v>74</v>
      </c>
      <c r="AW1306" s="95" t="s">
        <v>5</v>
      </c>
      <c r="AX1306" s="95" t="s">
        <v>66</v>
      </c>
      <c r="AY1306" s="97" t="s">
        <v>123</v>
      </c>
    </row>
    <row r="1307" spans="2:51" s="167" customFormat="1" ht="12">
      <c r="B1307" s="166"/>
      <c r="D1307" s="96" t="s">
        <v>132</v>
      </c>
      <c r="E1307" s="168" t="s">
        <v>1</v>
      </c>
      <c r="F1307" s="169" t="s">
        <v>1160</v>
      </c>
      <c r="H1307" s="168" t="s">
        <v>1</v>
      </c>
      <c r="L1307" s="166"/>
      <c r="M1307" s="170"/>
      <c r="N1307" s="171"/>
      <c r="O1307" s="171"/>
      <c r="P1307" s="171"/>
      <c r="Q1307" s="171"/>
      <c r="R1307" s="171"/>
      <c r="S1307" s="171"/>
      <c r="T1307" s="172"/>
      <c r="AT1307" s="168" t="s">
        <v>132</v>
      </c>
      <c r="AU1307" s="168" t="s">
        <v>74</v>
      </c>
      <c r="AV1307" s="167" t="s">
        <v>72</v>
      </c>
      <c r="AW1307" s="167" t="s">
        <v>5</v>
      </c>
      <c r="AX1307" s="167" t="s">
        <v>66</v>
      </c>
      <c r="AY1307" s="168" t="s">
        <v>123</v>
      </c>
    </row>
    <row r="1308" spans="2:51" s="167" customFormat="1" ht="12">
      <c r="B1308" s="166"/>
      <c r="D1308" s="96" t="s">
        <v>132</v>
      </c>
      <c r="E1308" s="168" t="s">
        <v>1</v>
      </c>
      <c r="F1308" s="169" t="s">
        <v>1256</v>
      </c>
      <c r="H1308" s="168" t="s">
        <v>1</v>
      </c>
      <c r="L1308" s="166"/>
      <c r="M1308" s="170"/>
      <c r="N1308" s="171"/>
      <c r="O1308" s="171"/>
      <c r="P1308" s="171"/>
      <c r="Q1308" s="171"/>
      <c r="R1308" s="171"/>
      <c r="S1308" s="171"/>
      <c r="T1308" s="172"/>
      <c r="AT1308" s="168" t="s">
        <v>132</v>
      </c>
      <c r="AU1308" s="168" t="s">
        <v>74</v>
      </c>
      <c r="AV1308" s="167" t="s">
        <v>72</v>
      </c>
      <c r="AW1308" s="167" t="s">
        <v>5</v>
      </c>
      <c r="AX1308" s="167" t="s">
        <v>66</v>
      </c>
      <c r="AY1308" s="168" t="s">
        <v>123</v>
      </c>
    </row>
    <row r="1309" spans="2:51" s="95" customFormat="1" ht="12">
      <c r="B1309" s="94"/>
      <c r="D1309" s="96" t="s">
        <v>132</v>
      </c>
      <c r="E1309" s="97" t="s">
        <v>1</v>
      </c>
      <c r="F1309" s="98" t="s">
        <v>781</v>
      </c>
      <c r="H1309" s="99">
        <v>2</v>
      </c>
      <c r="L1309" s="94"/>
      <c r="M1309" s="100"/>
      <c r="N1309" s="101"/>
      <c r="O1309" s="101"/>
      <c r="P1309" s="101"/>
      <c r="Q1309" s="101"/>
      <c r="R1309" s="101"/>
      <c r="S1309" s="101"/>
      <c r="T1309" s="102"/>
      <c r="AT1309" s="97" t="s">
        <v>132</v>
      </c>
      <c r="AU1309" s="97" t="s">
        <v>74</v>
      </c>
      <c r="AV1309" s="95" t="s">
        <v>74</v>
      </c>
      <c r="AW1309" s="95" t="s">
        <v>5</v>
      </c>
      <c r="AX1309" s="95" t="s">
        <v>66</v>
      </c>
      <c r="AY1309" s="97" t="s">
        <v>123</v>
      </c>
    </row>
    <row r="1310" spans="2:51" s="182" customFormat="1" ht="12">
      <c r="B1310" s="181"/>
      <c r="D1310" s="96" t="s">
        <v>132</v>
      </c>
      <c r="E1310" s="183" t="s">
        <v>1</v>
      </c>
      <c r="F1310" s="184" t="s">
        <v>470</v>
      </c>
      <c r="H1310" s="185">
        <v>8</v>
      </c>
      <c r="L1310" s="181"/>
      <c r="M1310" s="186"/>
      <c r="N1310" s="187"/>
      <c r="O1310" s="187"/>
      <c r="P1310" s="187"/>
      <c r="Q1310" s="187"/>
      <c r="R1310" s="187"/>
      <c r="S1310" s="187"/>
      <c r="T1310" s="188"/>
      <c r="AT1310" s="183" t="s">
        <v>132</v>
      </c>
      <c r="AU1310" s="183" t="s">
        <v>74</v>
      </c>
      <c r="AV1310" s="182" t="s">
        <v>130</v>
      </c>
      <c r="AW1310" s="182" t="s">
        <v>5</v>
      </c>
      <c r="AX1310" s="182" t="s">
        <v>72</v>
      </c>
      <c r="AY1310" s="183" t="s">
        <v>123</v>
      </c>
    </row>
    <row r="1311" spans="2:65" s="117" customFormat="1" ht="16.5" customHeight="1">
      <c r="B1311" s="8"/>
      <c r="C1311" s="84" t="s">
        <v>881</v>
      </c>
      <c r="D1311" s="84" t="s">
        <v>125</v>
      </c>
      <c r="E1311" s="85" t="s">
        <v>861</v>
      </c>
      <c r="F1311" s="86" t="s">
        <v>862</v>
      </c>
      <c r="G1311" s="87" t="s">
        <v>175</v>
      </c>
      <c r="H1311" s="88">
        <v>22</v>
      </c>
      <c r="I1311" s="142"/>
      <c r="J1311" s="89">
        <f>ROUND(I1311*H1311,2)</f>
        <v>0</v>
      </c>
      <c r="K1311" s="86" t="s">
        <v>397</v>
      </c>
      <c r="L1311" s="8"/>
      <c r="M1311" s="115" t="s">
        <v>1</v>
      </c>
      <c r="N1311" s="90" t="s">
        <v>35</v>
      </c>
      <c r="O1311" s="92">
        <v>1.562</v>
      </c>
      <c r="P1311" s="92">
        <f>O1311*H1311</f>
        <v>34.364000000000004</v>
      </c>
      <c r="Q1311" s="92">
        <v>0.00918</v>
      </c>
      <c r="R1311" s="92">
        <f>Q1311*H1311</f>
        <v>0.20196000000000003</v>
      </c>
      <c r="S1311" s="92">
        <v>0</v>
      </c>
      <c r="T1311" s="164">
        <f>S1311*H1311</f>
        <v>0</v>
      </c>
      <c r="AR1311" s="120" t="s">
        <v>130</v>
      </c>
      <c r="AT1311" s="120" t="s">
        <v>125</v>
      </c>
      <c r="AU1311" s="120" t="s">
        <v>74</v>
      </c>
      <c r="AY1311" s="120" t="s">
        <v>123</v>
      </c>
      <c r="BE1311" s="156">
        <f>IF(N1311="základní",J1311,0)</f>
        <v>0</v>
      </c>
      <c r="BF1311" s="156">
        <f>IF(N1311="snížená",J1311,0)</f>
        <v>0</v>
      </c>
      <c r="BG1311" s="156">
        <f>IF(N1311="zákl. přenesená",J1311,0)</f>
        <v>0</v>
      </c>
      <c r="BH1311" s="156">
        <f>IF(N1311="sníž. přenesená",J1311,0)</f>
        <v>0</v>
      </c>
      <c r="BI1311" s="156">
        <f>IF(N1311="nulová",J1311,0)</f>
        <v>0</v>
      </c>
      <c r="BJ1311" s="120" t="s">
        <v>72</v>
      </c>
      <c r="BK1311" s="156">
        <f>ROUND(I1311*H1311,2)</f>
        <v>0</v>
      </c>
      <c r="BL1311" s="120" t="s">
        <v>130</v>
      </c>
      <c r="BM1311" s="120" t="s">
        <v>1363</v>
      </c>
    </row>
    <row r="1312" spans="2:47" s="117" customFormat="1" ht="12">
      <c r="B1312" s="8"/>
      <c r="D1312" s="96" t="s">
        <v>399</v>
      </c>
      <c r="F1312" s="165" t="s">
        <v>862</v>
      </c>
      <c r="L1312" s="8"/>
      <c r="M1312" s="114"/>
      <c r="N1312" s="21"/>
      <c r="O1312" s="21"/>
      <c r="P1312" s="21"/>
      <c r="Q1312" s="21"/>
      <c r="R1312" s="21"/>
      <c r="S1312" s="21"/>
      <c r="T1312" s="22"/>
      <c r="AT1312" s="120" t="s">
        <v>399</v>
      </c>
      <c r="AU1312" s="120" t="s">
        <v>74</v>
      </c>
    </row>
    <row r="1313" spans="2:51" s="167" customFormat="1" ht="12">
      <c r="B1313" s="166"/>
      <c r="D1313" s="96" t="s">
        <v>132</v>
      </c>
      <c r="E1313" s="168" t="s">
        <v>1</v>
      </c>
      <c r="F1313" s="169" t="s">
        <v>401</v>
      </c>
      <c r="H1313" s="168" t="s">
        <v>1</v>
      </c>
      <c r="L1313" s="166"/>
      <c r="M1313" s="170"/>
      <c r="N1313" s="171"/>
      <c r="O1313" s="171"/>
      <c r="P1313" s="171"/>
      <c r="Q1313" s="171"/>
      <c r="R1313" s="171"/>
      <c r="S1313" s="171"/>
      <c r="T1313" s="172"/>
      <c r="AT1313" s="168" t="s">
        <v>132</v>
      </c>
      <c r="AU1313" s="168" t="s">
        <v>74</v>
      </c>
      <c r="AV1313" s="167" t="s">
        <v>72</v>
      </c>
      <c r="AW1313" s="167" t="s">
        <v>5</v>
      </c>
      <c r="AX1313" s="167" t="s">
        <v>66</v>
      </c>
      <c r="AY1313" s="168" t="s">
        <v>123</v>
      </c>
    </row>
    <row r="1314" spans="2:51" s="167" customFormat="1" ht="12">
      <c r="B1314" s="166"/>
      <c r="D1314" s="96" t="s">
        <v>132</v>
      </c>
      <c r="E1314" s="168" t="s">
        <v>1</v>
      </c>
      <c r="F1314" s="169" t="s">
        <v>1142</v>
      </c>
      <c r="H1314" s="168" t="s">
        <v>1</v>
      </c>
      <c r="L1314" s="166"/>
      <c r="M1314" s="170"/>
      <c r="N1314" s="171"/>
      <c r="O1314" s="171"/>
      <c r="P1314" s="171"/>
      <c r="Q1314" s="171"/>
      <c r="R1314" s="171"/>
      <c r="S1314" s="171"/>
      <c r="T1314" s="172"/>
      <c r="AT1314" s="168" t="s">
        <v>132</v>
      </c>
      <c r="AU1314" s="168" t="s">
        <v>74</v>
      </c>
      <c r="AV1314" s="167" t="s">
        <v>72</v>
      </c>
      <c r="AW1314" s="167" t="s">
        <v>5</v>
      </c>
      <c r="AX1314" s="167" t="s">
        <v>66</v>
      </c>
      <c r="AY1314" s="168" t="s">
        <v>123</v>
      </c>
    </row>
    <row r="1315" spans="2:51" s="167" customFormat="1" ht="12">
      <c r="B1315" s="166"/>
      <c r="D1315" s="96" t="s">
        <v>132</v>
      </c>
      <c r="E1315" s="168" t="s">
        <v>1</v>
      </c>
      <c r="F1315" s="169" t="s">
        <v>1143</v>
      </c>
      <c r="H1315" s="168" t="s">
        <v>1</v>
      </c>
      <c r="L1315" s="166"/>
      <c r="M1315" s="170"/>
      <c r="N1315" s="171"/>
      <c r="O1315" s="171"/>
      <c r="P1315" s="171"/>
      <c r="Q1315" s="171"/>
      <c r="R1315" s="171"/>
      <c r="S1315" s="171"/>
      <c r="T1315" s="172"/>
      <c r="AT1315" s="168" t="s">
        <v>132</v>
      </c>
      <c r="AU1315" s="168" t="s">
        <v>74</v>
      </c>
      <c r="AV1315" s="167" t="s">
        <v>72</v>
      </c>
      <c r="AW1315" s="167" t="s">
        <v>5</v>
      </c>
      <c r="AX1315" s="167" t="s">
        <v>66</v>
      </c>
      <c r="AY1315" s="168" t="s">
        <v>123</v>
      </c>
    </row>
    <row r="1316" spans="2:51" s="167" customFormat="1" ht="12">
      <c r="B1316" s="166"/>
      <c r="D1316" s="96" t="s">
        <v>132</v>
      </c>
      <c r="E1316" s="168" t="s">
        <v>1</v>
      </c>
      <c r="F1316" s="169" t="s">
        <v>869</v>
      </c>
      <c r="H1316" s="168" t="s">
        <v>1</v>
      </c>
      <c r="L1316" s="166"/>
      <c r="M1316" s="170"/>
      <c r="N1316" s="171"/>
      <c r="O1316" s="171"/>
      <c r="P1316" s="171"/>
      <c r="Q1316" s="171"/>
      <c r="R1316" s="171"/>
      <c r="S1316" s="171"/>
      <c r="T1316" s="172"/>
      <c r="AT1316" s="168" t="s">
        <v>132</v>
      </c>
      <c r="AU1316" s="168" t="s">
        <v>74</v>
      </c>
      <c r="AV1316" s="167" t="s">
        <v>72</v>
      </c>
      <c r="AW1316" s="167" t="s">
        <v>5</v>
      </c>
      <c r="AX1316" s="167" t="s">
        <v>66</v>
      </c>
      <c r="AY1316" s="168" t="s">
        <v>123</v>
      </c>
    </row>
    <row r="1317" spans="2:51" s="167" customFormat="1" ht="12">
      <c r="B1317" s="166"/>
      <c r="D1317" s="96" t="s">
        <v>132</v>
      </c>
      <c r="E1317" s="168" t="s">
        <v>1</v>
      </c>
      <c r="F1317" s="169" t="s">
        <v>1364</v>
      </c>
      <c r="H1317" s="168" t="s">
        <v>1</v>
      </c>
      <c r="L1317" s="166"/>
      <c r="M1317" s="170"/>
      <c r="N1317" s="171"/>
      <c r="O1317" s="171"/>
      <c r="P1317" s="171"/>
      <c r="Q1317" s="171"/>
      <c r="R1317" s="171"/>
      <c r="S1317" s="171"/>
      <c r="T1317" s="172"/>
      <c r="AT1317" s="168" t="s">
        <v>132</v>
      </c>
      <c r="AU1317" s="168" t="s">
        <v>74</v>
      </c>
      <c r="AV1317" s="167" t="s">
        <v>72</v>
      </c>
      <c r="AW1317" s="167" t="s">
        <v>5</v>
      </c>
      <c r="AX1317" s="167" t="s">
        <v>66</v>
      </c>
      <c r="AY1317" s="168" t="s">
        <v>123</v>
      </c>
    </row>
    <row r="1318" spans="2:51" s="167" customFormat="1" ht="12">
      <c r="B1318" s="166"/>
      <c r="D1318" s="96" t="s">
        <v>132</v>
      </c>
      <c r="E1318" s="168" t="s">
        <v>1</v>
      </c>
      <c r="F1318" s="169" t="s">
        <v>870</v>
      </c>
      <c r="H1318" s="168" t="s">
        <v>1</v>
      </c>
      <c r="L1318" s="166"/>
      <c r="M1318" s="170"/>
      <c r="N1318" s="171"/>
      <c r="O1318" s="171"/>
      <c r="P1318" s="171"/>
      <c r="Q1318" s="171"/>
      <c r="R1318" s="171"/>
      <c r="S1318" s="171"/>
      <c r="T1318" s="172"/>
      <c r="AT1318" s="168" t="s">
        <v>132</v>
      </c>
      <c r="AU1318" s="168" t="s">
        <v>74</v>
      </c>
      <c r="AV1318" s="167" t="s">
        <v>72</v>
      </c>
      <c r="AW1318" s="167" t="s">
        <v>5</v>
      </c>
      <c r="AX1318" s="167" t="s">
        <v>66</v>
      </c>
      <c r="AY1318" s="168" t="s">
        <v>123</v>
      </c>
    </row>
    <row r="1319" spans="2:51" s="167" customFormat="1" ht="12">
      <c r="B1319" s="166"/>
      <c r="D1319" s="96" t="s">
        <v>132</v>
      </c>
      <c r="E1319" s="168" t="s">
        <v>1</v>
      </c>
      <c r="F1319" s="169" t="s">
        <v>866</v>
      </c>
      <c r="H1319" s="168" t="s">
        <v>1</v>
      </c>
      <c r="L1319" s="166"/>
      <c r="M1319" s="170"/>
      <c r="N1319" s="171"/>
      <c r="O1319" s="171"/>
      <c r="P1319" s="171"/>
      <c r="Q1319" s="171"/>
      <c r="R1319" s="171"/>
      <c r="S1319" s="171"/>
      <c r="T1319" s="172"/>
      <c r="AT1319" s="168" t="s">
        <v>132</v>
      </c>
      <c r="AU1319" s="168" t="s">
        <v>74</v>
      </c>
      <c r="AV1319" s="167" t="s">
        <v>72</v>
      </c>
      <c r="AW1319" s="167" t="s">
        <v>5</v>
      </c>
      <c r="AX1319" s="167" t="s">
        <v>66</v>
      </c>
      <c r="AY1319" s="168" t="s">
        <v>123</v>
      </c>
    </row>
    <row r="1320" spans="2:51" s="95" customFormat="1" ht="12">
      <c r="B1320" s="94"/>
      <c r="D1320" s="96" t="s">
        <v>132</v>
      </c>
      <c r="E1320" s="97" t="s">
        <v>1</v>
      </c>
      <c r="F1320" s="98" t="s">
        <v>72</v>
      </c>
      <c r="H1320" s="99">
        <v>1</v>
      </c>
      <c r="L1320" s="94"/>
      <c r="M1320" s="100"/>
      <c r="N1320" s="101"/>
      <c r="O1320" s="101"/>
      <c r="P1320" s="101"/>
      <c r="Q1320" s="101"/>
      <c r="R1320" s="101"/>
      <c r="S1320" s="101"/>
      <c r="T1320" s="102"/>
      <c r="AT1320" s="97" t="s">
        <v>132</v>
      </c>
      <c r="AU1320" s="97" t="s">
        <v>74</v>
      </c>
      <c r="AV1320" s="95" t="s">
        <v>74</v>
      </c>
      <c r="AW1320" s="95" t="s">
        <v>5</v>
      </c>
      <c r="AX1320" s="95" t="s">
        <v>66</v>
      </c>
      <c r="AY1320" s="97" t="s">
        <v>123</v>
      </c>
    </row>
    <row r="1321" spans="2:51" s="167" customFormat="1" ht="12">
      <c r="B1321" s="166"/>
      <c r="D1321" s="96" t="s">
        <v>132</v>
      </c>
      <c r="E1321" s="168" t="s">
        <v>1</v>
      </c>
      <c r="F1321" s="169" t="s">
        <v>1365</v>
      </c>
      <c r="H1321" s="168" t="s">
        <v>1</v>
      </c>
      <c r="L1321" s="166"/>
      <c r="M1321" s="170"/>
      <c r="N1321" s="171"/>
      <c r="O1321" s="171"/>
      <c r="P1321" s="171"/>
      <c r="Q1321" s="171"/>
      <c r="R1321" s="171"/>
      <c r="S1321" s="171"/>
      <c r="T1321" s="172"/>
      <c r="AT1321" s="168" t="s">
        <v>132</v>
      </c>
      <c r="AU1321" s="168" t="s">
        <v>74</v>
      </c>
      <c r="AV1321" s="167" t="s">
        <v>72</v>
      </c>
      <c r="AW1321" s="167" t="s">
        <v>5</v>
      </c>
      <c r="AX1321" s="167" t="s">
        <v>66</v>
      </c>
      <c r="AY1321" s="168" t="s">
        <v>123</v>
      </c>
    </row>
    <row r="1322" spans="2:51" s="167" customFormat="1" ht="12">
      <c r="B1322" s="166"/>
      <c r="D1322" s="96" t="s">
        <v>132</v>
      </c>
      <c r="E1322" s="168" t="s">
        <v>1</v>
      </c>
      <c r="F1322" s="169" t="s">
        <v>870</v>
      </c>
      <c r="H1322" s="168" t="s">
        <v>1</v>
      </c>
      <c r="L1322" s="166"/>
      <c r="M1322" s="170"/>
      <c r="N1322" s="171"/>
      <c r="O1322" s="171"/>
      <c r="P1322" s="171"/>
      <c r="Q1322" s="171"/>
      <c r="R1322" s="171"/>
      <c r="S1322" s="171"/>
      <c r="T1322" s="172"/>
      <c r="AT1322" s="168" t="s">
        <v>132</v>
      </c>
      <c r="AU1322" s="168" t="s">
        <v>74</v>
      </c>
      <c r="AV1322" s="167" t="s">
        <v>72</v>
      </c>
      <c r="AW1322" s="167" t="s">
        <v>5</v>
      </c>
      <c r="AX1322" s="167" t="s">
        <v>66</v>
      </c>
      <c r="AY1322" s="168" t="s">
        <v>123</v>
      </c>
    </row>
    <row r="1323" spans="2:51" s="167" customFormat="1" ht="12">
      <c r="B1323" s="166"/>
      <c r="D1323" s="96" t="s">
        <v>132</v>
      </c>
      <c r="E1323" s="168" t="s">
        <v>1</v>
      </c>
      <c r="F1323" s="169" t="s">
        <v>866</v>
      </c>
      <c r="H1323" s="168" t="s">
        <v>1</v>
      </c>
      <c r="L1323" s="166"/>
      <c r="M1323" s="170"/>
      <c r="N1323" s="171"/>
      <c r="O1323" s="171"/>
      <c r="P1323" s="171"/>
      <c r="Q1323" s="171"/>
      <c r="R1323" s="171"/>
      <c r="S1323" s="171"/>
      <c r="T1323" s="172"/>
      <c r="AT1323" s="168" t="s">
        <v>132</v>
      </c>
      <c r="AU1323" s="168" t="s">
        <v>74</v>
      </c>
      <c r="AV1323" s="167" t="s">
        <v>72</v>
      </c>
      <c r="AW1323" s="167" t="s">
        <v>5</v>
      </c>
      <c r="AX1323" s="167" t="s">
        <v>66</v>
      </c>
      <c r="AY1323" s="168" t="s">
        <v>123</v>
      </c>
    </row>
    <row r="1324" spans="2:51" s="95" customFormat="1" ht="12">
      <c r="B1324" s="94"/>
      <c r="D1324" s="96" t="s">
        <v>132</v>
      </c>
      <c r="E1324" s="97" t="s">
        <v>1</v>
      </c>
      <c r="F1324" s="98" t="s">
        <v>72</v>
      </c>
      <c r="H1324" s="99">
        <v>1</v>
      </c>
      <c r="L1324" s="94"/>
      <c r="M1324" s="100"/>
      <c r="N1324" s="101"/>
      <c r="O1324" s="101"/>
      <c r="P1324" s="101"/>
      <c r="Q1324" s="101"/>
      <c r="R1324" s="101"/>
      <c r="S1324" s="101"/>
      <c r="T1324" s="102"/>
      <c r="AT1324" s="97" t="s">
        <v>132</v>
      </c>
      <c r="AU1324" s="97" t="s">
        <v>74</v>
      </c>
      <c r="AV1324" s="95" t="s">
        <v>74</v>
      </c>
      <c r="AW1324" s="95" t="s">
        <v>5</v>
      </c>
      <c r="AX1324" s="95" t="s">
        <v>66</v>
      </c>
      <c r="AY1324" s="97" t="s">
        <v>123</v>
      </c>
    </row>
    <row r="1325" spans="2:51" s="167" customFormat="1" ht="12">
      <c r="B1325" s="166"/>
      <c r="D1325" s="96" t="s">
        <v>132</v>
      </c>
      <c r="E1325" s="168" t="s">
        <v>1</v>
      </c>
      <c r="F1325" s="169" t="s">
        <v>1366</v>
      </c>
      <c r="H1325" s="168" t="s">
        <v>1</v>
      </c>
      <c r="L1325" s="166"/>
      <c r="M1325" s="170"/>
      <c r="N1325" s="171"/>
      <c r="O1325" s="171"/>
      <c r="P1325" s="171"/>
      <c r="Q1325" s="171"/>
      <c r="R1325" s="171"/>
      <c r="S1325" s="171"/>
      <c r="T1325" s="172"/>
      <c r="AT1325" s="168" t="s">
        <v>132</v>
      </c>
      <c r="AU1325" s="168" t="s">
        <v>74</v>
      </c>
      <c r="AV1325" s="167" t="s">
        <v>72</v>
      </c>
      <c r="AW1325" s="167" t="s">
        <v>5</v>
      </c>
      <c r="AX1325" s="167" t="s">
        <v>66</v>
      </c>
      <c r="AY1325" s="168" t="s">
        <v>123</v>
      </c>
    </row>
    <row r="1326" spans="2:51" s="167" customFormat="1" ht="12">
      <c r="B1326" s="166"/>
      <c r="D1326" s="96" t="s">
        <v>132</v>
      </c>
      <c r="E1326" s="168" t="s">
        <v>1</v>
      </c>
      <c r="F1326" s="169" t="s">
        <v>870</v>
      </c>
      <c r="H1326" s="168" t="s">
        <v>1</v>
      </c>
      <c r="L1326" s="166"/>
      <c r="M1326" s="170"/>
      <c r="N1326" s="171"/>
      <c r="O1326" s="171"/>
      <c r="P1326" s="171"/>
      <c r="Q1326" s="171"/>
      <c r="R1326" s="171"/>
      <c r="S1326" s="171"/>
      <c r="T1326" s="172"/>
      <c r="AT1326" s="168" t="s">
        <v>132</v>
      </c>
      <c r="AU1326" s="168" t="s">
        <v>74</v>
      </c>
      <c r="AV1326" s="167" t="s">
        <v>72</v>
      </c>
      <c r="AW1326" s="167" t="s">
        <v>5</v>
      </c>
      <c r="AX1326" s="167" t="s">
        <v>66</v>
      </c>
      <c r="AY1326" s="168" t="s">
        <v>123</v>
      </c>
    </row>
    <row r="1327" spans="2:51" s="167" customFormat="1" ht="12">
      <c r="B1327" s="166"/>
      <c r="D1327" s="96" t="s">
        <v>132</v>
      </c>
      <c r="E1327" s="168" t="s">
        <v>1</v>
      </c>
      <c r="F1327" s="169" t="s">
        <v>866</v>
      </c>
      <c r="H1327" s="168" t="s">
        <v>1</v>
      </c>
      <c r="L1327" s="166"/>
      <c r="M1327" s="170"/>
      <c r="N1327" s="171"/>
      <c r="O1327" s="171"/>
      <c r="P1327" s="171"/>
      <c r="Q1327" s="171"/>
      <c r="R1327" s="171"/>
      <c r="S1327" s="171"/>
      <c r="T1327" s="172"/>
      <c r="AT1327" s="168" t="s">
        <v>132</v>
      </c>
      <c r="AU1327" s="168" t="s">
        <v>74</v>
      </c>
      <c r="AV1327" s="167" t="s">
        <v>72</v>
      </c>
      <c r="AW1327" s="167" t="s">
        <v>5</v>
      </c>
      <c r="AX1327" s="167" t="s">
        <v>66</v>
      </c>
      <c r="AY1327" s="168" t="s">
        <v>123</v>
      </c>
    </row>
    <row r="1328" spans="2:51" s="95" customFormat="1" ht="12">
      <c r="B1328" s="94"/>
      <c r="D1328" s="96" t="s">
        <v>132</v>
      </c>
      <c r="E1328" s="97" t="s">
        <v>1</v>
      </c>
      <c r="F1328" s="98" t="s">
        <v>72</v>
      </c>
      <c r="H1328" s="99">
        <v>1</v>
      </c>
      <c r="L1328" s="94"/>
      <c r="M1328" s="100"/>
      <c r="N1328" s="101"/>
      <c r="O1328" s="101"/>
      <c r="P1328" s="101"/>
      <c r="Q1328" s="101"/>
      <c r="R1328" s="101"/>
      <c r="S1328" s="101"/>
      <c r="T1328" s="102"/>
      <c r="AT1328" s="97" t="s">
        <v>132</v>
      </c>
      <c r="AU1328" s="97" t="s">
        <v>74</v>
      </c>
      <c r="AV1328" s="95" t="s">
        <v>74</v>
      </c>
      <c r="AW1328" s="95" t="s">
        <v>5</v>
      </c>
      <c r="AX1328" s="95" t="s">
        <v>66</v>
      </c>
      <c r="AY1328" s="97" t="s">
        <v>123</v>
      </c>
    </row>
    <row r="1329" spans="2:51" s="167" customFormat="1" ht="12">
      <c r="B1329" s="166"/>
      <c r="D1329" s="96" t="s">
        <v>132</v>
      </c>
      <c r="E1329" s="168" t="s">
        <v>1</v>
      </c>
      <c r="F1329" s="169" t="s">
        <v>622</v>
      </c>
      <c r="H1329" s="168" t="s">
        <v>1</v>
      </c>
      <c r="L1329" s="166"/>
      <c r="M1329" s="170"/>
      <c r="N1329" s="171"/>
      <c r="O1329" s="171"/>
      <c r="P1329" s="171"/>
      <c r="Q1329" s="171"/>
      <c r="R1329" s="171"/>
      <c r="S1329" s="171"/>
      <c r="T1329" s="172"/>
      <c r="AT1329" s="168" t="s">
        <v>132</v>
      </c>
      <c r="AU1329" s="168" t="s">
        <v>74</v>
      </c>
      <c r="AV1329" s="167" t="s">
        <v>72</v>
      </c>
      <c r="AW1329" s="167" t="s">
        <v>5</v>
      </c>
      <c r="AX1329" s="167" t="s">
        <v>66</v>
      </c>
      <c r="AY1329" s="168" t="s">
        <v>123</v>
      </c>
    </row>
    <row r="1330" spans="2:51" s="167" customFormat="1" ht="12">
      <c r="B1330" s="166"/>
      <c r="D1330" s="96" t="s">
        <v>132</v>
      </c>
      <c r="E1330" s="168" t="s">
        <v>1</v>
      </c>
      <c r="F1330" s="169" t="s">
        <v>870</v>
      </c>
      <c r="H1330" s="168" t="s">
        <v>1</v>
      </c>
      <c r="L1330" s="166"/>
      <c r="M1330" s="170"/>
      <c r="N1330" s="171"/>
      <c r="O1330" s="171"/>
      <c r="P1330" s="171"/>
      <c r="Q1330" s="171"/>
      <c r="R1330" s="171"/>
      <c r="S1330" s="171"/>
      <c r="T1330" s="172"/>
      <c r="AT1330" s="168" t="s">
        <v>132</v>
      </c>
      <c r="AU1330" s="168" t="s">
        <v>74</v>
      </c>
      <c r="AV1330" s="167" t="s">
        <v>72</v>
      </c>
      <c r="AW1330" s="167" t="s">
        <v>5</v>
      </c>
      <c r="AX1330" s="167" t="s">
        <v>66</v>
      </c>
      <c r="AY1330" s="168" t="s">
        <v>123</v>
      </c>
    </row>
    <row r="1331" spans="2:51" s="167" customFormat="1" ht="12">
      <c r="B1331" s="166"/>
      <c r="D1331" s="96" t="s">
        <v>132</v>
      </c>
      <c r="E1331" s="168" t="s">
        <v>1</v>
      </c>
      <c r="F1331" s="169" t="s">
        <v>866</v>
      </c>
      <c r="H1331" s="168" t="s">
        <v>1</v>
      </c>
      <c r="L1331" s="166"/>
      <c r="M1331" s="170"/>
      <c r="N1331" s="171"/>
      <c r="O1331" s="171"/>
      <c r="P1331" s="171"/>
      <c r="Q1331" s="171"/>
      <c r="R1331" s="171"/>
      <c r="S1331" s="171"/>
      <c r="T1331" s="172"/>
      <c r="AT1331" s="168" t="s">
        <v>132</v>
      </c>
      <c r="AU1331" s="168" t="s">
        <v>74</v>
      </c>
      <c r="AV1331" s="167" t="s">
        <v>72</v>
      </c>
      <c r="AW1331" s="167" t="s">
        <v>5</v>
      </c>
      <c r="AX1331" s="167" t="s">
        <v>66</v>
      </c>
      <c r="AY1331" s="168" t="s">
        <v>123</v>
      </c>
    </row>
    <row r="1332" spans="2:51" s="95" customFormat="1" ht="12">
      <c r="B1332" s="94"/>
      <c r="D1332" s="96" t="s">
        <v>132</v>
      </c>
      <c r="E1332" s="97" t="s">
        <v>1</v>
      </c>
      <c r="F1332" s="98" t="s">
        <v>72</v>
      </c>
      <c r="H1332" s="99">
        <v>1</v>
      </c>
      <c r="L1332" s="94"/>
      <c r="M1332" s="100"/>
      <c r="N1332" s="101"/>
      <c r="O1332" s="101"/>
      <c r="P1332" s="101"/>
      <c r="Q1332" s="101"/>
      <c r="R1332" s="101"/>
      <c r="S1332" s="101"/>
      <c r="T1332" s="102"/>
      <c r="AT1332" s="97" t="s">
        <v>132</v>
      </c>
      <c r="AU1332" s="97" t="s">
        <v>74</v>
      </c>
      <c r="AV1332" s="95" t="s">
        <v>74</v>
      </c>
      <c r="AW1332" s="95" t="s">
        <v>5</v>
      </c>
      <c r="AX1332" s="95" t="s">
        <v>66</v>
      </c>
      <c r="AY1332" s="97" t="s">
        <v>123</v>
      </c>
    </row>
    <row r="1333" spans="2:51" s="167" customFormat="1" ht="12">
      <c r="B1333" s="166"/>
      <c r="D1333" s="96" t="s">
        <v>132</v>
      </c>
      <c r="E1333" s="168" t="s">
        <v>1</v>
      </c>
      <c r="F1333" s="169" t="s">
        <v>1364</v>
      </c>
      <c r="H1333" s="168" t="s">
        <v>1</v>
      </c>
      <c r="L1333" s="166"/>
      <c r="M1333" s="170"/>
      <c r="N1333" s="171"/>
      <c r="O1333" s="171"/>
      <c r="P1333" s="171"/>
      <c r="Q1333" s="171"/>
      <c r="R1333" s="171"/>
      <c r="S1333" s="171"/>
      <c r="T1333" s="172"/>
      <c r="AT1333" s="168" t="s">
        <v>132</v>
      </c>
      <c r="AU1333" s="168" t="s">
        <v>74</v>
      </c>
      <c r="AV1333" s="167" t="s">
        <v>72</v>
      </c>
      <c r="AW1333" s="167" t="s">
        <v>5</v>
      </c>
      <c r="AX1333" s="167" t="s">
        <v>66</v>
      </c>
      <c r="AY1333" s="168" t="s">
        <v>123</v>
      </c>
    </row>
    <row r="1334" spans="2:51" s="167" customFormat="1" ht="12">
      <c r="B1334" s="166"/>
      <c r="D1334" s="96" t="s">
        <v>132</v>
      </c>
      <c r="E1334" s="168" t="s">
        <v>1</v>
      </c>
      <c r="F1334" s="169" t="s">
        <v>1367</v>
      </c>
      <c r="H1334" s="168" t="s">
        <v>1</v>
      </c>
      <c r="L1334" s="166"/>
      <c r="M1334" s="170"/>
      <c r="N1334" s="171"/>
      <c r="O1334" s="171"/>
      <c r="P1334" s="171"/>
      <c r="Q1334" s="171"/>
      <c r="R1334" s="171"/>
      <c r="S1334" s="171"/>
      <c r="T1334" s="172"/>
      <c r="AT1334" s="168" t="s">
        <v>132</v>
      </c>
      <c r="AU1334" s="168" t="s">
        <v>74</v>
      </c>
      <c r="AV1334" s="167" t="s">
        <v>72</v>
      </c>
      <c r="AW1334" s="167" t="s">
        <v>5</v>
      </c>
      <c r="AX1334" s="167" t="s">
        <v>66</v>
      </c>
      <c r="AY1334" s="168" t="s">
        <v>123</v>
      </c>
    </row>
    <row r="1335" spans="2:51" s="167" customFormat="1" ht="12">
      <c r="B1335" s="166"/>
      <c r="D1335" s="96" t="s">
        <v>132</v>
      </c>
      <c r="E1335" s="168" t="s">
        <v>1</v>
      </c>
      <c r="F1335" s="169" t="s">
        <v>866</v>
      </c>
      <c r="H1335" s="168" t="s">
        <v>1</v>
      </c>
      <c r="L1335" s="166"/>
      <c r="M1335" s="170"/>
      <c r="N1335" s="171"/>
      <c r="O1335" s="171"/>
      <c r="P1335" s="171"/>
      <c r="Q1335" s="171"/>
      <c r="R1335" s="171"/>
      <c r="S1335" s="171"/>
      <c r="T1335" s="172"/>
      <c r="AT1335" s="168" t="s">
        <v>132</v>
      </c>
      <c r="AU1335" s="168" t="s">
        <v>74</v>
      </c>
      <c r="AV1335" s="167" t="s">
        <v>72</v>
      </c>
      <c r="AW1335" s="167" t="s">
        <v>5</v>
      </c>
      <c r="AX1335" s="167" t="s">
        <v>66</v>
      </c>
      <c r="AY1335" s="168" t="s">
        <v>123</v>
      </c>
    </row>
    <row r="1336" spans="2:51" s="95" customFormat="1" ht="12">
      <c r="B1336" s="94"/>
      <c r="D1336" s="96" t="s">
        <v>132</v>
      </c>
      <c r="E1336" s="97" t="s">
        <v>1</v>
      </c>
      <c r="F1336" s="98" t="s">
        <v>72</v>
      </c>
      <c r="H1336" s="99">
        <v>1</v>
      </c>
      <c r="L1336" s="94"/>
      <c r="M1336" s="100"/>
      <c r="N1336" s="101"/>
      <c r="O1336" s="101"/>
      <c r="P1336" s="101"/>
      <c r="Q1336" s="101"/>
      <c r="R1336" s="101"/>
      <c r="S1336" s="101"/>
      <c r="T1336" s="102"/>
      <c r="AT1336" s="97" t="s">
        <v>132</v>
      </c>
      <c r="AU1336" s="97" t="s">
        <v>74</v>
      </c>
      <c r="AV1336" s="95" t="s">
        <v>74</v>
      </c>
      <c r="AW1336" s="95" t="s">
        <v>5</v>
      </c>
      <c r="AX1336" s="95" t="s">
        <v>66</v>
      </c>
      <c r="AY1336" s="97" t="s">
        <v>123</v>
      </c>
    </row>
    <row r="1337" spans="2:51" s="167" customFormat="1" ht="12">
      <c r="B1337" s="166"/>
      <c r="D1337" s="96" t="s">
        <v>132</v>
      </c>
      <c r="E1337" s="168" t="s">
        <v>1</v>
      </c>
      <c r="F1337" s="169" t="s">
        <v>1364</v>
      </c>
      <c r="H1337" s="168" t="s">
        <v>1</v>
      </c>
      <c r="L1337" s="166"/>
      <c r="M1337" s="170"/>
      <c r="N1337" s="171"/>
      <c r="O1337" s="171"/>
      <c r="P1337" s="171"/>
      <c r="Q1337" s="171"/>
      <c r="R1337" s="171"/>
      <c r="S1337" s="171"/>
      <c r="T1337" s="172"/>
      <c r="AT1337" s="168" t="s">
        <v>132</v>
      </c>
      <c r="AU1337" s="168" t="s">
        <v>74</v>
      </c>
      <c r="AV1337" s="167" t="s">
        <v>72</v>
      </c>
      <c r="AW1337" s="167" t="s">
        <v>5</v>
      </c>
      <c r="AX1337" s="167" t="s">
        <v>66</v>
      </c>
      <c r="AY1337" s="168" t="s">
        <v>123</v>
      </c>
    </row>
    <row r="1338" spans="2:51" s="167" customFormat="1" ht="12">
      <c r="B1338" s="166"/>
      <c r="D1338" s="96" t="s">
        <v>132</v>
      </c>
      <c r="E1338" s="168" t="s">
        <v>1</v>
      </c>
      <c r="F1338" s="169" t="s">
        <v>1368</v>
      </c>
      <c r="H1338" s="168" t="s">
        <v>1</v>
      </c>
      <c r="L1338" s="166"/>
      <c r="M1338" s="170"/>
      <c r="N1338" s="171"/>
      <c r="O1338" s="171"/>
      <c r="P1338" s="171"/>
      <c r="Q1338" s="171"/>
      <c r="R1338" s="171"/>
      <c r="S1338" s="171"/>
      <c r="T1338" s="172"/>
      <c r="AT1338" s="168" t="s">
        <v>132</v>
      </c>
      <c r="AU1338" s="168" t="s">
        <v>74</v>
      </c>
      <c r="AV1338" s="167" t="s">
        <v>72</v>
      </c>
      <c r="AW1338" s="167" t="s">
        <v>5</v>
      </c>
      <c r="AX1338" s="167" t="s">
        <v>66</v>
      </c>
      <c r="AY1338" s="168" t="s">
        <v>123</v>
      </c>
    </row>
    <row r="1339" spans="2:51" s="95" customFormat="1" ht="12">
      <c r="B1339" s="94"/>
      <c r="D1339" s="96" t="s">
        <v>132</v>
      </c>
      <c r="E1339" s="97" t="s">
        <v>1</v>
      </c>
      <c r="F1339" s="98" t="s">
        <v>74</v>
      </c>
      <c r="H1339" s="99">
        <v>2</v>
      </c>
      <c r="L1339" s="94"/>
      <c r="M1339" s="100"/>
      <c r="N1339" s="101"/>
      <c r="O1339" s="101"/>
      <c r="P1339" s="101"/>
      <c r="Q1339" s="101"/>
      <c r="R1339" s="101"/>
      <c r="S1339" s="101"/>
      <c r="T1339" s="102"/>
      <c r="AT1339" s="97" t="s">
        <v>132</v>
      </c>
      <c r="AU1339" s="97" t="s">
        <v>74</v>
      </c>
      <c r="AV1339" s="95" t="s">
        <v>74</v>
      </c>
      <c r="AW1339" s="95" t="s">
        <v>5</v>
      </c>
      <c r="AX1339" s="95" t="s">
        <v>66</v>
      </c>
      <c r="AY1339" s="97" t="s">
        <v>123</v>
      </c>
    </row>
    <row r="1340" spans="2:51" s="167" customFormat="1" ht="12">
      <c r="B1340" s="166"/>
      <c r="D1340" s="96" t="s">
        <v>132</v>
      </c>
      <c r="E1340" s="168" t="s">
        <v>1</v>
      </c>
      <c r="F1340" s="169" t="s">
        <v>1364</v>
      </c>
      <c r="H1340" s="168" t="s">
        <v>1</v>
      </c>
      <c r="L1340" s="166"/>
      <c r="M1340" s="170"/>
      <c r="N1340" s="171"/>
      <c r="O1340" s="171"/>
      <c r="P1340" s="171"/>
      <c r="Q1340" s="171"/>
      <c r="R1340" s="171"/>
      <c r="S1340" s="171"/>
      <c r="T1340" s="172"/>
      <c r="AT1340" s="168" t="s">
        <v>132</v>
      </c>
      <c r="AU1340" s="168" t="s">
        <v>74</v>
      </c>
      <c r="AV1340" s="167" t="s">
        <v>72</v>
      </c>
      <c r="AW1340" s="167" t="s">
        <v>5</v>
      </c>
      <c r="AX1340" s="167" t="s">
        <v>66</v>
      </c>
      <c r="AY1340" s="168" t="s">
        <v>123</v>
      </c>
    </row>
    <row r="1341" spans="2:51" s="167" customFormat="1" ht="12">
      <c r="B1341" s="166"/>
      <c r="D1341" s="96" t="s">
        <v>132</v>
      </c>
      <c r="E1341" s="168" t="s">
        <v>1</v>
      </c>
      <c r="F1341" s="169" t="s">
        <v>872</v>
      </c>
      <c r="H1341" s="168" t="s">
        <v>1</v>
      </c>
      <c r="L1341" s="166"/>
      <c r="M1341" s="170"/>
      <c r="N1341" s="171"/>
      <c r="O1341" s="171"/>
      <c r="P1341" s="171"/>
      <c r="Q1341" s="171"/>
      <c r="R1341" s="171"/>
      <c r="S1341" s="171"/>
      <c r="T1341" s="172"/>
      <c r="AT1341" s="168" t="s">
        <v>132</v>
      </c>
      <c r="AU1341" s="168" t="s">
        <v>74</v>
      </c>
      <c r="AV1341" s="167" t="s">
        <v>72</v>
      </c>
      <c r="AW1341" s="167" t="s">
        <v>5</v>
      </c>
      <c r="AX1341" s="167" t="s">
        <v>66</v>
      </c>
      <c r="AY1341" s="168" t="s">
        <v>123</v>
      </c>
    </row>
    <row r="1342" spans="2:51" s="95" customFormat="1" ht="12">
      <c r="B1342" s="94"/>
      <c r="D1342" s="96" t="s">
        <v>132</v>
      </c>
      <c r="E1342" s="97" t="s">
        <v>1</v>
      </c>
      <c r="F1342" s="98" t="s">
        <v>72</v>
      </c>
      <c r="H1342" s="99">
        <v>1</v>
      </c>
      <c r="L1342" s="94"/>
      <c r="M1342" s="100"/>
      <c r="N1342" s="101"/>
      <c r="O1342" s="101"/>
      <c r="P1342" s="101"/>
      <c r="Q1342" s="101"/>
      <c r="R1342" s="101"/>
      <c r="S1342" s="101"/>
      <c r="T1342" s="102"/>
      <c r="AT1342" s="97" t="s">
        <v>132</v>
      </c>
      <c r="AU1342" s="97" t="s">
        <v>74</v>
      </c>
      <c r="AV1342" s="95" t="s">
        <v>74</v>
      </c>
      <c r="AW1342" s="95" t="s">
        <v>5</v>
      </c>
      <c r="AX1342" s="95" t="s">
        <v>66</v>
      </c>
      <c r="AY1342" s="97" t="s">
        <v>123</v>
      </c>
    </row>
    <row r="1343" spans="2:51" s="167" customFormat="1" ht="12">
      <c r="B1343" s="166"/>
      <c r="D1343" s="96" t="s">
        <v>132</v>
      </c>
      <c r="E1343" s="168" t="s">
        <v>1</v>
      </c>
      <c r="F1343" s="169" t="s">
        <v>1366</v>
      </c>
      <c r="H1343" s="168" t="s">
        <v>1</v>
      </c>
      <c r="L1343" s="166"/>
      <c r="M1343" s="170"/>
      <c r="N1343" s="171"/>
      <c r="O1343" s="171"/>
      <c r="P1343" s="171"/>
      <c r="Q1343" s="171"/>
      <c r="R1343" s="171"/>
      <c r="S1343" s="171"/>
      <c r="T1343" s="172"/>
      <c r="AT1343" s="168" t="s">
        <v>132</v>
      </c>
      <c r="AU1343" s="168" t="s">
        <v>74</v>
      </c>
      <c r="AV1343" s="167" t="s">
        <v>72</v>
      </c>
      <c r="AW1343" s="167" t="s">
        <v>5</v>
      </c>
      <c r="AX1343" s="167" t="s">
        <v>66</v>
      </c>
      <c r="AY1343" s="168" t="s">
        <v>123</v>
      </c>
    </row>
    <row r="1344" spans="2:51" s="167" customFormat="1" ht="12">
      <c r="B1344" s="166"/>
      <c r="D1344" s="96" t="s">
        <v>132</v>
      </c>
      <c r="E1344" s="168" t="s">
        <v>1</v>
      </c>
      <c r="F1344" s="169" t="s">
        <v>872</v>
      </c>
      <c r="H1344" s="168" t="s">
        <v>1</v>
      </c>
      <c r="L1344" s="166"/>
      <c r="M1344" s="170"/>
      <c r="N1344" s="171"/>
      <c r="O1344" s="171"/>
      <c r="P1344" s="171"/>
      <c r="Q1344" s="171"/>
      <c r="R1344" s="171"/>
      <c r="S1344" s="171"/>
      <c r="T1344" s="172"/>
      <c r="AT1344" s="168" t="s">
        <v>132</v>
      </c>
      <c r="AU1344" s="168" t="s">
        <v>74</v>
      </c>
      <c r="AV1344" s="167" t="s">
        <v>72</v>
      </c>
      <c r="AW1344" s="167" t="s">
        <v>5</v>
      </c>
      <c r="AX1344" s="167" t="s">
        <v>66</v>
      </c>
      <c r="AY1344" s="168" t="s">
        <v>123</v>
      </c>
    </row>
    <row r="1345" spans="2:51" s="95" customFormat="1" ht="12">
      <c r="B1345" s="94"/>
      <c r="D1345" s="96" t="s">
        <v>132</v>
      </c>
      <c r="E1345" s="97" t="s">
        <v>1</v>
      </c>
      <c r="F1345" s="98" t="s">
        <v>72</v>
      </c>
      <c r="H1345" s="99">
        <v>1</v>
      </c>
      <c r="L1345" s="94"/>
      <c r="M1345" s="100"/>
      <c r="N1345" s="101"/>
      <c r="O1345" s="101"/>
      <c r="P1345" s="101"/>
      <c r="Q1345" s="101"/>
      <c r="R1345" s="101"/>
      <c r="S1345" s="101"/>
      <c r="T1345" s="102"/>
      <c r="AT1345" s="97" t="s">
        <v>132</v>
      </c>
      <c r="AU1345" s="97" t="s">
        <v>74</v>
      </c>
      <c r="AV1345" s="95" t="s">
        <v>74</v>
      </c>
      <c r="AW1345" s="95" t="s">
        <v>5</v>
      </c>
      <c r="AX1345" s="95" t="s">
        <v>66</v>
      </c>
      <c r="AY1345" s="97" t="s">
        <v>123</v>
      </c>
    </row>
    <row r="1346" spans="2:51" s="167" customFormat="1" ht="12">
      <c r="B1346" s="166"/>
      <c r="D1346" s="96" t="s">
        <v>132</v>
      </c>
      <c r="E1346" s="168" t="s">
        <v>1</v>
      </c>
      <c r="F1346" s="169" t="s">
        <v>622</v>
      </c>
      <c r="H1346" s="168" t="s">
        <v>1</v>
      </c>
      <c r="L1346" s="166"/>
      <c r="M1346" s="170"/>
      <c r="N1346" s="171"/>
      <c r="O1346" s="171"/>
      <c r="P1346" s="171"/>
      <c r="Q1346" s="171"/>
      <c r="R1346" s="171"/>
      <c r="S1346" s="171"/>
      <c r="T1346" s="172"/>
      <c r="AT1346" s="168" t="s">
        <v>132</v>
      </c>
      <c r="AU1346" s="168" t="s">
        <v>74</v>
      </c>
      <c r="AV1346" s="167" t="s">
        <v>72</v>
      </c>
      <c r="AW1346" s="167" t="s">
        <v>5</v>
      </c>
      <c r="AX1346" s="167" t="s">
        <v>66</v>
      </c>
      <c r="AY1346" s="168" t="s">
        <v>123</v>
      </c>
    </row>
    <row r="1347" spans="2:51" s="167" customFormat="1" ht="12">
      <c r="B1347" s="166"/>
      <c r="D1347" s="96" t="s">
        <v>132</v>
      </c>
      <c r="E1347" s="168" t="s">
        <v>1</v>
      </c>
      <c r="F1347" s="169" t="s">
        <v>872</v>
      </c>
      <c r="H1347" s="168" t="s">
        <v>1</v>
      </c>
      <c r="L1347" s="166"/>
      <c r="M1347" s="170"/>
      <c r="N1347" s="171"/>
      <c r="O1347" s="171"/>
      <c r="P1347" s="171"/>
      <c r="Q1347" s="171"/>
      <c r="R1347" s="171"/>
      <c r="S1347" s="171"/>
      <c r="T1347" s="172"/>
      <c r="AT1347" s="168" t="s">
        <v>132</v>
      </c>
      <c r="AU1347" s="168" t="s">
        <v>74</v>
      </c>
      <c r="AV1347" s="167" t="s">
        <v>72</v>
      </c>
      <c r="AW1347" s="167" t="s">
        <v>5</v>
      </c>
      <c r="AX1347" s="167" t="s">
        <v>66</v>
      </c>
      <c r="AY1347" s="168" t="s">
        <v>123</v>
      </c>
    </row>
    <row r="1348" spans="2:51" s="95" customFormat="1" ht="12">
      <c r="B1348" s="94"/>
      <c r="D1348" s="96" t="s">
        <v>132</v>
      </c>
      <c r="E1348" s="97" t="s">
        <v>1</v>
      </c>
      <c r="F1348" s="98" t="s">
        <v>72</v>
      </c>
      <c r="H1348" s="99">
        <v>1</v>
      </c>
      <c r="L1348" s="94"/>
      <c r="M1348" s="100"/>
      <c r="N1348" s="101"/>
      <c r="O1348" s="101"/>
      <c r="P1348" s="101"/>
      <c r="Q1348" s="101"/>
      <c r="R1348" s="101"/>
      <c r="S1348" s="101"/>
      <c r="T1348" s="102"/>
      <c r="AT1348" s="97" t="s">
        <v>132</v>
      </c>
      <c r="AU1348" s="97" t="s">
        <v>74</v>
      </c>
      <c r="AV1348" s="95" t="s">
        <v>74</v>
      </c>
      <c r="AW1348" s="95" t="s">
        <v>5</v>
      </c>
      <c r="AX1348" s="95" t="s">
        <v>66</v>
      </c>
      <c r="AY1348" s="97" t="s">
        <v>123</v>
      </c>
    </row>
    <row r="1349" spans="2:51" s="167" customFormat="1" ht="12">
      <c r="B1349" s="166"/>
      <c r="D1349" s="96" t="s">
        <v>132</v>
      </c>
      <c r="E1349" s="168" t="s">
        <v>1</v>
      </c>
      <c r="F1349" s="169" t="s">
        <v>1365</v>
      </c>
      <c r="H1349" s="168" t="s">
        <v>1</v>
      </c>
      <c r="L1349" s="166"/>
      <c r="M1349" s="170"/>
      <c r="N1349" s="171"/>
      <c r="O1349" s="171"/>
      <c r="P1349" s="171"/>
      <c r="Q1349" s="171"/>
      <c r="R1349" s="171"/>
      <c r="S1349" s="171"/>
      <c r="T1349" s="172"/>
      <c r="AT1349" s="168" t="s">
        <v>132</v>
      </c>
      <c r="AU1349" s="168" t="s">
        <v>74</v>
      </c>
      <c r="AV1349" s="167" t="s">
        <v>72</v>
      </c>
      <c r="AW1349" s="167" t="s">
        <v>5</v>
      </c>
      <c r="AX1349" s="167" t="s">
        <v>66</v>
      </c>
      <c r="AY1349" s="168" t="s">
        <v>123</v>
      </c>
    </row>
    <row r="1350" spans="2:51" s="167" customFormat="1" ht="12">
      <c r="B1350" s="166"/>
      <c r="D1350" s="96" t="s">
        <v>132</v>
      </c>
      <c r="E1350" s="168" t="s">
        <v>1</v>
      </c>
      <c r="F1350" s="169" t="s">
        <v>874</v>
      </c>
      <c r="H1350" s="168" t="s">
        <v>1</v>
      </c>
      <c r="L1350" s="166"/>
      <c r="M1350" s="170"/>
      <c r="N1350" s="171"/>
      <c r="O1350" s="171"/>
      <c r="P1350" s="171"/>
      <c r="Q1350" s="171"/>
      <c r="R1350" s="171"/>
      <c r="S1350" s="171"/>
      <c r="T1350" s="172"/>
      <c r="AT1350" s="168" t="s">
        <v>132</v>
      </c>
      <c r="AU1350" s="168" t="s">
        <v>74</v>
      </c>
      <c r="AV1350" s="167" t="s">
        <v>72</v>
      </c>
      <c r="AW1350" s="167" t="s">
        <v>5</v>
      </c>
      <c r="AX1350" s="167" t="s">
        <v>66</v>
      </c>
      <c r="AY1350" s="168" t="s">
        <v>123</v>
      </c>
    </row>
    <row r="1351" spans="2:51" s="95" customFormat="1" ht="12">
      <c r="B1351" s="94"/>
      <c r="D1351" s="96" t="s">
        <v>132</v>
      </c>
      <c r="E1351" s="97" t="s">
        <v>1</v>
      </c>
      <c r="F1351" s="98" t="s">
        <v>137</v>
      </c>
      <c r="H1351" s="99">
        <v>3</v>
      </c>
      <c r="L1351" s="94"/>
      <c r="M1351" s="100"/>
      <c r="N1351" s="101"/>
      <c r="O1351" s="101"/>
      <c r="P1351" s="101"/>
      <c r="Q1351" s="101"/>
      <c r="R1351" s="101"/>
      <c r="S1351" s="101"/>
      <c r="T1351" s="102"/>
      <c r="AT1351" s="97" t="s">
        <v>132</v>
      </c>
      <c r="AU1351" s="97" t="s">
        <v>74</v>
      </c>
      <c r="AV1351" s="95" t="s">
        <v>74</v>
      </c>
      <c r="AW1351" s="95" t="s">
        <v>5</v>
      </c>
      <c r="AX1351" s="95" t="s">
        <v>66</v>
      </c>
      <c r="AY1351" s="97" t="s">
        <v>123</v>
      </c>
    </row>
    <row r="1352" spans="2:51" s="167" customFormat="1" ht="12">
      <c r="B1352" s="166"/>
      <c r="D1352" s="96" t="s">
        <v>132</v>
      </c>
      <c r="E1352" s="168" t="s">
        <v>1</v>
      </c>
      <c r="F1352" s="169" t="s">
        <v>1366</v>
      </c>
      <c r="H1352" s="168" t="s">
        <v>1</v>
      </c>
      <c r="L1352" s="166"/>
      <c r="M1352" s="170"/>
      <c r="N1352" s="171"/>
      <c r="O1352" s="171"/>
      <c r="P1352" s="171"/>
      <c r="Q1352" s="171"/>
      <c r="R1352" s="171"/>
      <c r="S1352" s="171"/>
      <c r="T1352" s="172"/>
      <c r="AT1352" s="168" t="s">
        <v>132</v>
      </c>
      <c r="AU1352" s="168" t="s">
        <v>74</v>
      </c>
      <c r="AV1352" s="167" t="s">
        <v>72</v>
      </c>
      <c r="AW1352" s="167" t="s">
        <v>5</v>
      </c>
      <c r="AX1352" s="167" t="s">
        <v>66</v>
      </c>
      <c r="AY1352" s="168" t="s">
        <v>123</v>
      </c>
    </row>
    <row r="1353" spans="2:51" s="167" customFormat="1" ht="12">
      <c r="B1353" s="166"/>
      <c r="D1353" s="96" t="s">
        <v>132</v>
      </c>
      <c r="E1353" s="168" t="s">
        <v>1</v>
      </c>
      <c r="F1353" s="169" t="s">
        <v>875</v>
      </c>
      <c r="H1353" s="168" t="s">
        <v>1</v>
      </c>
      <c r="L1353" s="166"/>
      <c r="M1353" s="170"/>
      <c r="N1353" s="171"/>
      <c r="O1353" s="171"/>
      <c r="P1353" s="171"/>
      <c r="Q1353" s="171"/>
      <c r="R1353" s="171"/>
      <c r="S1353" s="171"/>
      <c r="T1353" s="172"/>
      <c r="AT1353" s="168" t="s">
        <v>132</v>
      </c>
      <c r="AU1353" s="168" t="s">
        <v>74</v>
      </c>
      <c r="AV1353" s="167" t="s">
        <v>72</v>
      </c>
      <c r="AW1353" s="167" t="s">
        <v>5</v>
      </c>
      <c r="AX1353" s="167" t="s">
        <v>66</v>
      </c>
      <c r="AY1353" s="168" t="s">
        <v>123</v>
      </c>
    </row>
    <row r="1354" spans="2:51" s="95" customFormat="1" ht="12">
      <c r="B1354" s="94"/>
      <c r="D1354" s="96" t="s">
        <v>132</v>
      </c>
      <c r="E1354" s="97" t="s">
        <v>1</v>
      </c>
      <c r="F1354" s="98" t="s">
        <v>72</v>
      </c>
      <c r="H1354" s="99">
        <v>1</v>
      </c>
      <c r="L1354" s="94"/>
      <c r="M1354" s="100"/>
      <c r="N1354" s="101"/>
      <c r="O1354" s="101"/>
      <c r="P1354" s="101"/>
      <c r="Q1354" s="101"/>
      <c r="R1354" s="101"/>
      <c r="S1354" s="101"/>
      <c r="T1354" s="102"/>
      <c r="AT1354" s="97" t="s">
        <v>132</v>
      </c>
      <c r="AU1354" s="97" t="s">
        <v>74</v>
      </c>
      <c r="AV1354" s="95" t="s">
        <v>74</v>
      </c>
      <c r="AW1354" s="95" t="s">
        <v>5</v>
      </c>
      <c r="AX1354" s="95" t="s">
        <v>66</v>
      </c>
      <c r="AY1354" s="97" t="s">
        <v>123</v>
      </c>
    </row>
    <row r="1355" spans="2:51" s="167" customFormat="1" ht="12">
      <c r="B1355" s="166"/>
      <c r="D1355" s="96" t="s">
        <v>132</v>
      </c>
      <c r="E1355" s="168" t="s">
        <v>1</v>
      </c>
      <c r="F1355" s="169" t="s">
        <v>622</v>
      </c>
      <c r="H1355" s="168" t="s">
        <v>1</v>
      </c>
      <c r="L1355" s="166"/>
      <c r="M1355" s="170"/>
      <c r="N1355" s="171"/>
      <c r="O1355" s="171"/>
      <c r="P1355" s="171"/>
      <c r="Q1355" s="171"/>
      <c r="R1355" s="171"/>
      <c r="S1355" s="171"/>
      <c r="T1355" s="172"/>
      <c r="AT1355" s="168" t="s">
        <v>132</v>
      </c>
      <c r="AU1355" s="168" t="s">
        <v>74</v>
      </c>
      <c r="AV1355" s="167" t="s">
        <v>72</v>
      </c>
      <c r="AW1355" s="167" t="s">
        <v>5</v>
      </c>
      <c r="AX1355" s="167" t="s">
        <v>66</v>
      </c>
      <c r="AY1355" s="168" t="s">
        <v>123</v>
      </c>
    </row>
    <row r="1356" spans="2:51" s="167" customFormat="1" ht="12">
      <c r="B1356" s="166"/>
      <c r="D1356" s="96" t="s">
        <v>132</v>
      </c>
      <c r="E1356" s="168" t="s">
        <v>1</v>
      </c>
      <c r="F1356" s="169" t="s">
        <v>874</v>
      </c>
      <c r="H1356" s="168" t="s">
        <v>1</v>
      </c>
      <c r="L1356" s="166"/>
      <c r="M1356" s="170"/>
      <c r="N1356" s="171"/>
      <c r="O1356" s="171"/>
      <c r="P1356" s="171"/>
      <c r="Q1356" s="171"/>
      <c r="R1356" s="171"/>
      <c r="S1356" s="171"/>
      <c r="T1356" s="172"/>
      <c r="AT1356" s="168" t="s">
        <v>132</v>
      </c>
      <c r="AU1356" s="168" t="s">
        <v>74</v>
      </c>
      <c r="AV1356" s="167" t="s">
        <v>72</v>
      </c>
      <c r="AW1356" s="167" t="s">
        <v>5</v>
      </c>
      <c r="AX1356" s="167" t="s">
        <v>66</v>
      </c>
      <c r="AY1356" s="168" t="s">
        <v>123</v>
      </c>
    </row>
    <row r="1357" spans="2:51" s="95" customFormat="1" ht="12">
      <c r="B1357" s="94"/>
      <c r="D1357" s="96" t="s">
        <v>132</v>
      </c>
      <c r="E1357" s="97" t="s">
        <v>1</v>
      </c>
      <c r="F1357" s="98" t="s">
        <v>137</v>
      </c>
      <c r="H1357" s="99">
        <v>3</v>
      </c>
      <c r="L1357" s="94"/>
      <c r="M1357" s="100"/>
      <c r="N1357" s="101"/>
      <c r="O1357" s="101"/>
      <c r="P1357" s="101"/>
      <c r="Q1357" s="101"/>
      <c r="R1357" s="101"/>
      <c r="S1357" s="101"/>
      <c r="T1357" s="102"/>
      <c r="AT1357" s="97" t="s">
        <v>132</v>
      </c>
      <c r="AU1357" s="97" t="s">
        <v>74</v>
      </c>
      <c r="AV1357" s="95" t="s">
        <v>74</v>
      </c>
      <c r="AW1357" s="95" t="s">
        <v>5</v>
      </c>
      <c r="AX1357" s="95" t="s">
        <v>66</v>
      </c>
      <c r="AY1357" s="97" t="s">
        <v>123</v>
      </c>
    </row>
    <row r="1358" spans="2:51" s="167" customFormat="1" ht="12">
      <c r="B1358" s="166"/>
      <c r="D1358" s="96" t="s">
        <v>132</v>
      </c>
      <c r="E1358" s="168" t="s">
        <v>1</v>
      </c>
      <c r="F1358" s="169" t="s">
        <v>1369</v>
      </c>
      <c r="H1358" s="168" t="s">
        <v>1</v>
      </c>
      <c r="L1358" s="166"/>
      <c r="M1358" s="170"/>
      <c r="N1358" s="171"/>
      <c r="O1358" s="171"/>
      <c r="P1358" s="171"/>
      <c r="Q1358" s="171"/>
      <c r="R1358" s="171"/>
      <c r="S1358" s="171"/>
      <c r="T1358" s="172"/>
      <c r="AT1358" s="168" t="s">
        <v>132</v>
      </c>
      <c r="AU1358" s="168" t="s">
        <v>74</v>
      </c>
      <c r="AV1358" s="167" t="s">
        <v>72</v>
      </c>
      <c r="AW1358" s="167" t="s">
        <v>5</v>
      </c>
      <c r="AX1358" s="167" t="s">
        <v>66</v>
      </c>
      <c r="AY1358" s="168" t="s">
        <v>123</v>
      </c>
    </row>
    <row r="1359" spans="2:51" s="167" customFormat="1" ht="12">
      <c r="B1359" s="166"/>
      <c r="D1359" s="96" t="s">
        <v>132</v>
      </c>
      <c r="E1359" s="168" t="s">
        <v>1</v>
      </c>
      <c r="F1359" s="169" t="s">
        <v>1370</v>
      </c>
      <c r="H1359" s="168" t="s">
        <v>1</v>
      </c>
      <c r="L1359" s="166"/>
      <c r="M1359" s="170"/>
      <c r="N1359" s="171"/>
      <c r="O1359" s="171"/>
      <c r="P1359" s="171"/>
      <c r="Q1359" s="171"/>
      <c r="R1359" s="171"/>
      <c r="S1359" s="171"/>
      <c r="T1359" s="172"/>
      <c r="AT1359" s="168" t="s">
        <v>132</v>
      </c>
      <c r="AU1359" s="168" t="s">
        <v>74</v>
      </c>
      <c r="AV1359" s="167" t="s">
        <v>72</v>
      </c>
      <c r="AW1359" s="167" t="s">
        <v>5</v>
      </c>
      <c r="AX1359" s="167" t="s">
        <v>66</v>
      </c>
      <c r="AY1359" s="168" t="s">
        <v>123</v>
      </c>
    </row>
    <row r="1360" spans="2:51" s="167" customFormat="1" ht="12">
      <c r="B1360" s="166"/>
      <c r="D1360" s="96" t="s">
        <v>132</v>
      </c>
      <c r="E1360" s="168" t="s">
        <v>1</v>
      </c>
      <c r="F1360" s="169" t="s">
        <v>866</v>
      </c>
      <c r="H1360" s="168" t="s">
        <v>1</v>
      </c>
      <c r="L1360" s="166"/>
      <c r="M1360" s="170"/>
      <c r="N1360" s="171"/>
      <c r="O1360" s="171"/>
      <c r="P1360" s="171"/>
      <c r="Q1360" s="171"/>
      <c r="R1360" s="171"/>
      <c r="S1360" s="171"/>
      <c r="T1360" s="172"/>
      <c r="AT1360" s="168" t="s">
        <v>132</v>
      </c>
      <c r="AU1360" s="168" t="s">
        <v>74</v>
      </c>
      <c r="AV1360" s="167" t="s">
        <v>72</v>
      </c>
      <c r="AW1360" s="167" t="s">
        <v>5</v>
      </c>
      <c r="AX1360" s="167" t="s">
        <v>66</v>
      </c>
      <c r="AY1360" s="168" t="s">
        <v>123</v>
      </c>
    </row>
    <row r="1361" spans="2:51" s="95" customFormat="1" ht="12">
      <c r="B1361" s="94"/>
      <c r="D1361" s="96" t="s">
        <v>132</v>
      </c>
      <c r="E1361" s="97" t="s">
        <v>1</v>
      </c>
      <c r="F1361" s="98" t="s">
        <v>74</v>
      </c>
      <c r="H1361" s="99">
        <v>2</v>
      </c>
      <c r="L1361" s="94"/>
      <c r="M1361" s="100"/>
      <c r="N1361" s="101"/>
      <c r="O1361" s="101"/>
      <c r="P1361" s="101"/>
      <c r="Q1361" s="101"/>
      <c r="R1361" s="101"/>
      <c r="S1361" s="101"/>
      <c r="T1361" s="102"/>
      <c r="AT1361" s="97" t="s">
        <v>132</v>
      </c>
      <c r="AU1361" s="97" t="s">
        <v>74</v>
      </c>
      <c r="AV1361" s="95" t="s">
        <v>74</v>
      </c>
      <c r="AW1361" s="95" t="s">
        <v>5</v>
      </c>
      <c r="AX1361" s="95" t="s">
        <v>66</v>
      </c>
      <c r="AY1361" s="97" t="s">
        <v>123</v>
      </c>
    </row>
    <row r="1362" spans="2:51" s="167" customFormat="1" ht="12">
      <c r="B1362" s="166"/>
      <c r="D1362" s="96" t="s">
        <v>132</v>
      </c>
      <c r="E1362" s="168" t="s">
        <v>1</v>
      </c>
      <c r="F1362" s="169" t="s">
        <v>1369</v>
      </c>
      <c r="H1362" s="168" t="s">
        <v>1</v>
      </c>
      <c r="L1362" s="166"/>
      <c r="M1362" s="170"/>
      <c r="N1362" s="171"/>
      <c r="O1362" s="171"/>
      <c r="P1362" s="171"/>
      <c r="Q1362" s="171"/>
      <c r="R1362" s="171"/>
      <c r="S1362" s="171"/>
      <c r="T1362" s="172"/>
      <c r="AT1362" s="168" t="s">
        <v>132</v>
      </c>
      <c r="AU1362" s="168" t="s">
        <v>74</v>
      </c>
      <c r="AV1362" s="167" t="s">
        <v>72</v>
      </c>
      <c r="AW1362" s="167" t="s">
        <v>5</v>
      </c>
      <c r="AX1362" s="167" t="s">
        <v>66</v>
      </c>
      <c r="AY1362" s="168" t="s">
        <v>123</v>
      </c>
    </row>
    <row r="1363" spans="2:51" s="167" customFormat="1" ht="12">
      <c r="B1363" s="166"/>
      <c r="D1363" s="96" t="s">
        <v>132</v>
      </c>
      <c r="E1363" s="168" t="s">
        <v>1</v>
      </c>
      <c r="F1363" s="169" t="s">
        <v>1368</v>
      </c>
      <c r="H1363" s="168" t="s">
        <v>1</v>
      </c>
      <c r="L1363" s="166"/>
      <c r="M1363" s="170"/>
      <c r="N1363" s="171"/>
      <c r="O1363" s="171"/>
      <c r="P1363" s="171"/>
      <c r="Q1363" s="171"/>
      <c r="R1363" s="171"/>
      <c r="S1363" s="171"/>
      <c r="T1363" s="172"/>
      <c r="AT1363" s="168" t="s">
        <v>132</v>
      </c>
      <c r="AU1363" s="168" t="s">
        <v>74</v>
      </c>
      <c r="AV1363" s="167" t="s">
        <v>72</v>
      </c>
      <c r="AW1363" s="167" t="s">
        <v>5</v>
      </c>
      <c r="AX1363" s="167" t="s">
        <v>66</v>
      </c>
      <c r="AY1363" s="168" t="s">
        <v>123</v>
      </c>
    </row>
    <row r="1364" spans="2:51" s="95" customFormat="1" ht="12">
      <c r="B1364" s="94"/>
      <c r="D1364" s="96" t="s">
        <v>132</v>
      </c>
      <c r="E1364" s="97" t="s">
        <v>1</v>
      </c>
      <c r="F1364" s="98" t="s">
        <v>74</v>
      </c>
      <c r="H1364" s="99">
        <v>2</v>
      </c>
      <c r="L1364" s="94"/>
      <c r="M1364" s="100"/>
      <c r="N1364" s="101"/>
      <c r="O1364" s="101"/>
      <c r="P1364" s="101"/>
      <c r="Q1364" s="101"/>
      <c r="R1364" s="101"/>
      <c r="S1364" s="101"/>
      <c r="T1364" s="102"/>
      <c r="AT1364" s="97" t="s">
        <v>132</v>
      </c>
      <c r="AU1364" s="97" t="s">
        <v>74</v>
      </c>
      <c r="AV1364" s="95" t="s">
        <v>74</v>
      </c>
      <c r="AW1364" s="95" t="s">
        <v>5</v>
      </c>
      <c r="AX1364" s="95" t="s">
        <v>66</v>
      </c>
      <c r="AY1364" s="97" t="s">
        <v>123</v>
      </c>
    </row>
    <row r="1365" spans="2:51" s="167" customFormat="1" ht="12">
      <c r="B1365" s="166"/>
      <c r="D1365" s="96" t="s">
        <v>132</v>
      </c>
      <c r="E1365" s="168" t="s">
        <v>1</v>
      </c>
      <c r="F1365" s="169" t="s">
        <v>1369</v>
      </c>
      <c r="H1365" s="168" t="s">
        <v>1</v>
      </c>
      <c r="L1365" s="166"/>
      <c r="M1365" s="170"/>
      <c r="N1365" s="171"/>
      <c r="O1365" s="171"/>
      <c r="P1365" s="171"/>
      <c r="Q1365" s="171"/>
      <c r="R1365" s="171"/>
      <c r="S1365" s="171"/>
      <c r="T1365" s="172"/>
      <c r="AT1365" s="168" t="s">
        <v>132</v>
      </c>
      <c r="AU1365" s="168" t="s">
        <v>74</v>
      </c>
      <c r="AV1365" s="167" t="s">
        <v>72</v>
      </c>
      <c r="AW1365" s="167" t="s">
        <v>5</v>
      </c>
      <c r="AX1365" s="167" t="s">
        <v>66</v>
      </c>
      <c r="AY1365" s="168" t="s">
        <v>123</v>
      </c>
    </row>
    <row r="1366" spans="2:51" s="167" customFormat="1" ht="12">
      <c r="B1366" s="166"/>
      <c r="D1366" s="96" t="s">
        <v>132</v>
      </c>
      <c r="E1366" s="168" t="s">
        <v>1</v>
      </c>
      <c r="F1366" s="169" t="s">
        <v>872</v>
      </c>
      <c r="H1366" s="168" t="s">
        <v>1</v>
      </c>
      <c r="L1366" s="166"/>
      <c r="M1366" s="170"/>
      <c r="N1366" s="171"/>
      <c r="O1366" s="171"/>
      <c r="P1366" s="171"/>
      <c r="Q1366" s="171"/>
      <c r="R1366" s="171"/>
      <c r="S1366" s="171"/>
      <c r="T1366" s="172"/>
      <c r="AT1366" s="168" t="s">
        <v>132</v>
      </c>
      <c r="AU1366" s="168" t="s">
        <v>74</v>
      </c>
      <c r="AV1366" s="167" t="s">
        <v>72</v>
      </c>
      <c r="AW1366" s="167" t="s">
        <v>5</v>
      </c>
      <c r="AX1366" s="167" t="s">
        <v>66</v>
      </c>
      <c r="AY1366" s="168" t="s">
        <v>123</v>
      </c>
    </row>
    <row r="1367" spans="2:51" s="95" customFormat="1" ht="12">
      <c r="B1367" s="94"/>
      <c r="D1367" s="96" t="s">
        <v>132</v>
      </c>
      <c r="E1367" s="97" t="s">
        <v>1</v>
      </c>
      <c r="F1367" s="98" t="s">
        <v>72</v>
      </c>
      <c r="H1367" s="99">
        <v>1</v>
      </c>
      <c r="L1367" s="94"/>
      <c r="M1367" s="100"/>
      <c r="N1367" s="101"/>
      <c r="O1367" s="101"/>
      <c r="P1367" s="101"/>
      <c r="Q1367" s="101"/>
      <c r="R1367" s="101"/>
      <c r="S1367" s="101"/>
      <c r="T1367" s="102"/>
      <c r="AT1367" s="97" t="s">
        <v>132</v>
      </c>
      <c r="AU1367" s="97" t="s">
        <v>74</v>
      </c>
      <c r="AV1367" s="95" t="s">
        <v>74</v>
      </c>
      <c r="AW1367" s="95" t="s">
        <v>5</v>
      </c>
      <c r="AX1367" s="95" t="s">
        <v>66</v>
      </c>
      <c r="AY1367" s="97" t="s">
        <v>123</v>
      </c>
    </row>
    <row r="1368" spans="2:51" s="182" customFormat="1" ht="12">
      <c r="B1368" s="181"/>
      <c r="D1368" s="96" t="s">
        <v>132</v>
      </c>
      <c r="E1368" s="183" t="s">
        <v>1</v>
      </c>
      <c r="F1368" s="184" t="s">
        <v>470</v>
      </c>
      <c r="H1368" s="185">
        <v>22</v>
      </c>
      <c r="L1368" s="181"/>
      <c r="M1368" s="186"/>
      <c r="N1368" s="187"/>
      <c r="O1368" s="187"/>
      <c r="P1368" s="187"/>
      <c r="Q1368" s="187"/>
      <c r="R1368" s="187"/>
      <c r="S1368" s="187"/>
      <c r="T1368" s="188"/>
      <c r="AT1368" s="183" t="s">
        <v>132</v>
      </c>
      <c r="AU1368" s="183" t="s">
        <v>74</v>
      </c>
      <c r="AV1368" s="182" t="s">
        <v>130</v>
      </c>
      <c r="AW1368" s="182" t="s">
        <v>5</v>
      </c>
      <c r="AX1368" s="182" t="s">
        <v>72</v>
      </c>
      <c r="AY1368" s="183" t="s">
        <v>123</v>
      </c>
    </row>
    <row r="1369" spans="2:65" s="117" customFormat="1" ht="16.5" customHeight="1">
      <c r="B1369" s="8"/>
      <c r="C1369" s="103" t="s">
        <v>885</v>
      </c>
      <c r="D1369" s="103" t="s">
        <v>189</v>
      </c>
      <c r="E1369" s="104" t="s">
        <v>877</v>
      </c>
      <c r="F1369" s="105" t="s">
        <v>891</v>
      </c>
      <c r="G1369" s="106" t="s">
        <v>175</v>
      </c>
      <c r="H1369" s="107">
        <v>4</v>
      </c>
      <c r="I1369" s="143"/>
      <c r="J1369" s="108">
        <f>ROUND(I1369*H1369,2)</f>
        <v>0</v>
      </c>
      <c r="K1369" s="105" t="s">
        <v>751</v>
      </c>
      <c r="L1369" s="157"/>
      <c r="M1369" s="109" t="s">
        <v>1</v>
      </c>
      <c r="N1369" s="189" t="s">
        <v>35</v>
      </c>
      <c r="O1369" s="92">
        <v>0</v>
      </c>
      <c r="P1369" s="92">
        <f>O1369*H1369</f>
        <v>0</v>
      </c>
      <c r="Q1369" s="92">
        <v>0.87</v>
      </c>
      <c r="R1369" s="92">
        <f>Q1369*H1369</f>
        <v>3.48</v>
      </c>
      <c r="S1369" s="92">
        <v>0</v>
      </c>
      <c r="T1369" s="164">
        <f>S1369*H1369</f>
        <v>0</v>
      </c>
      <c r="AR1369" s="120" t="s">
        <v>159</v>
      </c>
      <c r="AT1369" s="120" t="s">
        <v>189</v>
      </c>
      <c r="AU1369" s="120" t="s">
        <v>74</v>
      </c>
      <c r="AY1369" s="120" t="s">
        <v>123</v>
      </c>
      <c r="BE1369" s="156">
        <f>IF(N1369="základní",J1369,0)</f>
        <v>0</v>
      </c>
      <c r="BF1369" s="156">
        <f>IF(N1369="snížená",J1369,0)</f>
        <v>0</v>
      </c>
      <c r="BG1369" s="156">
        <f>IF(N1369="zákl. přenesená",J1369,0)</f>
        <v>0</v>
      </c>
      <c r="BH1369" s="156">
        <f>IF(N1369="sníž. přenesená",J1369,0)</f>
        <v>0</v>
      </c>
      <c r="BI1369" s="156">
        <f>IF(N1369="nulová",J1369,0)</f>
        <v>0</v>
      </c>
      <c r="BJ1369" s="120" t="s">
        <v>72</v>
      </c>
      <c r="BK1369" s="156">
        <f>ROUND(I1369*H1369,2)</f>
        <v>0</v>
      </c>
      <c r="BL1369" s="120" t="s">
        <v>130</v>
      </c>
      <c r="BM1369" s="120" t="s">
        <v>1371</v>
      </c>
    </row>
    <row r="1370" spans="2:47" s="117" customFormat="1" ht="12">
      <c r="B1370" s="8"/>
      <c r="D1370" s="96" t="s">
        <v>399</v>
      </c>
      <c r="F1370" s="165" t="s">
        <v>891</v>
      </c>
      <c r="L1370" s="8"/>
      <c r="M1370" s="114"/>
      <c r="N1370" s="21"/>
      <c r="O1370" s="21"/>
      <c r="P1370" s="21"/>
      <c r="Q1370" s="21"/>
      <c r="R1370" s="21"/>
      <c r="S1370" s="21"/>
      <c r="T1370" s="22"/>
      <c r="AT1370" s="120" t="s">
        <v>399</v>
      </c>
      <c r="AU1370" s="120" t="s">
        <v>74</v>
      </c>
    </row>
    <row r="1371" spans="2:51" s="167" customFormat="1" ht="12">
      <c r="B1371" s="166"/>
      <c r="D1371" s="96" t="s">
        <v>132</v>
      </c>
      <c r="E1371" s="168" t="s">
        <v>1</v>
      </c>
      <c r="F1371" s="169" t="s">
        <v>401</v>
      </c>
      <c r="H1371" s="168" t="s">
        <v>1</v>
      </c>
      <c r="L1371" s="166"/>
      <c r="M1371" s="170"/>
      <c r="N1371" s="171"/>
      <c r="O1371" s="171"/>
      <c r="P1371" s="171"/>
      <c r="Q1371" s="171"/>
      <c r="R1371" s="171"/>
      <c r="S1371" s="171"/>
      <c r="T1371" s="172"/>
      <c r="AT1371" s="168" t="s">
        <v>132</v>
      </c>
      <c r="AU1371" s="168" t="s">
        <v>74</v>
      </c>
      <c r="AV1371" s="167" t="s">
        <v>72</v>
      </c>
      <c r="AW1371" s="167" t="s">
        <v>5</v>
      </c>
      <c r="AX1371" s="167" t="s">
        <v>66</v>
      </c>
      <c r="AY1371" s="168" t="s">
        <v>123</v>
      </c>
    </row>
    <row r="1372" spans="2:51" s="167" customFormat="1" ht="12">
      <c r="B1372" s="166"/>
      <c r="D1372" s="96" t="s">
        <v>132</v>
      </c>
      <c r="E1372" s="168" t="s">
        <v>1</v>
      </c>
      <c r="F1372" s="169" t="s">
        <v>1142</v>
      </c>
      <c r="H1372" s="168" t="s">
        <v>1</v>
      </c>
      <c r="L1372" s="166"/>
      <c r="M1372" s="170"/>
      <c r="N1372" s="171"/>
      <c r="O1372" s="171"/>
      <c r="P1372" s="171"/>
      <c r="Q1372" s="171"/>
      <c r="R1372" s="171"/>
      <c r="S1372" s="171"/>
      <c r="T1372" s="172"/>
      <c r="AT1372" s="168" t="s">
        <v>132</v>
      </c>
      <c r="AU1372" s="168" t="s">
        <v>74</v>
      </c>
      <c r="AV1372" s="167" t="s">
        <v>72</v>
      </c>
      <c r="AW1372" s="167" t="s">
        <v>5</v>
      </c>
      <c r="AX1372" s="167" t="s">
        <v>66</v>
      </c>
      <c r="AY1372" s="168" t="s">
        <v>123</v>
      </c>
    </row>
    <row r="1373" spans="2:51" s="167" customFormat="1" ht="12">
      <c r="B1373" s="166"/>
      <c r="D1373" s="96" t="s">
        <v>132</v>
      </c>
      <c r="E1373" s="168" t="s">
        <v>1</v>
      </c>
      <c r="F1373" s="169" t="s">
        <v>1143</v>
      </c>
      <c r="H1373" s="168" t="s">
        <v>1</v>
      </c>
      <c r="L1373" s="166"/>
      <c r="M1373" s="170"/>
      <c r="N1373" s="171"/>
      <c r="O1373" s="171"/>
      <c r="P1373" s="171"/>
      <c r="Q1373" s="171"/>
      <c r="R1373" s="171"/>
      <c r="S1373" s="171"/>
      <c r="T1373" s="172"/>
      <c r="AT1373" s="168" t="s">
        <v>132</v>
      </c>
      <c r="AU1373" s="168" t="s">
        <v>74</v>
      </c>
      <c r="AV1373" s="167" t="s">
        <v>72</v>
      </c>
      <c r="AW1373" s="167" t="s">
        <v>5</v>
      </c>
      <c r="AX1373" s="167" t="s">
        <v>66</v>
      </c>
      <c r="AY1373" s="168" t="s">
        <v>123</v>
      </c>
    </row>
    <row r="1374" spans="2:51" s="167" customFormat="1" ht="12">
      <c r="B1374" s="166"/>
      <c r="D1374" s="96" t="s">
        <v>132</v>
      </c>
      <c r="E1374" s="168" t="s">
        <v>1</v>
      </c>
      <c r="F1374" s="169" t="s">
        <v>614</v>
      </c>
      <c r="H1374" s="168" t="s">
        <v>1</v>
      </c>
      <c r="L1374" s="166"/>
      <c r="M1374" s="170"/>
      <c r="N1374" s="171"/>
      <c r="O1374" s="171"/>
      <c r="P1374" s="171"/>
      <c r="Q1374" s="171"/>
      <c r="R1374" s="171"/>
      <c r="S1374" s="171"/>
      <c r="T1374" s="172"/>
      <c r="AT1374" s="168" t="s">
        <v>132</v>
      </c>
      <c r="AU1374" s="168" t="s">
        <v>74</v>
      </c>
      <c r="AV1374" s="167" t="s">
        <v>72</v>
      </c>
      <c r="AW1374" s="167" t="s">
        <v>5</v>
      </c>
      <c r="AX1374" s="167" t="s">
        <v>66</v>
      </c>
      <c r="AY1374" s="168" t="s">
        <v>123</v>
      </c>
    </row>
    <row r="1375" spans="2:51" s="167" customFormat="1" ht="12">
      <c r="B1375" s="166"/>
      <c r="D1375" s="96" t="s">
        <v>132</v>
      </c>
      <c r="E1375" s="168" t="s">
        <v>1</v>
      </c>
      <c r="F1375" s="169" t="s">
        <v>1364</v>
      </c>
      <c r="H1375" s="168" t="s">
        <v>1</v>
      </c>
      <c r="L1375" s="166"/>
      <c r="M1375" s="170"/>
      <c r="N1375" s="171"/>
      <c r="O1375" s="171"/>
      <c r="P1375" s="171"/>
      <c r="Q1375" s="171"/>
      <c r="R1375" s="171"/>
      <c r="S1375" s="171"/>
      <c r="T1375" s="172"/>
      <c r="AT1375" s="168" t="s">
        <v>132</v>
      </c>
      <c r="AU1375" s="168" t="s">
        <v>74</v>
      </c>
      <c r="AV1375" s="167" t="s">
        <v>72</v>
      </c>
      <c r="AW1375" s="167" t="s">
        <v>5</v>
      </c>
      <c r="AX1375" s="167" t="s">
        <v>66</v>
      </c>
      <c r="AY1375" s="168" t="s">
        <v>123</v>
      </c>
    </row>
    <row r="1376" spans="2:51" s="167" customFormat="1" ht="12">
      <c r="B1376" s="166"/>
      <c r="D1376" s="96" t="s">
        <v>132</v>
      </c>
      <c r="E1376" s="168" t="s">
        <v>1</v>
      </c>
      <c r="F1376" s="169" t="s">
        <v>870</v>
      </c>
      <c r="H1376" s="168" t="s">
        <v>1</v>
      </c>
      <c r="L1376" s="166"/>
      <c r="M1376" s="170"/>
      <c r="N1376" s="171"/>
      <c r="O1376" s="171"/>
      <c r="P1376" s="171"/>
      <c r="Q1376" s="171"/>
      <c r="R1376" s="171"/>
      <c r="S1376" s="171"/>
      <c r="T1376" s="172"/>
      <c r="AT1376" s="168" t="s">
        <v>132</v>
      </c>
      <c r="AU1376" s="168" t="s">
        <v>74</v>
      </c>
      <c r="AV1376" s="167" t="s">
        <v>72</v>
      </c>
      <c r="AW1376" s="167" t="s">
        <v>5</v>
      </c>
      <c r="AX1376" s="167" t="s">
        <v>66</v>
      </c>
      <c r="AY1376" s="168" t="s">
        <v>123</v>
      </c>
    </row>
    <row r="1377" spans="2:51" s="167" customFormat="1" ht="12">
      <c r="B1377" s="166"/>
      <c r="D1377" s="96" t="s">
        <v>132</v>
      </c>
      <c r="E1377" s="168" t="s">
        <v>1</v>
      </c>
      <c r="F1377" s="169" t="s">
        <v>866</v>
      </c>
      <c r="H1377" s="168" t="s">
        <v>1</v>
      </c>
      <c r="L1377" s="166"/>
      <c r="M1377" s="170"/>
      <c r="N1377" s="171"/>
      <c r="O1377" s="171"/>
      <c r="P1377" s="171"/>
      <c r="Q1377" s="171"/>
      <c r="R1377" s="171"/>
      <c r="S1377" s="171"/>
      <c r="T1377" s="172"/>
      <c r="AT1377" s="168" t="s">
        <v>132</v>
      </c>
      <c r="AU1377" s="168" t="s">
        <v>74</v>
      </c>
      <c r="AV1377" s="167" t="s">
        <v>72</v>
      </c>
      <c r="AW1377" s="167" t="s">
        <v>5</v>
      </c>
      <c r="AX1377" s="167" t="s">
        <v>66</v>
      </c>
      <c r="AY1377" s="168" t="s">
        <v>123</v>
      </c>
    </row>
    <row r="1378" spans="2:51" s="95" customFormat="1" ht="12">
      <c r="B1378" s="94"/>
      <c r="D1378" s="96" t="s">
        <v>132</v>
      </c>
      <c r="E1378" s="97" t="s">
        <v>1</v>
      </c>
      <c r="F1378" s="98" t="s">
        <v>72</v>
      </c>
      <c r="H1378" s="99">
        <v>1</v>
      </c>
      <c r="L1378" s="94"/>
      <c r="M1378" s="100"/>
      <c r="N1378" s="101"/>
      <c r="O1378" s="101"/>
      <c r="P1378" s="101"/>
      <c r="Q1378" s="101"/>
      <c r="R1378" s="101"/>
      <c r="S1378" s="101"/>
      <c r="T1378" s="102"/>
      <c r="AT1378" s="97" t="s">
        <v>132</v>
      </c>
      <c r="AU1378" s="97" t="s">
        <v>74</v>
      </c>
      <c r="AV1378" s="95" t="s">
        <v>74</v>
      </c>
      <c r="AW1378" s="95" t="s">
        <v>5</v>
      </c>
      <c r="AX1378" s="95" t="s">
        <v>66</v>
      </c>
      <c r="AY1378" s="97" t="s">
        <v>123</v>
      </c>
    </row>
    <row r="1379" spans="2:51" s="167" customFormat="1" ht="12">
      <c r="B1379" s="166"/>
      <c r="D1379" s="96" t="s">
        <v>132</v>
      </c>
      <c r="E1379" s="168" t="s">
        <v>1</v>
      </c>
      <c r="F1379" s="169" t="s">
        <v>1365</v>
      </c>
      <c r="H1379" s="168" t="s">
        <v>1</v>
      </c>
      <c r="L1379" s="166"/>
      <c r="M1379" s="170"/>
      <c r="N1379" s="171"/>
      <c r="O1379" s="171"/>
      <c r="P1379" s="171"/>
      <c r="Q1379" s="171"/>
      <c r="R1379" s="171"/>
      <c r="S1379" s="171"/>
      <c r="T1379" s="172"/>
      <c r="AT1379" s="168" t="s">
        <v>132</v>
      </c>
      <c r="AU1379" s="168" t="s">
        <v>74</v>
      </c>
      <c r="AV1379" s="167" t="s">
        <v>72</v>
      </c>
      <c r="AW1379" s="167" t="s">
        <v>5</v>
      </c>
      <c r="AX1379" s="167" t="s">
        <v>66</v>
      </c>
      <c r="AY1379" s="168" t="s">
        <v>123</v>
      </c>
    </row>
    <row r="1380" spans="2:51" s="167" customFormat="1" ht="12">
      <c r="B1380" s="166"/>
      <c r="D1380" s="96" t="s">
        <v>132</v>
      </c>
      <c r="E1380" s="168" t="s">
        <v>1</v>
      </c>
      <c r="F1380" s="169" t="s">
        <v>870</v>
      </c>
      <c r="H1380" s="168" t="s">
        <v>1</v>
      </c>
      <c r="L1380" s="166"/>
      <c r="M1380" s="170"/>
      <c r="N1380" s="171"/>
      <c r="O1380" s="171"/>
      <c r="P1380" s="171"/>
      <c r="Q1380" s="171"/>
      <c r="R1380" s="171"/>
      <c r="S1380" s="171"/>
      <c r="T1380" s="172"/>
      <c r="AT1380" s="168" t="s">
        <v>132</v>
      </c>
      <c r="AU1380" s="168" t="s">
        <v>74</v>
      </c>
      <c r="AV1380" s="167" t="s">
        <v>72</v>
      </c>
      <c r="AW1380" s="167" t="s">
        <v>5</v>
      </c>
      <c r="AX1380" s="167" t="s">
        <v>66</v>
      </c>
      <c r="AY1380" s="168" t="s">
        <v>123</v>
      </c>
    </row>
    <row r="1381" spans="2:51" s="167" customFormat="1" ht="12">
      <c r="B1381" s="166"/>
      <c r="D1381" s="96" t="s">
        <v>132</v>
      </c>
      <c r="E1381" s="168" t="s">
        <v>1</v>
      </c>
      <c r="F1381" s="169" t="s">
        <v>866</v>
      </c>
      <c r="H1381" s="168" t="s">
        <v>1</v>
      </c>
      <c r="L1381" s="166"/>
      <c r="M1381" s="170"/>
      <c r="N1381" s="171"/>
      <c r="O1381" s="171"/>
      <c r="P1381" s="171"/>
      <c r="Q1381" s="171"/>
      <c r="R1381" s="171"/>
      <c r="S1381" s="171"/>
      <c r="T1381" s="172"/>
      <c r="AT1381" s="168" t="s">
        <v>132</v>
      </c>
      <c r="AU1381" s="168" t="s">
        <v>74</v>
      </c>
      <c r="AV1381" s="167" t="s">
        <v>72</v>
      </c>
      <c r="AW1381" s="167" t="s">
        <v>5</v>
      </c>
      <c r="AX1381" s="167" t="s">
        <v>66</v>
      </c>
      <c r="AY1381" s="168" t="s">
        <v>123</v>
      </c>
    </row>
    <row r="1382" spans="2:51" s="95" customFormat="1" ht="12">
      <c r="B1382" s="94"/>
      <c r="D1382" s="96" t="s">
        <v>132</v>
      </c>
      <c r="E1382" s="97" t="s">
        <v>1</v>
      </c>
      <c r="F1382" s="98" t="s">
        <v>72</v>
      </c>
      <c r="H1382" s="99">
        <v>1</v>
      </c>
      <c r="L1382" s="94"/>
      <c r="M1382" s="100"/>
      <c r="N1382" s="101"/>
      <c r="O1382" s="101"/>
      <c r="P1382" s="101"/>
      <c r="Q1382" s="101"/>
      <c r="R1382" s="101"/>
      <c r="S1382" s="101"/>
      <c r="T1382" s="102"/>
      <c r="AT1382" s="97" t="s">
        <v>132</v>
      </c>
      <c r="AU1382" s="97" t="s">
        <v>74</v>
      </c>
      <c r="AV1382" s="95" t="s">
        <v>74</v>
      </c>
      <c r="AW1382" s="95" t="s">
        <v>5</v>
      </c>
      <c r="AX1382" s="95" t="s">
        <v>66</v>
      </c>
      <c r="AY1382" s="97" t="s">
        <v>123</v>
      </c>
    </row>
    <row r="1383" spans="2:51" s="167" customFormat="1" ht="12">
      <c r="B1383" s="166"/>
      <c r="D1383" s="96" t="s">
        <v>132</v>
      </c>
      <c r="E1383" s="168" t="s">
        <v>1</v>
      </c>
      <c r="F1383" s="169" t="s">
        <v>1366</v>
      </c>
      <c r="H1383" s="168" t="s">
        <v>1</v>
      </c>
      <c r="L1383" s="166"/>
      <c r="M1383" s="170"/>
      <c r="N1383" s="171"/>
      <c r="O1383" s="171"/>
      <c r="P1383" s="171"/>
      <c r="Q1383" s="171"/>
      <c r="R1383" s="171"/>
      <c r="S1383" s="171"/>
      <c r="T1383" s="172"/>
      <c r="AT1383" s="168" t="s">
        <v>132</v>
      </c>
      <c r="AU1383" s="168" t="s">
        <v>74</v>
      </c>
      <c r="AV1383" s="167" t="s">
        <v>72</v>
      </c>
      <c r="AW1383" s="167" t="s">
        <v>5</v>
      </c>
      <c r="AX1383" s="167" t="s">
        <v>66</v>
      </c>
      <c r="AY1383" s="168" t="s">
        <v>123</v>
      </c>
    </row>
    <row r="1384" spans="2:51" s="167" customFormat="1" ht="12">
      <c r="B1384" s="166"/>
      <c r="D1384" s="96" t="s">
        <v>132</v>
      </c>
      <c r="E1384" s="168" t="s">
        <v>1</v>
      </c>
      <c r="F1384" s="169" t="s">
        <v>870</v>
      </c>
      <c r="H1384" s="168" t="s">
        <v>1</v>
      </c>
      <c r="L1384" s="166"/>
      <c r="M1384" s="170"/>
      <c r="N1384" s="171"/>
      <c r="O1384" s="171"/>
      <c r="P1384" s="171"/>
      <c r="Q1384" s="171"/>
      <c r="R1384" s="171"/>
      <c r="S1384" s="171"/>
      <c r="T1384" s="172"/>
      <c r="AT1384" s="168" t="s">
        <v>132</v>
      </c>
      <c r="AU1384" s="168" t="s">
        <v>74</v>
      </c>
      <c r="AV1384" s="167" t="s">
        <v>72</v>
      </c>
      <c r="AW1384" s="167" t="s">
        <v>5</v>
      </c>
      <c r="AX1384" s="167" t="s">
        <v>66</v>
      </c>
      <c r="AY1384" s="168" t="s">
        <v>123</v>
      </c>
    </row>
    <row r="1385" spans="2:51" s="167" customFormat="1" ht="12">
      <c r="B1385" s="166"/>
      <c r="D1385" s="96" t="s">
        <v>132</v>
      </c>
      <c r="E1385" s="168" t="s">
        <v>1</v>
      </c>
      <c r="F1385" s="169" t="s">
        <v>866</v>
      </c>
      <c r="H1385" s="168" t="s">
        <v>1</v>
      </c>
      <c r="L1385" s="166"/>
      <c r="M1385" s="170"/>
      <c r="N1385" s="171"/>
      <c r="O1385" s="171"/>
      <c r="P1385" s="171"/>
      <c r="Q1385" s="171"/>
      <c r="R1385" s="171"/>
      <c r="S1385" s="171"/>
      <c r="T1385" s="172"/>
      <c r="AT1385" s="168" t="s">
        <v>132</v>
      </c>
      <c r="AU1385" s="168" t="s">
        <v>74</v>
      </c>
      <c r="AV1385" s="167" t="s">
        <v>72</v>
      </c>
      <c r="AW1385" s="167" t="s">
        <v>5</v>
      </c>
      <c r="AX1385" s="167" t="s">
        <v>66</v>
      </c>
      <c r="AY1385" s="168" t="s">
        <v>123</v>
      </c>
    </row>
    <row r="1386" spans="2:51" s="95" customFormat="1" ht="12">
      <c r="B1386" s="94"/>
      <c r="D1386" s="96" t="s">
        <v>132</v>
      </c>
      <c r="E1386" s="97" t="s">
        <v>1</v>
      </c>
      <c r="F1386" s="98" t="s">
        <v>72</v>
      </c>
      <c r="H1386" s="99">
        <v>1</v>
      </c>
      <c r="L1386" s="94"/>
      <c r="M1386" s="100"/>
      <c r="N1386" s="101"/>
      <c r="O1386" s="101"/>
      <c r="P1386" s="101"/>
      <c r="Q1386" s="101"/>
      <c r="R1386" s="101"/>
      <c r="S1386" s="101"/>
      <c r="T1386" s="102"/>
      <c r="AT1386" s="97" t="s">
        <v>132</v>
      </c>
      <c r="AU1386" s="97" t="s">
        <v>74</v>
      </c>
      <c r="AV1386" s="95" t="s">
        <v>74</v>
      </c>
      <c r="AW1386" s="95" t="s">
        <v>5</v>
      </c>
      <c r="AX1386" s="95" t="s">
        <v>66</v>
      </c>
      <c r="AY1386" s="97" t="s">
        <v>123</v>
      </c>
    </row>
    <row r="1387" spans="2:51" s="167" customFormat="1" ht="12">
      <c r="B1387" s="166"/>
      <c r="D1387" s="96" t="s">
        <v>132</v>
      </c>
      <c r="E1387" s="168" t="s">
        <v>1</v>
      </c>
      <c r="F1387" s="169" t="s">
        <v>622</v>
      </c>
      <c r="H1387" s="168" t="s">
        <v>1</v>
      </c>
      <c r="L1387" s="166"/>
      <c r="M1387" s="170"/>
      <c r="N1387" s="171"/>
      <c r="O1387" s="171"/>
      <c r="P1387" s="171"/>
      <c r="Q1387" s="171"/>
      <c r="R1387" s="171"/>
      <c r="S1387" s="171"/>
      <c r="T1387" s="172"/>
      <c r="AT1387" s="168" t="s">
        <v>132</v>
      </c>
      <c r="AU1387" s="168" t="s">
        <v>74</v>
      </c>
      <c r="AV1387" s="167" t="s">
        <v>72</v>
      </c>
      <c r="AW1387" s="167" t="s">
        <v>5</v>
      </c>
      <c r="AX1387" s="167" t="s">
        <v>66</v>
      </c>
      <c r="AY1387" s="168" t="s">
        <v>123</v>
      </c>
    </row>
    <row r="1388" spans="2:51" s="167" customFormat="1" ht="12">
      <c r="B1388" s="166"/>
      <c r="D1388" s="96" t="s">
        <v>132</v>
      </c>
      <c r="E1388" s="168" t="s">
        <v>1</v>
      </c>
      <c r="F1388" s="169" t="s">
        <v>870</v>
      </c>
      <c r="H1388" s="168" t="s">
        <v>1</v>
      </c>
      <c r="L1388" s="166"/>
      <c r="M1388" s="170"/>
      <c r="N1388" s="171"/>
      <c r="O1388" s="171"/>
      <c r="P1388" s="171"/>
      <c r="Q1388" s="171"/>
      <c r="R1388" s="171"/>
      <c r="S1388" s="171"/>
      <c r="T1388" s="172"/>
      <c r="AT1388" s="168" t="s">
        <v>132</v>
      </c>
      <c r="AU1388" s="168" t="s">
        <v>74</v>
      </c>
      <c r="AV1388" s="167" t="s">
        <v>72</v>
      </c>
      <c r="AW1388" s="167" t="s">
        <v>5</v>
      </c>
      <c r="AX1388" s="167" t="s">
        <v>66</v>
      </c>
      <c r="AY1388" s="168" t="s">
        <v>123</v>
      </c>
    </row>
    <row r="1389" spans="2:51" s="167" customFormat="1" ht="12">
      <c r="B1389" s="166"/>
      <c r="D1389" s="96" t="s">
        <v>132</v>
      </c>
      <c r="E1389" s="168" t="s">
        <v>1</v>
      </c>
      <c r="F1389" s="169" t="s">
        <v>866</v>
      </c>
      <c r="H1389" s="168" t="s">
        <v>1</v>
      </c>
      <c r="L1389" s="166"/>
      <c r="M1389" s="170"/>
      <c r="N1389" s="171"/>
      <c r="O1389" s="171"/>
      <c r="P1389" s="171"/>
      <c r="Q1389" s="171"/>
      <c r="R1389" s="171"/>
      <c r="S1389" s="171"/>
      <c r="T1389" s="172"/>
      <c r="AT1389" s="168" t="s">
        <v>132</v>
      </c>
      <c r="AU1389" s="168" t="s">
        <v>74</v>
      </c>
      <c r="AV1389" s="167" t="s">
        <v>72</v>
      </c>
      <c r="AW1389" s="167" t="s">
        <v>5</v>
      </c>
      <c r="AX1389" s="167" t="s">
        <v>66</v>
      </c>
      <c r="AY1389" s="168" t="s">
        <v>123</v>
      </c>
    </row>
    <row r="1390" spans="2:51" s="95" customFormat="1" ht="12">
      <c r="B1390" s="94"/>
      <c r="D1390" s="96" t="s">
        <v>132</v>
      </c>
      <c r="E1390" s="97" t="s">
        <v>1</v>
      </c>
      <c r="F1390" s="98" t="s">
        <v>72</v>
      </c>
      <c r="H1390" s="99">
        <v>1</v>
      </c>
      <c r="L1390" s="94"/>
      <c r="M1390" s="100"/>
      <c r="N1390" s="101"/>
      <c r="O1390" s="101"/>
      <c r="P1390" s="101"/>
      <c r="Q1390" s="101"/>
      <c r="R1390" s="101"/>
      <c r="S1390" s="101"/>
      <c r="T1390" s="102"/>
      <c r="AT1390" s="97" t="s">
        <v>132</v>
      </c>
      <c r="AU1390" s="97" t="s">
        <v>74</v>
      </c>
      <c r="AV1390" s="95" t="s">
        <v>74</v>
      </c>
      <c r="AW1390" s="95" t="s">
        <v>5</v>
      </c>
      <c r="AX1390" s="95" t="s">
        <v>66</v>
      </c>
      <c r="AY1390" s="97" t="s">
        <v>123</v>
      </c>
    </row>
    <row r="1391" spans="2:51" s="182" customFormat="1" ht="12">
      <c r="B1391" s="181"/>
      <c r="D1391" s="96" t="s">
        <v>132</v>
      </c>
      <c r="E1391" s="183" t="s">
        <v>1</v>
      </c>
      <c r="F1391" s="184" t="s">
        <v>470</v>
      </c>
      <c r="H1391" s="185">
        <v>4</v>
      </c>
      <c r="L1391" s="181"/>
      <c r="M1391" s="186"/>
      <c r="N1391" s="187"/>
      <c r="O1391" s="187"/>
      <c r="P1391" s="187"/>
      <c r="Q1391" s="187"/>
      <c r="R1391" s="187"/>
      <c r="S1391" s="187"/>
      <c r="T1391" s="188"/>
      <c r="AT1391" s="183" t="s">
        <v>132</v>
      </c>
      <c r="AU1391" s="183" t="s">
        <v>74</v>
      </c>
      <c r="AV1391" s="182" t="s">
        <v>130</v>
      </c>
      <c r="AW1391" s="182" t="s">
        <v>5</v>
      </c>
      <c r="AX1391" s="182" t="s">
        <v>72</v>
      </c>
      <c r="AY1391" s="183" t="s">
        <v>123</v>
      </c>
    </row>
    <row r="1392" spans="2:65" s="117" customFormat="1" ht="16.5" customHeight="1">
      <c r="B1392" s="8"/>
      <c r="C1392" s="103" t="s">
        <v>889</v>
      </c>
      <c r="D1392" s="103" t="s">
        <v>189</v>
      </c>
      <c r="E1392" s="104" t="s">
        <v>890</v>
      </c>
      <c r="F1392" s="105" t="s">
        <v>1372</v>
      </c>
      <c r="G1392" s="106" t="s">
        <v>175</v>
      </c>
      <c r="H1392" s="107">
        <v>3</v>
      </c>
      <c r="I1392" s="143"/>
      <c r="J1392" s="108">
        <f>ROUND(I1392*H1392,2)</f>
        <v>0</v>
      </c>
      <c r="K1392" s="105" t="s">
        <v>751</v>
      </c>
      <c r="L1392" s="157"/>
      <c r="M1392" s="109" t="s">
        <v>1</v>
      </c>
      <c r="N1392" s="189" t="s">
        <v>35</v>
      </c>
      <c r="O1392" s="92">
        <v>0</v>
      </c>
      <c r="P1392" s="92">
        <f>O1392*H1392</f>
        <v>0</v>
      </c>
      <c r="Q1392" s="92">
        <v>1.74</v>
      </c>
      <c r="R1392" s="92">
        <f>Q1392*H1392</f>
        <v>5.22</v>
      </c>
      <c r="S1392" s="92">
        <v>0</v>
      </c>
      <c r="T1392" s="164">
        <f>S1392*H1392</f>
        <v>0</v>
      </c>
      <c r="AR1392" s="120" t="s">
        <v>159</v>
      </c>
      <c r="AT1392" s="120" t="s">
        <v>189</v>
      </c>
      <c r="AU1392" s="120" t="s">
        <v>74</v>
      </c>
      <c r="AY1392" s="120" t="s">
        <v>123</v>
      </c>
      <c r="BE1392" s="156">
        <f>IF(N1392="základní",J1392,0)</f>
        <v>0</v>
      </c>
      <c r="BF1392" s="156">
        <f>IF(N1392="snížená",J1392,0)</f>
        <v>0</v>
      </c>
      <c r="BG1392" s="156">
        <f>IF(N1392="zákl. přenesená",J1392,0)</f>
        <v>0</v>
      </c>
      <c r="BH1392" s="156">
        <f>IF(N1392="sníž. přenesená",J1392,0)</f>
        <v>0</v>
      </c>
      <c r="BI1392" s="156">
        <f>IF(N1392="nulová",J1392,0)</f>
        <v>0</v>
      </c>
      <c r="BJ1392" s="120" t="s">
        <v>72</v>
      </c>
      <c r="BK1392" s="156">
        <f>ROUND(I1392*H1392,2)</f>
        <v>0</v>
      </c>
      <c r="BL1392" s="120" t="s">
        <v>130</v>
      </c>
      <c r="BM1392" s="120" t="s">
        <v>1373</v>
      </c>
    </row>
    <row r="1393" spans="2:47" s="117" customFormat="1" ht="12">
      <c r="B1393" s="8"/>
      <c r="D1393" s="96" t="s">
        <v>399</v>
      </c>
      <c r="F1393" s="165" t="s">
        <v>1372</v>
      </c>
      <c r="L1393" s="8"/>
      <c r="M1393" s="114"/>
      <c r="N1393" s="21"/>
      <c r="O1393" s="21"/>
      <c r="P1393" s="21"/>
      <c r="Q1393" s="21"/>
      <c r="R1393" s="21"/>
      <c r="S1393" s="21"/>
      <c r="T1393" s="22"/>
      <c r="AT1393" s="120" t="s">
        <v>399</v>
      </c>
      <c r="AU1393" s="120" t="s">
        <v>74</v>
      </c>
    </row>
    <row r="1394" spans="2:51" s="167" customFormat="1" ht="12">
      <c r="B1394" s="166"/>
      <c r="D1394" s="96" t="s">
        <v>132</v>
      </c>
      <c r="E1394" s="168" t="s">
        <v>1</v>
      </c>
      <c r="F1394" s="169" t="s">
        <v>401</v>
      </c>
      <c r="H1394" s="168" t="s">
        <v>1</v>
      </c>
      <c r="L1394" s="166"/>
      <c r="M1394" s="170"/>
      <c r="N1394" s="171"/>
      <c r="O1394" s="171"/>
      <c r="P1394" s="171"/>
      <c r="Q1394" s="171"/>
      <c r="R1394" s="171"/>
      <c r="S1394" s="171"/>
      <c r="T1394" s="172"/>
      <c r="AT1394" s="168" t="s">
        <v>132</v>
      </c>
      <c r="AU1394" s="168" t="s">
        <v>74</v>
      </c>
      <c r="AV1394" s="167" t="s">
        <v>72</v>
      </c>
      <c r="AW1394" s="167" t="s">
        <v>5</v>
      </c>
      <c r="AX1394" s="167" t="s">
        <v>66</v>
      </c>
      <c r="AY1394" s="168" t="s">
        <v>123</v>
      </c>
    </row>
    <row r="1395" spans="2:51" s="167" customFormat="1" ht="12">
      <c r="B1395" s="166"/>
      <c r="D1395" s="96" t="s">
        <v>132</v>
      </c>
      <c r="E1395" s="168" t="s">
        <v>1</v>
      </c>
      <c r="F1395" s="169" t="s">
        <v>1142</v>
      </c>
      <c r="H1395" s="168" t="s">
        <v>1</v>
      </c>
      <c r="L1395" s="166"/>
      <c r="M1395" s="170"/>
      <c r="N1395" s="171"/>
      <c r="O1395" s="171"/>
      <c r="P1395" s="171"/>
      <c r="Q1395" s="171"/>
      <c r="R1395" s="171"/>
      <c r="S1395" s="171"/>
      <c r="T1395" s="172"/>
      <c r="AT1395" s="168" t="s">
        <v>132</v>
      </c>
      <c r="AU1395" s="168" t="s">
        <v>74</v>
      </c>
      <c r="AV1395" s="167" t="s">
        <v>72</v>
      </c>
      <c r="AW1395" s="167" t="s">
        <v>5</v>
      </c>
      <c r="AX1395" s="167" t="s">
        <v>66</v>
      </c>
      <c r="AY1395" s="168" t="s">
        <v>123</v>
      </c>
    </row>
    <row r="1396" spans="2:51" s="167" customFormat="1" ht="12">
      <c r="B1396" s="166"/>
      <c r="D1396" s="96" t="s">
        <v>132</v>
      </c>
      <c r="E1396" s="168" t="s">
        <v>1</v>
      </c>
      <c r="F1396" s="169" t="s">
        <v>1143</v>
      </c>
      <c r="H1396" s="168" t="s">
        <v>1</v>
      </c>
      <c r="L1396" s="166"/>
      <c r="M1396" s="170"/>
      <c r="N1396" s="171"/>
      <c r="O1396" s="171"/>
      <c r="P1396" s="171"/>
      <c r="Q1396" s="171"/>
      <c r="R1396" s="171"/>
      <c r="S1396" s="171"/>
      <c r="T1396" s="172"/>
      <c r="AT1396" s="168" t="s">
        <v>132</v>
      </c>
      <c r="AU1396" s="168" t="s">
        <v>74</v>
      </c>
      <c r="AV1396" s="167" t="s">
        <v>72</v>
      </c>
      <c r="AW1396" s="167" t="s">
        <v>5</v>
      </c>
      <c r="AX1396" s="167" t="s">
        <v>66</v>
      </c>
      <c r="AY1396" s="168" t="s">
        <v>123</v>
      </c>
    </row>
    <row r="1397" spans="2:51" s="167" customFormat="1" ht="12">
      <c r="B1397" s="166"/>
      <c r="D1397" s="96" t="s">
        <v>132</v>
      </c>
      <c r="E1397" s="168" t="s">
        <v>1</v>
      </c>
      <c r="F1397" s="169" t="s">
        <v>869</v>
      </c>
      <c r="H1397" s="168" t="s">
        <v>1</v>
      </c>
      <c r="L1397" s="166"/>
      <c r="M1397" s="170"/>
      <c r="N1397" s="171"/>
      <c r="O1397" s="171"/>
      <c r="P1397" s="171"/>
      <c r="Q1397" s="171"/>
      <c r="R1397" s="171"/>
      <c r="S1397" s="171"/>
      <c r="T1397" s="172"/>
      <c r="AT1397" s="168" t="s">
        <v>132</v>
      </c>
      <c r="AU1397" s="168" t="s">
        <v>74</v>
      </c>
      <c r="AV1397" s="167" t="s">
        <v>72</v>
      </c>
      <c r="AW1397" s="167" t="s">
        <v>5</v>
      </c>
      <c r="AX1397" s="167" t="s">
        <v>66</v>
      </c>
      <c r="AY1397" s="168" t="s">
        <v>123</v>
      </c>
    </row>
    <row r="1398" spans="2:51" s="167" customFormat="1" ht="12">
      <c r="B1398" s="166"/>
      <c r="D1398" s="96" t="s">
        <v>132</v>
      </c>
      <c r="E1398" s="168" t="s">
        <v>1</v>
      </c>
      <c r="F1398" s="169" t="s">
        <v>1364</v>
      </c>
      <c r="H1398" s="168" t="s">
        <v>1</v>
      </c>
      <c r="L1398" s="166"/>
      <c r="M1398" s="170"/>
      <c r="N1398" s="171"/>
      <c r="O1398" s="171"/>
      <c r="P1398" s="171"/>
      <c r="Q1398" s="171"/>
      <c r="R1398" s="171"/>
      <c r="S1398" s="171"/>
      <c r="T1398" s="172"/>
      <c r="AT1398" s="168" t="s">
        <v>132</v>
      </c>
      <c r="AU1398" s="168" t="s">
        <v>74</v>
      </c>
      <c r="AV1398" s="167" t="s">
        <v>72</v>
      </c>
      <c r="AW1398" s="167" t="s">
        <v>5</v>
      </c>
      <c r="AX1398" s="167" t="s">
        <v>66</v>
      </c>
      <c r="AY1398" s="168" t="s">
        <v>123</v>
      </c>
    </row>
    <row r="1399" spans="2:51" s="167" customFormat="1" ht="12">
      <c r="B1399" s="166"/>
      <c r="D1399" s="96" t="s">
        <v>132</v>
      </c>
      <c r="E1399" s="168" t="s">
        <v>1</v>
      </c>
      <c r="F1399" s="169" t="s">
        <v>1367</v>
      </c>
      <c r="H1399" s="168" t="s">
        <v>1</v>
      </c>
      <c r="L1399" s="166"/>
      <c r="M1399" s="170"/>
      <c r="N1399" s="171"/>
      <c r="O1399" s="171"/>
      <c r="P1399" s="171"/>
      <c r="Q1399" s="171"/>
      <c r="R1399" s="171"/>
      <c r="S1399" s="171"/>
      <c r="T1399" s="172"/>
      <c r="AT1399" s="168" t="s">
        <v>132</v>
      </c>
      <c r="AU1399" s="168" t="s">
        <v>74</v>
      </c>
      <c r="AV1399" s="167" t="s">
        <v>72</v>
      </c>
      <c r="AW1399" s="167" t="s">
        <v>5</v>
      </c>
      <c r="AX1399" s="167" t="s">
        <v>66</v>
      </c>
      <c r="AY1399" s="168" t="s">
        <v>123</v>
      </c>
    </row>
    <row r="1400" spans="2:51" s="167" customFormat="1" ht="12">
      <c r="B1400" s="166"/>
      <c r="D1400" s="96" t="s">
        <v>132</v>
      </c>
      <c r="E1400" s="168" t="s">
        <v>1</v>
      </c>
      <c r="F1400" s="169" t="s">
        <v>866</v>
      </c>
      <c r="H1400" s="168" t="s">
        <v>1</v>
      </c>
      <c r="L1400" s="166"/>
      <c r="M1400" s="170"/>
      <c r="N1400" s="171"/>
      <c r="O1400" s="171"/>
      <c r="P1400" s="171"/>
      <c r="Q1400" s="171"/>
      <c r="R1400" s="171"/>
      <c r="S1400" s="171"/>
      <c r="T1400" s="172"/>
      <c r="AT1400" s="168" t="s">
        <v>132</v>
      </c>
      <c r="AU1400" s="168" t="s">
        <v>74</v>
      </c>
      <c r="AV1400" s="167" t="s">
        <v>72</v>
      </c>
      <c r="AW1400" s="167" t="s">
        <v>5</v>
      </c>
      <c r="AX1400" s="167" t="s">
        <v>66</v>
      </c>
      <c r="AY1400" s="168" t="s">
        <v>123</v>
      </c>
    </row>
    <row r="1401" spans="2:51" s="95" customFormat="1" ht="12">
      <c r="B1401" s="94"/>
      <c r="D1401" s="96" t="s">
        <v>132</v>
      </c>
      <c r="E1401" s="97" t="s">
        <v>1</v>
      </c>
      <c r="F1401" s="98" t="s">
        <v>72</v>
      </c>
      <c r="H1401" s="99">
        <v>1</v>
      </c>
      <c r="L1401" s="94"/>
      <c r="M1401" s="100"/>
      <c r="N1401" s="101"/>
      <c r="O1401" s="101"/>
      <c r="P1401" s="101"/>
      <c r="Q1401" s="101"/>
      <c r="R1401" s="101"/>
      <c r="S1401" s="101"/>
      <c r="T1401" s="102"/>
      <c r="AT1401" s="97" t="s">
        <v>132</v>
      </c>
      <c r="AU1401" s="97" t="s">
        <v>74</v>
      </c>
      <c r="AV1401" s="95" t="s">
        <v>74</v>
      </c>
      <c r="AW1401" s="95" t="s">
        <v>5</v>
      </c>
      <c r="AX1401" s="95" t="s">
        <v>66</v>
      </c>
      <c r="AY1401" s="97" t="s">
        <v>123</v>
      </c>
    </row>
    <row r="1402" spans="2:51" s="167" customFormat="1" ht="12">
      <c r="B1402" s="166"/>
      <c r="D1402" s="96" t="s">
        <v>132</v>
      </c>
      <c r="E1402" s="168" t="s">
        <v>1</v>
      </c>
      <c r="F1402" s="169" t="s">
        <v>1369</v>
      </c>
      <c r="H1402" s="168" t="s">
        <v>1</v>
      </c>
      <c r="L1402" s="166"/>
      <c r="M1402" s="170"/>
      <c r="N1402" s="171"/>
      <c r="O1402" s="171"/>
      <c r="P1402" s="171"/>
      <c r="Q1402" s="171"/>
      <c r="R1402" s="171"/>
      <c r="S1402" s="171"/>
      <c r="T1402" s="172"/>
      <c r="AT1402" s="168" t="s">
        <v>132</v>
      </c>
      <c r="AU1402" s="168" t="s">
        <v>74</v>
      </c>
      <c r="AV1402" s="167" t="s">
        <v>72</v>
      </c>
      <c r="AW1402" s="167" t="s">
        <v>5</v>
      </c>
      <c r="AX1402" s="167" t="s">
        <v>66</v>
      </c>
      <c r="AY1402" s="168" t="s">
        <v>123</v>
      </c>
    </row>
    <row r="1403" spans="2:51" s="167" customFormat="1" ht="12">
      <c r="B1403" s="166"/>
      <c r="D1403" s="96" t="s">
        <v>132</v>
      </c>
      <c r="E1403" s="168" t="s">
        <v>1</v>
      </c>
      <c r="F1403" s="169" t="s">
        <v>1370</v>
      </c>
      <c r="H1403" s="168" t="s">
        <v>1</v>
      </c>
      <c r="L1403" s="166"/>
      <c r="M1403" s="170"/>
      <c r="N1403" s="171"/>
      <c r="O1403" s="171"/>
      <c r="P1403" s="171"/>
      <c r="Q1403" s="171"/>
      <c r="R1403" s="171"/>
      <c r="S1403" s="171"/>
      <c r="T1403" s="172"/>
      <c r="AT1403" s="168" t="s">
        <v>132</v>
      </c>
      <c r="AU1403" s="168" t="s">
        <v>74</v>
      </c>
      <c r="AV1403" s="167" t="s">
        <v>72</v>
      </c>
      <c r="AW1403" s="167" t="s">
        <v>5</v>
      </c>
      <c r="AX1403" s="167" t="s">
        <v>66</v>
      </c>
      <c r="AY1403" s="168" t="s">
        <v>123</v>
      </c>
    </row>
    <row r="1404" spans="2:51" s="167" customFormat="1" ht="12">
      <c r="B1404" s="166"/>
      <c r="D1404" s="96" t="s">
        <v>132</v>
      </c>
      <c r="E1404" s="168" t="s">
        <v>1</v>
      </c>
      <c r="F1404" s="169" t="s">
        <v>866</v>
      </c>
      <c r="H1404" s="168" t="s">
        <v>1</v>
      </c>
      <c r="L1404" s="166"/>
      <c r="M1404" s="170"/>
      <c r="N1404" s="171"/>
      <c r="O1404" s="171"/>
      <c r="P1404" s="171"/>
      <c r="Q1404" s="171"/>
      <c r="R1404" s="171"/>
      <c r="S1404" s="171"/>
      <c r="T1404" s="172"/>
      <c r="AT1404" s="168" t="s">
        <v>132</v>
      </c>
      <c r="AU1404" s="168" t="s">
        <v>74</v>
      </c>
      <c r="AV1404" s="167" t="s">
        <v>72</v>
      </c>
      <c r="AW1404" s="167" t="s">
        <v>5</v>
      </c>
      <c r="AX1404" s="167" t="s">
        <v>66</v>
      </c>
      <c r="AY1404" s="168" t="s">
        <v>123</v>
      </c>
    </row>
    <row r="1405" spans="2:51" s="95" customFormat="1" ht="12">
      <c r="B1405" s="94"/>
      <c r="D1405" s="96" t="s">
        <v>132</v>
      </c>
      <c r="E1405" s="97" t="s">
        <v>1</v>
      </c>
      <c r="F1405" s="98" t="s">
        <v>74</v>
      </c>
      <c r="H1405" s="99">
        <v>2</v>
      </c>
      <c r="L1405" s="94"/>
      <c r="M1405" s="100"/>
      <c r="N1405" s="101"/>
      <c r="O1405" s="101"/>
      <c r="P1405" s="101"/>
      <c r="Q1405" s="101"/>
      <c r="R1405" s="101"/>
      <c r="S1405" s="101"/>
      <c r="T1405" s="102"/>
      <c r="AT1405" s="97" t="s">
        <v>132</v>
      </c>
      <c r="AU1405" s="97" t="s">
        <v>74</v>
      </c>
      <c r="AV1405" s="95" t="s">
        <v>74</v>
      </c>
      <c r="AW1405" s="95" t="s">
        <v>5</v>
      </c>
      <c r="AX1405" s="95" t="s">
        <v>66</v>
      </c>
      <c r="AY1405" s="97" t="s">
        <v>123</v>
      </c>
    </row>
    <row r="1406" spans="2:51" s="182" customFormat="1" ht="12">
      <c r="B1406" s="181"/>
      <c r="D1406" s="96" t="s">
        <v>132</v>
      </c>
      <c r="E1406" s="183" t="s">
        <v>1</v>
      </c>
      <c r="F1406" s="184" t="s">
        <v>470</v>
      </c>
      <c r="H1406" s="185">
        <v>3</v>
      </c>
      <c r="L1406" s="181"/>
      <c r="M1406" s="186"/>
      <c r="N1406" s="187"/>
      <c r="O1406" s="187"/>
      <c r="P1406" s="187"/>
      <c r="Q1406" s="187"/>
      <c r="R1406" s="187"/>
      <c r="S1406" s="187"/>
      <c r="T1406" s="188"/>
      <c r="AT1406" s="183" t="s">
        <v>132</v>
      </c>
      <c r="AU1406" s="183" t="s">
        <v>74</v>
      </c>
      <c r="AV1406" s="182" t="s">
        <v>130</v>
      </c>
      <c r="AW1406" s="182" t="s">
        <v>5</v>
      </c>
      <c r="AX1406" s="182" t="s">
        <v>72</v>
      </c>
      <c r="AY1406" s="183" t="s">
        <v>123</v>
      </c>
    </row>
    <row r="1407" spans="2:65" s="117" customFormat="1" ht="16.5" customHeight="1">
      <c r="B1407" s="8"/>
      <c r="C1407" s="103" t="s">
        <v>893</v>
      </c>
      <c r="D1407" s="103" t="s">
        <v>189</v>
      </c>
      <c r="E1407" s="104" t="s">
        <v>894</v>
      </c>
      <c r="F1407" s="105" t="s">
        <v>895</v>
      </c>
      <c r="G1407" s="106" t="s">
        <v>175</v>
      </c>
      <c r="H1407" s="107">
        <v>4</v>
      </c>
      <c r="I1407" s="143"/>
      <c r="J1407" s="108">
        <f>ROUND(I1407*H1407,2)</f>
        <v>0</v>
      </c>
      <c r="K1407" s="105" t="s">
        <v>397</v>
      </c>
      <c r="L1407" s="157"/>
      <c r="M1407" s="109" t="s">
        <v>1</v>
      </c>
      <c r="N1407" s="189" t="s">
        <v>35</v>
      </c>
      <c r="O1407" s="92">
        <v>0</v>
      </c>
      <c r="P1407" s="92">
        <f>O1407*H1407</f>
        <v>0</v>
      </c>
      <c r="Q1407" s="92">
        <v>0.051</v>
      </c>
      <c r="R1407" s="92">
        <f>Q1407*H1407</f>
        <v>0.204</v>
      </c>
      <c r="S1407" s="92">
        <v>0</v>
      </c>
      <c r="T1407" s="164">
        <f>S1407*H1407</f>
        <v>0</v>
      </c>
      <c r="AR1407" s="120" t="s">
        <v>159</v>
      </c>
      <c r="AT1407" s="120" t="s">
        <v>189</v>
      </c>
      <c r="AU1407" s="120" t="s">
        <v>74</v>
      </c>
      <c r="AY1407" s="120" t="s">
        <v>123</v>
      </c>
      <c r="BE1407" s="156">
        <f>IF(N1407="základní",J1407,0)</f>
        <v>0</v>
      </c>
      <c r="BF1407" s="156">
        <f>IF(N1407="snížená",J1407,0)</f>
        <v>0</v>
      </c>
      <c r="BG1407" s="156">
        <f>IF(N1407="zákl. přenesená",J1407,0)</f>
        <v>0</v>
      </c>
      <c r="BH1407" s="156">
        <f>IF(N1407="sníž. přenesená",J1407,0)</f>
        <v>0</v>
      </c>
      <c r="BI1407" s="156">
        <f>IF(N1407="nulová",J1407,0)</f>
        <v>0</v>
      </c>
      <c r="BJ1407" s="120" t="s">
        <v>72</v>
      </c>
      <c r="BK1407" s="156">
        <f>ROUND(I1407*H1407,2)</f>
        <v>0</v>
      </c>
      <c r="BL1407" s="120" t="s">
        <v>130</v>
      </c>
      <c r="BM1407" s="120" t="s">
        <v>1374</v>
      </c>
    </row>
    <row r="1408" spans="2:47" s="117" customFormat="1" ht="12">
      <c r="B1408" s="8"/>
      <c r="D1408" s="96" t="s">
        <v>399</v>
      </c>
      <c r="F1408" s="165" t="s">
        <v>895</v>
      </c>
      <c r="I1408" s="191"/>
      <c r="L1408" s="8"/>
      <c r="M1408" s="114"/>
      <c r="N1408" s="21"/>
      <c r="O1408" s="21"/>
      <c r="P1408" s="21"/>
      <c r="Q1408" s="21"/>
      <c r="R1408" s="21"/>
      <c r="S1408" s="21"/>
      <c r="T1408" s="22"/>
      <c r="AT1408" s="120" t="s">
        <v>399</v>
      </c>
      <c r="AU1408" s="120" t="s">
        <v>74</v>
      </c>
    </row>
    <row r="1409" spans="2:51" s="167" customFormat="1" ht="12">
      <c r="B1409" s="166"/>
      <c r="D1409" s="96" t="s">
        <v>132</v>
      </c>
      <c r="E1409" s="168" t="s">
        <v>1</v>
      </c>
      <c r="F1409" s="169" t="s">
        <v>401</v>
      </c>
      <c r="H1409" s="168" t="s">
        <v>1</v>
      </c>
      <c r="L1409" s="166"/>
      <c r="M1409" s="170"/>
      <c r="N1409" s="171"/>
      <c r="O1409" s="171"/>
      <c r="P1409" s="171"/>
      <c r="Q1409" s="171"/>
      <c r="R1409" s="171"/>
      <c r="S1409" s="171"/>
      <c r="T1409" s="172"/>
      <c r="AT1409" s="168" t="s">
        <v>132</v>
      </c>
      <c r="AU1409" s="168" t="s">
        <v>74</v>
      </c>
      <c r="AV1409" s="167" t="s">
        <v>72</v>
      </c>
      <c r="AW1409" s="167" t="s">
        <v>5</v>
      </c>
      <c r="AX1409" s="167" t="s">
        <v>66</v>
      </c>
      <c r="AY1409" s="168" t="s">
        <v>123</v>
      </c>
    </row>
    <row r="1410" spans="2:51" s="167" customFormat="1" ht="12">
      <c r="B1410" s="166"/>
      <c r="D1410" s="96" t="s">
        <v>132</v>
      </c>
      <c r="E1410" s="168" t="s">
        <v>1</v>
      </c>
      <c r="F1410" s="169" t="s">
        <v>1142</v>
      </c>
      <c r="H1410" s="168" t="s">
        <v>1</v>
      </c>
      <c r="L1410" s="166"/>
      <c r="M1410" s="170"/>
      <c r="N1410" s="171"/>
      <c r="O1410" s="171"/>
      <c r="P1410" s="171"/>
      <c r="Q1410" s="171"/>
      <c r="R1410" s="171"/>
      <c r="S1410" s="171"/>
      <c r="T1410" s="172"/>
      <c r="AT1410" s="168" t="s">
        <v>132</v>
      </c>
      <c r="AU1410" s="168" t="s">
        <v>74</v>
      </c>
      <c r="AV1410" s="167" t="s">
        <v>72</v>
      </c>
      <c r="AW1410" s="167" t="s">
        <v>5</v>
      </c>
      <c r="AX1410" s="167" t="s">
        <v>66</v>
      </c>
      <c r="AY1410" s="168" t="s">
        <v>123</v>
      </c>
    </row>
    <row r="1411" spans="2:51" s="167" customFormat="1" ht="12">
      <c r="B1411" s="166"/>
      <c r="D1411" s="96" t="s">
        <v>132</v>
      </c>
      <c r="E1411" s="168" t="s">
        <v>1</v>
      </c>
      <c r="F1411" s="169" t="s">
        <v>1143</v>
      </c>
      <c r="H1411" s="168" t="s">
        <v>1</v>
      </c>
      <c r="L1411" s="166"/>
      <c r="M1411" s="170"/>
      <c r="N1411" s="171"/>
      <c r="O1411" s="171"/>
      <c r="P1411" s="171"/>
      <c r="Q1411" s="171"/>
      <c r="R1411" s="171"/>
      <c r="S1411" s="171"/>
      <c r="T1411" s="172"/>
      <c r="AT1411" s="168" t="s">
        <v>132</v>
      </c>
      <c r="AU1411" s="168" t="s">
        <v>74</v>
      </c>
      <c r="AV1411" s="167" t="s">
        <v>72</v>
      </c>
      <c r="AW1411" s="167" t="s">
        <v>5</v>
      </c>
      <c r="AX1411" s="167" t="s">
        <v>66</v>
      </c>
      <c r="AY1411" s="168" t="s">
        <v>123</v>
      </c>
    </row>
    <row r="1412" spans="2:51" s="167" customFormat="1" ht="12">
      <c r="B1412" s="166"/>
      <c r="D1412" s="96" t="s">
        <v>132</v>
      </c>
      <c r="E1412" s="168" t="s">
        <v>1</v>
      </c>
      <c r="F1412" s="169" t="s">
        <v>869</v>
      </c>
      <c r="H1412" s="168" t="s">
        <v>1</v>
      </c>
      <c r="L1412" s="166"/>
      <c r="M1412" s="170"/>
      <c r="N1412" s="171"/>
      <c r="O1412" s="171"/>
      <c r="P1412" s="171"/>
      <c r="Q1412" s="171"/>
      <c r="R1412" s="171"/>
      <c r="S1412" s="171"/>
      <c r="T1412" s="172"/>
      <c r="AT1412" s="168" t="s">
        <v>132</v>
      </c>
      <c r="AU1412" s="168" t="s">
        <v>74</v>
      </c>
      <c r="AV1412" s="167" t="s">
        <v>72</v>
      </c>
      <c r="AW1412" s="167" t="s">
        <v>5</v>
      </c>
      <c r="AX1412" s="167" t="s">
        <v>66</v>
      </c>
      <c r="AY1412" s="168" t="s">
        <v>123</v>
      </c>
    </row>
    <row r="1413" spans="2:51" s="167" customFormat="1" ht="12">
      <c r="B1413" s="166"/>
      <c r="D1413" s="96" t="s">
        <v>132</v>
      </c>
      <c r="E1413" s="168" t="s">
        <v>1</v>
      </c>
      <c r="F1413" s="169" t="s">
        <v>1364</v>
      </c>
      <c r="H1413" s="168" t="s">
        <v>1</v>
      </c>
      <c r="L1413" s="166"/>
      <c r="M1413" s="170"/>
      <c r="N1413" s="171"/>
      <c r="O1413" s="171"/>
      <c r="P1413" s="171"/>
      <c r="Q1413" s="171"/>
      <c r="R1413" s="171"/>
      <c r="S1413" s="171"/>
      <c r="T1413" s="172"/>
      <c r="AT1413" s="168" t="s">
        <v>132</v>
      </c>
      <c r="AU1413" s="168" t="s">
        <v>74</v>
      </c>
      <c r="AV1413" s="167" t="s">
        <v>72</v>
      </c>
      <c r="AW1413" s="167" t="s">
        <v>5</v>
      </c>
      <c r="AX1413" s="167" t="s">
        <v>66</v>
      </c>
      <c r="AY1413" s="168" t="s">
        <v>123</v>
      </c>
    </row>
    <row r="1414" spans="2:51" s="167" customFormat="1" ht="12">
      <c r="B1414" s="166"/>
      <c r="D1414" s="96" t="s">
        <v>132</v>
      </c>
      <c r="E1414" s="168" t="s">
        <v>1</v>
      </c>
      <c r="F1414" s="169" t="s">
        <v>1368</v>
      </c>
      <c r="H1414" s="168" t="s">
        <v>1</v>
      </c>
      <c r="L1414" s="166"/>
      <c r="M1414" s="170"/>
      <c r="N1414" s="171"/>
      <c r="O1414" s="171"/>
      <c r="P1414" s="171"/>
      <c r="Q1414" s="171"/>
      <c r="R1414" s="171"/>
      <c r="S1414" s="171"/>
      <c r="T1414" s="172"/>
      <c r="AT1414" s="168" t="s">
        <v>132</v>
      </c>
      <c r="AU1414" s="168" t="s">
        <v>74</v>
      </c>
      <c r="AV1414" s="167" t="s">
        <v>72</v>
      </c>
      <c r="AW1414" s="167" t="s">
        <v>5</v>
      </c>
      <c r="AX1414" s="167" t="s">
        <v>66</v>
      </c>
      <c r="AY1414" s="168" t="s">
        <v>123</v>
      </c>
    </row>
    <row r="1415" spans="2:51" s="95" customFormat="1" ht="12">
      <c r="B1415" s="94"/>
      <c r="D1415" s="96" t="s">
        <v>132</v>
      </c>
      <c r="E1415" s="97" t="s">
        <v>1</v>
      </c>
      <c r="F1415" s="98" t="s">
        <v>74</v>
      </c>
      <c r="H1415" s="99">
        <v>2</v>
      </c>
      <c r="L1415" s="94"/>
      <c r="M1415" s="100"/>
      <c r="N1415" s="101"/>
      <c r="O1415" s="101"/>
      <c r="P1415" s="101"/>
      <c r="Q1415" s="101"/>
      <c r="R1415" s="101"/>
      <c r="S1415" s="101"/>
      <c r="T1415" s="102"/>
      <c r="AT1415" s="97" t="s">
        <v>132</v>
      </c>
      <c r="AU1415" s="97" t="s">
        <v>74</v>
      </c>
      <c r="AV1415" s="95" t="s">
        <v>74</v>
      </c>
      <c r="AW1415" s="95" t="s">
        <v>5</v>
      </c>
      <c r="AX1415" s="95" t="s">
        <v>66</v>
      </c>
      <c r="AY1415" s="97" t="s">
        <v>123</v>
      </c>
    </row>
    <row r="1416" spans="2:51" s="167" customFormat="1" ht="12">
      <c r="B1416" s="166"/>
      <c r="D1416" s="96" t="s">
        <v>132</v>
      </c>
      <c r="E1416" s="168" t="s">
        <v>1</v>
      </c>
      <c r="F1416" s="169" t="s">
        <v>1369</v>
      </c>
      <c r="H1416" s="168" t="s">
        <v>1</v>
      </c>
      <c r="L1416" s="166"/>
      <c r="M1416" s="170"/>
      <c r="N1416" s="171"/>
      <c r="O1416" s="171"/>
      <c r="P1416" s="171"/>
      <c r="Q1416" s="171"/>
      <c r="R1416" s="171"/>
      <c r="S1416" s="171"/>
      <c r="T1416" s="172"/>
      <c r="AT1416" s="168" t="s">
        <v>132</v>
      </c>
      <c r="AU1416" s="168" t="s">
        <v>74</v>
      </c>
      <c r="AV1416" s="167" t="s">
        <v>72</v>
      </c>
      <c r="AW1416" s="167" t="s">
        <v>5</v>
      </c>
      <c r="AX1416" s="167" t="s">
        <v>66</v>
      </c>
      <c r="AY1416" s="168" t="s">
        <v>123</v>
      </c>
    </row>
    <row r="1417" spans="2:51" s="167" customFormat="1" ht="12">
      <c r="B1417" s="166"/>
      <c r="D1417" s="96" t="s">
        <v>132</v>
      </c>
      <c r="E1417" s="168" t="s">
        <v>1</v>
      </c>
      <c r="F1417" s="169" t="s">
        <v>1368</v>
      </c>
      <c r="H1417" s="168" t="s">
        <v>1</v>
      </c>
      <c r="L1417" s="166"/>
      <c r="M1417" s="170"/>
      <c r="N1417" s="171"/>
      <c r="O1417" s="171"/>
      <c r="P1417" s="171"/>
      <c r="Q1417" s="171"/>
      <c r="R1417" s="171"/>
      <c r="S1417" s="171"/>
      <c r="T1417" s="172"/>
      <c r="AT1417" s="168" t="s">
        <v>132</v>
      </c>
      <c r="AU1417" s="168" t="s">
        <v>74</v>
      </c>
      <c r="AV1417" s="167" t="s">
        <v>72</v>
      </c>
      <c r="AW1417" s="167" t="s">
        <v>5</v>
      </c>
      <c r="AX1417" s="167" t="s">
        <v>66</v>
      </c>
      <c r="AY1417" s="168" t="s">
        <v>123</v>
      </c>
    </row>
    <row r="1418" spans="2:51" s="95" customFormat="1" ht="12">
      <c r="B1418" s="94"/>
      <c r="D1418" s="96" t="s">
        <v>132</v>
      </c>
      <c r="E1418" s="97" t="s">
        <v>1</v>
      </c>
      <c r="F1418" s="98" t="s">
        <v>74</v>
      </c>
      <c r="H1418" s="99">
        <v>2</v>
      </c>
      <c r="L1418" s="94"/>
      <c r="M1418" s="100"/>
      <c r="N1418" s="101"/>
      <c r="O1418" s="101"/>
      <c r="P1418" s="101"/>
      <c r="Q1418" s="101"/>
      <c r="R1418" s="101"/>
      <c r="S1418" s="101"/>
      <c r="T1418" s="102"/>
      <c r="AT1418" s="97" t="s">
        <v>132</v>
      </c>
      <c r="AU1418" s="97" t="s">
        <v>74</v>
      </c>
      <c r="AV1418" s="95" t="s">
        <v>74</v>
      </c>
      <c r="AW1418" s="95" t="s">
        <v>5</v>
      </c>
      <c r="AX1418" s="95" t="s">
        <v>66</v>
      </c>
      <c r="AY1418" s="97" t="s">
        <v>123</v>
      </c>
    </row>
    <row r="1419" spans="2:51" s="182" customFormat="1" ht="12">
      <c r="B1419" s="181"/>
      <c r="D1419" s="96" t="s">
        <v>132</v>
      </c>
      <c r="E1419" s="183" t="s">
        <v>1</v>
      </c>
      <c r="F1419" s="184" t="s">
        <v>470</v>
      </c>
      <c r="H1419" s="185">
        <v>4</v>
      </c>
      <c r="L1419" s="181"/>
      <c r="M1419" s="186"/>
      <c r="N1419" s="187"/>
      <c r="O1419" s="187"/>
      <c r="P1419" s="187"/>
      <c r="Q1419" s="187"/>
      <c r="R1419" s="187"/>
      <c r="S1419" s="187"/>
      <c r="T1419" s="188"/>
      <c r="AT1419" s="183" t="s">
        <v>132</v>
      </c>
      <c r="AU1419" s="183" t="s">
        <v>74</v>
      </c>
      <c r="AV1419" s="182" t="s">
        <v>130</v>
      </c>
      <c r="AW1419" s="182" t="s">
        <v>5</v>
      </c>
      <c r="AX1419" s="182" t="s">
        <v>72</v>
      </c>
      <c r="AY1419" s="183" t="s">
        <v>123</v>
      </c>
    </row>
    <row r="1420" spans="2:65" s="117" customFormat="1" ht="16.5" customHeight="1">
      <c r="B1420" s="8"/>
      <c r="C1420" s="103" t="s">
        <v>898</v>
      </c>
      <c r="D1420" s="103" t="s">
        <v>189</v>
      </c>
      <c r="E1420" s="104" t="s">
        <v>899</v>
      </c>
      <c r="F1420" s="105" t="s">
        <v>900</v>
      </c>
      <c r="G1420" s="106" t="s">
        <v>175</v>
      </c>
      <c r="H1420" s="107">
        <v>4</v>
      </c>
      <c r="I1420" s="143"/>
      <c r="J1420" s="108">
        <f>ROUND(I1420*H1420,2)</f>
        <v>0</v>
      </c>
      <c r="K1420" s="105" t="s">
        <v>397</v>
      </c>
      <c r="L1420" s="157"/>
      <c r="M1420" s="109" t="s">
        <v>1</v>
      </c>
      <c r="N1420" s="189" t="s">
        <v>35</v>
      </c>
      <c r="O1420" s="92">
        <v>0</v>
      </c>
      <c r="P1420" s="92">
        <f>O1420*H1420</f>
        <v>0</v>
      </c>
      <c r="Q1420" s="92">
        <v>0.068</v>
      </c>
      <c r="R1420" s="92">
        <f>Q1420*H1420</f>
        <v>0.272</v>
      </c>
      <c r="S1420" s="92">
        <v>0</v>
      </c>
      <c r="T1420" s="164">
        <f>S1420*H1420</f>
        <v>0</v>
      </c>
      <c r="AR1420" s="120" t="s">
        <v>159</v>
      </c>
      <c r="AT1420" s="120" t="s">
        <v>189</v>
      </c>
      <c r="AU1420" s="120" t="s">
        <v>74</v>
      </c>
      <c r="AY1420" s="120" t="s">
        <v>123</v>
      </c>
      <c r="BE1420" s="156">
        <f>IF(N1420="základní",J1420,0)</f>
        <v>0</v>
      </c>
      <c r="BF1420" s="156">
        <f>IF(N1420="snížená",J1420,0)</f>
        <v>0</v>
      </c>
      <c r="BG1420" s="156">
        <f>IF(N1420="zákl. přenesená",J1420,0)</f>
        <v>0</v>
      </c>
      <c r="BH1420" s="156">
        <f>IF(N1420="sníž. přenesená",J1420,0)</f>
        <v>0</v>
      </c>
      <c r="BI1420" s="156">
        <f>IF(N1420="nulová",J1420,0)</f>
        <v>0</v>
      </c>
      <c r="BJ1420" s="120" t="s">
        <v>72</v>
      </c>
      <c r="BK1420" s="156">
        <f>ROUND(I1420*H1420,2)</f>
        <v>0</v>
      </c>
      <c r="BL1420" s="120" t="s">
        <v>130</v>
      </c>
      <c r="BM1420" s="120" t="s">
        <v>1375</v>
      </c>
    </row>
    <row r="1421" spans="2:47" s="117" customFormat="1" ht="12">
      <c r="B1421" s="8"/>
      <c r="D1421" s="96" t="s">
        <v>399</v>
      </c>
      <c r="F1421" s="165" t="s">
        <v>900</v>
      </c>
      <c r="L1421" s="8"/>
      <c r="M1421" s="114"/>
      <c r="N1421" s="21"/>
      <c r="O1421" s="21"/>
      <c r="P1421" s="21"/>
      <c r="Q1421" s="21"/>
      <c r="R1421" s="21"/>
      <c r="S1421" s="21"/>
      <c r="T1421" s="22"/>
      <c r="AT1421" s="120" t="s">
        <v>399</v>
      </c>
      <c r="AU1421" s="120" t="s">
        <v>74</v>
      </c>
    </row>
    <row r="1422" spans="2:51" s="167" customFormat="1" ht="12">
      <c r="B1422" s="166"/>
      <c r="D1422" s="96" t="s">
        <v>132</v>
      </c>
      <c r="E1422" s="168" t="s">
        <v>1</v>
      </c>
      <c r="F1422" s="169" t="s">
        <v>401</v>
      </c>
      <c r="H1422" s="168" t="s">
        <v>1</v>
      </c>
      <c r="L1422" s="166"/>
      <c r="M1422" s="170"/>
      <c r="N1422" s="171"/>
      <c r="O1422" s="171"/>
      <c r="P1422" s="171"/>
      <c r="Q1422" s="171"/>
      <c r="R1422" s="171"/>
      <c r="S1422" s="171"/>
      <c r="T1422" s="172"/>
      <c r="AT1422" s="168" t="s">
        <v>132</v>
      </c>
      <c r="AU1422" s="168" t="s">
        <v>74</v>
      </c>
      <c r="AV1422" s="167" t="s">
        <v>72</v>
      </c>
      <c r="AW1422" s="167" t="s">
        <v>5</v>
      </c>
      <c r="AX1422" s="167" t="s">
        <v>66</v>
      </c>
      <c r="AY1422" s="168" t="s">
        <v>123</v>
      </c>
    </row>
    <row r="1423" spans="2:51" s="167" customFormat="1" ht="12">
      <c r="B1423" s="166"/>
      <c r="D1423" s="96" t="s">
        <v>132</v>
      </c>
      <c r="E1423" s="168" t="s">
        <v>1</v>
      </c>
      <c r="F1423" s="169" t="s">
        <v>1142</v>
      </c>
      <c r="H1423" s="168" t="s">
        <v>1</v>
      </c>
      <c r="L1423" s="166"/>
      <c r="M1423" s="170"/>
      <c r="N1423" s="171"/>
      <c r="O1423" s="171"/>
      <c r="P1423" s="171"/>
      <c r="Q1423" s="171"/>
      <c r="R1423" s="171"/>
      <c r="S1423" s="171"/>
      <c r="T1423" s="172"/>
      <c r="AT1423" s="168" t="s">
        <v>132</v>
      </c>
      <c r="AU1423" s="168" t="s">
        <v>74</v>
      </c>
      <c r="AV1423" s="167" t="s">
        <v>72</v>
      </c>
      <c r="AW1423" s="167" t="s">
        <v>5</v>
      </c>
      <c r="AX1423" s="167" t="s">
        <v>66</v>
      </c>
      <c r="AY1423" s="168" t="s">
        <v>123</v>
      </c>
    </row>
    <row r="1424" spans="2:51" s="167" customFormat="1" ht="12">
      <c r="B1424" s="166"/>
      <c r="D1424" s="96" t="s">
        <v>132</v>
      </c>
      <c r="E1424" s="168" t="s">
        <v>1</v>
      </c>
      <c r="F1424" s="169" t="s">
        <v>1143</v>
      </c>
      <c r="H1424" s="168" t="s">
        <v>1</v>
      </c>
      <c r="L1424" s="166"/>
      <c r="M1424" s="170"/>
      <c r="N1424" s="171"/>
      <c r="O1424" s="171"/>
      <c r="P1424" s="171"/>
      <c r="Q1424" s="171"/>
      <c r="R1424" s="171"/>
      <c r="S1424" s="171"/>
      <c r="T1424" s="172"/>
      <c r="AT1424" s="168" t="s">
        <v>132</v>
      </c>
      <c r="AU1424" s="168" t="s">
        <v>74</v>
      </c>
      <c r="AV1424" s="167" t="s">
        <v>72</v>
      </c>
      <c r="AW1424" s="167" t="s">
        <v>5</v>
      </c>
      <c r="AX1424" s="167" t="s">
        <v>66</v>
      </c>
      <c r="AY1424" s="168" t="s">
        <v>123</v>
      </c>
    </row>
    <row r="1425" spans="2:51" s="167" customFormat="1" ht="12">
      <c r="B1425" s="166"/>
      <c r="D1425" s="96" t="s">
        <v>132</v>
      </c>
      <c r="E1425" s="168" t="s">
        <v>1</v>
      </c>
      <c r="F1425" s="169" t="s">
        <v>869</v>
      </c>
      <c r="H1425" s="168" t="s">
        <v>1</v>
      </c>
      <c r="L1425" s="166"/>
      <c r="M1425" s="170"/>
      <c r="N1425" s="171"/>
      <c r="O1425" s="171"/>
      <c r="P1425" s="171"/>
      <c r="Q1425" s="171"/>
      <c r="R1425" s="171"/>
      <c r="S1425" s="171"/>
      <c r="T1425" s="172"/>
      <c r="AT1425" s="168" t="s">
        <v>132</v>
      </c>
      <c r="AU1425" s="168" t="s">
        <v>74</v>
      </c>
      <c r="AV1425" s="167" t="s">
        <v>72</v>
      </c>
      <c r="AW1425" s="167" t="s">
        <v>5</v>
      </c>
      <c r="AX1425" s="167" t="s">
        <v>66</v>
      </c>
      <c r="AY1425" s="168" t="s">
        <v>123</v>
      </c>
    </row>
    <row r="1426" spans="2:51" s="167" customFormat="1" ht="12">
      <c r="B1426" s="166"/>
      <c r="D1426" s="96" t="s">
        <v>132</v>
      </c>
      <c r="E1426" s="168" t="s">
        <v>1</v>
      </c>
      <c r="F1426" s="169" t="s">
        <v>1364</v>
      </c>
      <c r="H1426" s="168" t="s">
        <v>1</v>
      </c>
      <c r="L1426" s="166"/>
      <c r="M1426" s="170"/>
      <c r="N1426" s="171"/>
      <c r="O1426" s="171"/>
      <c r="P1426" s="171"/>
      <c r="Q1426" s="171"/>
      <c r="R1426" s="171"/>
      <c r="S1426" s="171"/>
      <c r="T1426" s="172"/>
      <c r="AT1426" s="168" t="s">
        <v>132</v>
      </c>
      <c r="AU1426" s="168" t="s">
        <v>74</v>
      </c>
      <c r="AV1426" s="167" t="s">
        <v>72</v>
      </c>
      <c r="AW1426" s="167" t="s">
        <v>5</v>
      </c>
      <c r="AX1426" s="167" t="s">
        <v>66</v>
      </c>
      <c r="AY1426" s="168" t="s">
        <v>123</v>
      </c>
    </row>
    <row r="1427" spans="2:51" s="167" customFormat="1" ht="12">
      <c r="B1427" s="166"/>
      <c r="D1427" s="96" t="s">
        <v>132</v>
      </c>
      <c r="E1427" s="168" t="s">
        <v>1</v>
      </c>
      <c r="F1427" s="169" t="s">
        <v>872</v>
      </c>
      <c r="H1427" s="168" t="s">
        <v>1</v>
      </c>
      <c r="L1427" s="166"/>
      <c r="M1427" s="170"/>
      <c r="N1427" s="171"/>
      <c r="O1427" s="171"/>
      <c r="P1427" s="171"/>
      <c r="Q1427" s="171"/>
      <c r="R1427" s="171"/>
      <c r="S1427" s="171"/>
      <c r="T1427" s="172"/>
      <c r="AT1427" s="168" t="s">
        <v>132</v>
      </c>
      <c r="AU1427" s="168" t="s">
        <v>74</v>
      </c>
      <c r="AV1427" s="167" t="s">
        <v>72</v>
      </c>
      <c r="AW1427" s="167" t="s">
        <v>5</v>
      </c>
      <c r="AX1427" s="167" t="s">
        <v>66</v>
      </c>
      <c r="AY1427" s="168" t="s">
        <v>123</v>
      </c>
    </row>
    <row r="1428" spans="2:51" s="95" customFormat="1" ht="12">
      <c r="B1428" s="94"/>
      <c r="D1428" s="96" t="s">
        <v>132</v>
      </c>
      <c r="E1428" s="97" t="s">
        <v>1</v>
      </c>
      <c r="F1428" s="98" t="s">
        <v>72</v>
      </c>
      <c r="H1428" s="99">
        <v>1</v>
      </c>
      <c r="L1428" s="94"/>
      <c r="M1428" s="100"/>
      <c r="N1428" s="101"/>
      <c r="O1428" s="101"/>
      <c r="P1428" s="101"/>
      <c r="Q1428" s="101"/>
      <c r="R1428" s="101"/>
      <c r="S1428" s="101"/>
      <c r="T1428" s="102"/>
      <c r="AT1428" s="97" t="s">
        <v>132</v>
      </c>
      <c r="AU1428" s="97" t="s">
        <v>74</v>
      </c>
      <c r="AV1428" s="95" t="s">
        <v>74</v>
      </c>
      <c r="AW1428" s="95" t="s">
        <v>5</v>
      </c>
      <c r="AX1428" s="95" t="s">
        <v>66</v>
      </c>
      <c r="AY1428" s="97" t="s">
        <v>123</v>
      </c>
    </row>
    <row r="1429" spans="2:51" s="167" customFormat="1" ht="12">
      <c r="B1429" s="166"/>
      <c r="D1429" s="96" t="s">
        <v>132</v>
      </c>
      <c r="E1429" s="168" t="s">
        <v>1</v>
      </c>
      <c r="F1429" s="169" t="s">
        <v>1366</v>
      </c>
      <c r="H1429" s="168" t="s">
        <v>1</v>
      </c>
      <c r="L1429" s="166"/>
      <c r="M1429" s="170"/>
      <c r="N1429" s="171"/>
      <c r="O1429" s="171"/>
      <c r="P1429" s="171"/>
      <c r="Q1429" s="171"/>
      <c r="R1429" s="171"/>
      <c r="S1429" s="171"/>
      <c r="T1429" s="172"/>
      <c r="AT1429" s="168" t="s">
        <v>132</v>
      </c>
      <c r="AU1429" s="168" t="s">
        <v>74</v>
      </c>
      <c r="AV1429" s="167" t="s">
        <v>72</v>
      </c>
      <c r="AW1429" s="167" t="s">
        <v>5</v>
      </c>
      <c r="AX1429" s="167" t="s">
        <v>66</v>
      </c>
      <c r="AY1429" s="168" t="s">
        <v>123</v>
      </c>
    </row>
    <row r="1430" spans="2:51" s="167" customFormat="1" ht="12">
      <c r="B1430" s="166"/>
      <c r="D1430" s="96" t="s">
        <v>132</v>
      </c>
      <c r="E1430" s="168" t="s">
        <v>1</v>
      </c>
      <c r="F1430" s="169" t="s">
        <v>872</v>
      </c>
      <c r="H1430" s="168" t="s">
        <v>1</v>
      </c>
      <c r="L1430" s="166"/>
      <c r="M1430" s="170"/>
      <c r="N1430" s="171"/>
      <c r="O1430" s="171"/>
      <c r="P1430" s="171"/>
      <c r="Q1430" s="171"/>
      <c r="R1430" s="171"/>
      <c r="S1430" s="171"/>
      <c r="T1430" s="172"/>
      <c r="AT1430" s="168" t="s">
        <v>132</v>
      </c>
      <c r="AU1430" s="168" t="s">
        <v>74</v>
      </c>
      <c r="AV1430" s="167" t="s">
        <v>72</v>
      </c>
      <c r="AW1430" s="167" t="s">
        <v>5</v>
      </c>
      <c r="AX1430" s="167" t="s">
        <v>66</v>
      </c>
      <c r="AY1430" s="168" t="s">
        <v>123</v>
      </c>
    </row>
    <row r="1431" spans="2:51" s="95" customFormat="1" ht="12">
      <c r="B1431" s="94"/>
      <c r="D1431" s="96" t="s">
        <v>132</v>
      </c>
      <c r="E1431" s="97" t="s">
        <v>1</v>
      </c>
      <c r="F1431" s="98" t="s">
        <v>72</v>
      </c>
      <c r="H1431" s="99">
        <v>1</v>
      </c>
      <c r="L1431" s="94"/>
      <c r="M1431" s="100"/>
      <c r="N1431" s="101"/>
      <c r="O1431" s="101"/>
      <c r="P1431" s="101"/>
      <c r="Q1431" s="101"/>
      <c r="R1431" s="101"/>
      <c r="S1431" s="101"/>
      <c r="T1431" s="102"/>
      <c r="AT1431" s="97" t="s">
        <v>132</v>
      </c>
      <c r="AU1431" s="97" t="s">
        <v>74</v>
      </c>
      <c r="AV1431" s="95" t="s">
        <v>74</v>
      </c>
      <c r="AW1431" s="95" t="s">
        <v>5</v>
      </c>
      <c r="AX1431" s="95" t="s">
        <v>66</v>
      </c>
      <c r="AY1431" s="97" t="s">
        <v>123</v>
      </c>
    </row>
    <row r="1432" spans="2:51" s="167" customFormat="1" ht="12">
      <c r="B1432" s="166"/>
      <c r="D1432" s="96" t="s">
        <v>132</v>
      </c>
      <c r="E1432" s="168" t="s">
        <v>1</v>
      </c>
      <c r="F1432" s="169" t="s">
        <v>622</v>
      </c>
      <c r="H1432" s="168" t="s">
        <v>1</v>
      </c>
      <c r="L1432" s="166"/>
      <c r="M1432" s="170"/>
      <c r="N1432" s="171"/>
      <c r="O1432" s="171"/>
      <c r="P1432" s="171"/>
      <c r="Q1432" s="171"/>
      <c r="R1432" s="171"/>
      <c r="S1432" s="171"/>
      <c r="T1432" s="172"/>
      <c r="AT1432" s="168" t="s">
        <v>132</v>
      </c>
      <c r="AU1432" s="168" t="s">
        <v>74</v>
      </c>
      <c r="AV1432" s="167" t="s">
        <v>72</v>
      </c>
      <c r="AW1432" s="167" t="s">
        <v>5</v>
      </c>
      <c r="AX1432" s="167" t="s">
        <v>66</v>
      </c>
      <c r="AY1432" s="168" t="s">
        <v>123</v>
      </c>
    </row>
    <row r="1433" spans="2:51" s="167" customFormat="1" ht="12">
      <c r="B1433" s="166"/>
      <c r="D1433" s="96" t="s">
        <v>132</v>
      </c>
      <c r="E1433" s="168" t="s">
        <v>1</v>
      </c>
      <c r="F1433" s="169" t="s">
        <v>872</v>
      </c>
      <c r="H1433" s="168" t="s">
        <v>1</v>
      </c>
      <c r="L1433" s="166"/>
      <c r="M1433" s="170"/>
      <c r="N1433" s="171"/>
      <c r="O1433" s="171"/>
      <c r="P1433" s="171"/>
      <c r="Q1433" s="171"/>
      <c r="R1433" s="171"/>
      <c r="S1433" s="171"/>
      <c r="T1433" s="172"/>
      <c r="AT1433" s="168" t="s">
        <v>132</v>
      </c>
      <c r="AU1433" s="168" t="s">
        <v>74</v>
      </c>
      <c r="AV1433" s="167" t="s">
        <v>72</v>
      </c>
      <c r="AW1433" s="167" t="s">
        <v>5</v>
      </c>
      <c r="AX1433" s="167" t="s">
        <v>66</v>
      </c>
      <c r="AY1433" s="168" t="s">
        <v>123</v>
      </c>
    </row>
    <row r="1434" spans="2:51" s="95" customFormat="1" ht="12">
      <c r="B1434" s="94"/>
      <c r="D1434" s="96" t="s">
        <v>132</v>
      </c>
      <c r="E1434" s="97" t="s">
        <v>1</v>
      </c>
      <c r="F1434" s="98" t="s">
        <v>72</v>
      </c>
      <c r="H1434" s="99">
        <v>1</v>
      </c>
      <c r="L1434" s="94"/>
      <c r="M1434" s="100"/>
      <c r="N1434" s="101"/>
      <c r="O1434" s="101"/>
      <c r="P1434" s="101"/>
      <c r="Q1434" s="101"/>
      <c r="R1434" s="101"/>
      <c r="S1434" s="101"/>
      <c r="T1434" s="102"/>
      <c r="AT1434" s="97" t="s">
        <v>132</v>
      </c>
      <c r="AU1434" s="97" t="s">
        <v>74</v>
      </c>
      <c r="AV1434" s="95" t="s">
        <v>74</v>
      </c>
      <c r="AW1434" s="95" t="s">
        <v>5</v>
      </c>
      <c r="AX1434" s="95" t="s">
        <v>66</v>
      </c>
      <c r="AY1434" s="97" t="s">
        <v>123</v>
      </c>
    </row>
    <row r="1435" spans="2:51" s="167" customFormat="1" ht="12">
      <c r="B1435" s="166"/>
      <c r="D1435" s="96" t="s">
        <v>132</v>
      </c>
      <c r="E1435" s="168" t="s">
        <v>1</v>
      </c>
      <c r="F1435" s="169" t="s">
        <v>1369</v>
      </c>
      <c r="H1435" s="168" t="s">
        <v>1</v>
      </c>
      <c r="L1435" s="166"/>
      <c r="M1435" s="170"/>
      <c r="N1435" s="171"/>
      <c r="O1435" s="171"/>
      <c r="P1435" s="171"/>
      <c r="Q1435" s="171"/>
      <c r="R1435" s="171"/>
      <c r="S1435" s="171"/>
      <c r="T1435" s="172"/>
      <c r="AT1435" s="168" t="s">
        <v>132</v>
      </c>
      <c r="AU1435" s="168" t="s">
        <v>74</v>
      </c>
      <c r="AV1435" s="167" t="s">
        <v>72</v>
      </c>
      <c r="AW1435" s="167" t="s">
        <v>5</v>
      </c>
      <c r="AX1435" s="167" t="s">
        <v>66</v>
      </c>
      <c r="AY1435" s="168" t="s">
        <v>123</v>
      </c>
    </row>
    <row r="1436" spans="2:51" s="167" customFormat="1" ht="12">
      <c r="B1436" s="166"/>
      <c r="D1436" s="96" t="s">
        <v>132</v>
      </c>
      <c r="E1436" s="168" t="s">
        <v>1</v>
      </c>
      <c r="F1436" s="169" t="s">
        <v>872</v>
      </c>
      <c r="H1436" s="168" t="s">
        <v>1</v>
      </c>
      <c r="L1436" s="166"/>
      <c r="M1436" s="170"/>
      <c r="N1436" s="171"/>
      <c r="O1436" s="171"/>
      <c r="P1436" s="171"/>
      <c r="Q1436" s="171"/>
      <c r="R1436" s="171"/>
      <c r="S1436" s="171"/>
      <c r="T1436" s="172"/>
      <c r="AT1436" s="168" t="s">
        <v>132</v>
      </c>
      <c r="AU1436" s="168" t="s">
        <v>74</v>
      </c>
      <c r="AV1436" s="167" t="s">
        <v>72</v>
      </c>
      <c r="AW1436" s="167" t="s">
        <v>5</v>
      </c>
      <c r="AX1436" s="167" t="s">
        <v>66</v>
      </c>
      <c r="AY1436" s="168" t="s">
        <v>123</v>
      </c>
    </row>
    <row r="1437" spans="2:51" s="95" customFormat="1" ht="12">
      <c r="B1437" s="94"/>
      <c r="D1437" s="96" t="s">
        <v>132</v>
      </c>
      <c r="E1437" s="97" t="s">
        <v>1</v>
      </c>
      <c r="F1437" s="98" t="s">
        <v>72</v>
      </c>
      <c r="H1437" s="99">
        <v>1</v>
      </c>
      <c r="L1437" s="94"/>
      <c r="M1437" s="100"/>
      <c r="N1437" s="101"/>
      <c r="O1437" s="101"/>
      <c r="P1437" s="101"/>
      <c r="Q1437" s="101"/>
      <c r="R1437" s="101"/>
      <c r="S1437" s="101"/>
      <c r="T1437" s="102"/>
      <c r="AT1437" s="97" t="s">
        <v>132</v>
      </c>
      <c r="AU1437" s="97" t="s">
        <v>74</v>
      </c>
      <c r="AV1437" s="95" t="s">
        <v>74</v>
      </c>
      <c r="AW1437" s="95" t="s">
        <v>5</v>
      </c>
      <c r="AX1437" s="95" t="s">
        <v>66</v>
      </c>
      <c r="AY1437" s="97" t="s">
        <v>123</v>
      </c>
    </row>
    <row r="1438" spans="2:51" s="182" customFormat="1" ht="12">
      <c r="B1438" s="181"/>
      <c r="D1438" s="96" t="s">
        <v>132</v>
      </c>
      <c r="E1438" s="183" t="s">
        <v>1</v>
      </c>
      <c r="F1438" s="184" t="s">
        <v>470</v>
      </c>
      <c r="H1438" s="185">
        <v>4</v>
      </c>
      <c r="L1438" s="181"/>
      <c r="M1438" s="186"/>
      <c r="N1438" s="187"/>
      <c r="O1438" s="187"/>
      <c r="P1438" s="187"/>
      <c r="Q1438" s="187"/>
      <c r="R1438" s="187"/>
      <c r="S1438" s="187"/>
      <c r="T1438" s="188"/>
      <c r="AT1438" s="183" t="s">
        <v>132</v>
      </c>
      <c r="AU1438" s="183" t="s">
        <v>74</v>
      </c>
      <c r="AV1438" s="182" t="s">
        <v>130</v>
      </c>
      <c r="AW1438" s="182" t="s">
        <v>5</v>
      </c>
      <c r="AX1438" s="182" t="s">
        <v>72</v>
      </c>
      <c r="AY1438" s="183" t="s">
        <v>123</v>
      </c>
    </row>
    <row r="1439" spans="2:65" s="117" customFormat="1" ht="16.5" customHeight="1">
      <c r="B1439" s="8"/>
      <c r="C1439" s="103" t="s">
        <v>902</v>
      </c>
      <c r="D1439" s="103" t="s">
        <v>189</v>
      </c>
      <c r="E1439" s="104" t="s">
        <v>903</v>
      </c>
      <c r="F1439" s="105" t="s">
        <v>904</v>
      </c>
      <c r="G1439" s="106" t="s">
        <v>175</v>
      </c>
      <c r="H1439" s="107">
        <v>7</v>
      </c>
      <c r="I1439" s="143"/>
      <c r="J1439" s="108">
        <f>ROUND(I1439*H1439,2)</f>
        <v>0</v>
      </c>
      <c r="K1439" s="105" t="s">
        <v>397</v>
      </c>
      <c r="L1439" s="157"/>
      <c r="M1439" s="109" t="s">
        <v>1</v>
      </c>
      <c r="N1439" s="189" t="s">
        <v>35</v>
      </c>
      <c r="O1439" s="92">
        <v>0</v>
      </c>
      <c r="P1439" s="92">
        <f>O1439*H1439</f>
        <v>0</v>
      </c>
      <c r="Q1439" s="92">
        <v>0.081</v>
      </c>
      <c r="R1439" s="92">
        <f>Q1439*H1439</f>
        <v>0.5670000000000001</v>
      </c>
      <c r="S1439" s="92">
        <v>0</v>
      </c>
      <c r="T1439" s="164">
        <f>S1439*H1439</f>
        <v>0</v>
      </c>
      <c r="AR1439" s="120" t="s">
        <v>159</v>
      </c>
      <c r="AT1439" s="120" t="s">
        <v>189</v>
      </c>
      <c r="AU1439" s="120" t="s">
        <v>74</v>
      </c>
      <c r="AY1439" s="120" t="s">
        <v>123</v>
      </c>
      <c r="BE1439" s="156">
        <f>IF(N1439="základní",J1439,0)</f>
        <v>0</v>
      </c>
      <c r="BF1439" s="156">
        <f>IF(N1439="snížená",J1439,0)</f>
        <v>0</v>
      </c>
      <c r="BG1439" s="156">
        <f>IF(N1439="zákl. přenesená",J1439,0)</f>
        <v>0</v>
      </c>
      <c r="BH1439" s="156">
        <f>IF(N1439="sníž. přenesená",J1439,0)</f>
        <v>0</v>
      </c>
      <c r="BI1439" s="156">
        <f>IF(N1439="nulová",J1439,0)</f>
        <v>0</v>
      </c>
      <c r="BJ1439" s="120" t="s">
        <v>72</v>
      </c>
      <c r="BK1439" s="156">
        <f>ROUND(I1439*H1439,2)</f>
        <v>0</v>
      </c>
      <c r="BL1439" s="120" t="s">
        <v>130</v>
      </c>
      <c r="BM1439" s="120" t="s">
        <v>1376</v>
      </c>
    </row>
    <row r="1440" spans="2:47" s="117" customFormat="1" ht="12">
      <c r="B1440" s="8"/>
      <c r="D1440" s="96" t="s">
        <v>399</v>
      </c>
      <c r="F1440" s="165" t="s">
        <v>904</v>
      </c>
      <c r="L1440" s="8"/>
      <c r="M1440" s="114"/>
      <c r="N1440" s="21"/>
      <c r="O1440" s="21"/>
      <c r="P1440" s="21"/>
      <c r="Q1440" s="21"/>
      <c r="R1440" s="21"/>
      <c r="S1440" s="21"/>
      <c r="T1440" s="22"/>
      <c r="AT1440" s="120" t="s">
        <v>399</v>
      </c>
      <c r="AU1440" s="120" t="s">
        <v>74</v>
      </c>
    </row>
    <row r="1441" spans="2:51" s="167" customFormat="1" ht="12">
      <c r="B1441" s="166"/>
      <c r="D1441" s="96" t="s">
        <v>132</v>
      </c>
      <c r="E1441" s="168" t="s">
        <v>1</v>
      </c>
      <c r="F1441" s="169" t="s">
        <v>401</v>
      </c>
      <c r="H1441" s="168" t="s">
        <v>1</v>
      </c>
      <c r="L1441" s="166"/>
      <c r="M1441" s="170"/>
      <c r="N1441" s="171"/>
      <c r="O1441" s="171"/>
      <c r="P1441" s="171"/>
      <c r="Q1441" s="171"/>
      <c r="R1441" s="171"/>
      <c r="S1441" s="171"/>
      <c r="T1441" s="172"/>
      <c r="AT1441" s="168" t="s">
        <v>132</v>
      </c>
      <c r="AU1441" s="168" t="s">
        <v>74</v>
      </c>
      <c r="AV1441" s="167" t="s">
        <v>72</v>
      </c>
      <c r="AW1441" s="167" t="s">
        <v>5</v>
      </c>
      <c r="AX1441" s="167" t="s">
        <v>66</v>
      </c>
      <c r="AY1441" s="168" t="s">
        <v>123</v>
      </c>
    </row>
    <row r="1442" spans="2:51" s="167" customFormat="1" ht="12">
      <c r="B1442" s="166"/>
      <c r="D1442" s="96" t="s">
        <v>132</v>
      </c>
      <c r="E1442" s="168" t="s">
        <v>1</v>
      </c>
      <c r="F1442" s="169" t="s">
        <v>1142</v>
      </c>
      <c r="H1442" s="168" t="s">
        <v>1</v>
      </c>
      <c r="L1442" s="166"/>
      <c r="M1442" s="170"/>
      <c r="N1442" s="171"/>
      <c r="O1442" s="171"/>
      <c r="P1442" s="171"/>
      <c r="Q1442" s="171"/>
      <c r="R1442" s="171"/>
      <c r="S1442" s="171"/>
      <c r="T1442" s="172"/>
      <c r="AT1442" s="168" t="s">
        <v>132</v>
      </c>
      <c r="AU1442" s="168" t="s">
        <v>74</v>
      </c>
      <c r="AV1442" s="167" t="s">
        <v>72</v>
      </c>
      <c r="AW1442" s="167" t="s">
        <v>5</v>
      </c>
      <c r="AX1442" s="167" t="s">
        <v>66</v>
      </c>
      <c r="AY1442" s="168" t="s">
        <v>123</v>
      </c>
    </row>
    <row r="1443" spans="2:51" s="167" customFormat="1" ht="12">
      <c r="B1443" s="166"/>
      <c r="D1443" s="96" t="s">
        <v>132</v>
      </c>
      <c r="E1443" s="168" t="s">
        <v>1</v>
      </c>
      <c r="F1443" s="169" t="s">
        <v>1143</v>
      </c>
      <c r="H1443" s="168" t="s">
        <v>1</v>
      </c>
      <c r="L1443" s="166"/>
      <c r="M1443" s="170"/>
      <c r="N1443" s="171"/>
      <c r="O1443" s="171"/>
      <c r="P1443" s="171"/>
      <c r="Q1443" s="171"/>
      <c r="R1443" s="171"/>
      <c r="S1443" s="171"/>
      <c r="T1443" s="172"/>
      <c r="AT1443" s="168" t="s">
        <v>132</v>
      </c>
      <c r="AU1443" s="168" t="s">
        <v>74</v>
      </c>
      <c r="AV1443" s="167" t="s">
        <v>72</v>
      </c>
      <c r="AW1443" s="167" t="s">
        <v>5</v>
      </c>
      <c r="AX1443" s="167" t="s">
        <v>66</v>
      </c>
      <c r="AY1443" s="168" t="s">
        <v>123</v>
      </c>
    </row>
    <row r="1444" spans="2:51" s="167" customFormat="1" ht="12">
      <c r="B1444" s="166"/>
      <c r="D1444" s="96" t="s">
        <v>132</v>
      </c>
      <c r="E1444" s="168" t="s">
        <v>1</v>
      </c>
      <c r="F1444" s="169" t="s">
        <v>869</v>
      </c>
      <c r="H1444" s="168" t="s">
        <v>1</v>
      </c>
      <c r="L1444" s="166"/>
      <c r="M1444" s="170"/>
      <c r="N1444" s="171"/>
      <c r="O1444" s="171"/>
      <c r="P1444" s="171"/>
      <c r="Q1444" s="171"/>
      <c r="R1444" s="171"/>
      <c r="S1444" s="171"/>
      <c r="T1444" s="172"/>
      <c r="AT1444" s="168" t="s">
        <v>132</v>
      </c>
      <c r="AU1444" s="168" t="s">
        <v>74</v>
      </c>
      <c r="AV1444" s="167" t="s">
        <v>72</v>
      </c>
      <c r="AW1444" s="167" t="s">
        <v>5</v>
      </c>
      <c r="AX1444" s="167" t="s">
        <v>66</v>
      </c>
      <c r="AY1444" s="168" t="s">
        <v>123</v>
      </c>
    </row>
    <row r="1445" spans="2:51" s="167" customFormat="1" ht="12">
      <c r="B1445" s="166"/>
      <c r="D1445" s="96" t="s">
        <v>132</v>
      </c>
      <c r="E1445" s="168" t="s">
        <v>1</v>
      </c>
      <c r="F1445" s="169" t="s">
        <v>1365</v>
      </c>
      <c r="H1445" s="168" t="s">
        <v>1</v>
      </c>
      <c r="L1445" s="166"/>
      <c r="M1445" s="170"/>
      <c r="N1445" s="171"/>
      <c r="O1445" s="171"/>
      <c r="P1445" s="171"/>
      <c r="Q1445" s="171"/>
      <c r="R1445" s="171"/>
      <c r="S1445" s="171"/>
      <c r="T1445" s="172"/>
      <c r="AT1445" s="168" t="s">
        <v>132</v>
      </c>
      <c r="AU1445" s="168" t="s">
        <v>74</v>
      </c>
      <c r="AV1445" s="167" t="s">
        <v>72</v>
      </c>
      <c r="AW1445" s="167" t="s">
        <v>5</v>
      </c>
      <c r="AX1445" s="167" t="s">
        <v>66</v>
      </c>
      <c r="AY1445" s="168" t="s">
        <v>123</v>
      </c>
    </row>
    <row r="1446" spans="2:51" s="167" customFormat="1" ht="12">
      <c r="B1446" s="166"/>
      <c r="D1446" s="96" t="s">
        <v>132</v>
      </c>
      <c r="E1446" s="168" t="s">
        <v>1</v>
      </c>
      <c r="F1446" s="169" t="s">
        <v>874</v>
      </c>
      <c r="H1446" s="168" t="s">
        <v>1</v>
      </c>
      <c r="L1446" s="166"/>
      <c r="M1446" s="170"/>
      <c r="N1446" s="171"/>
      <c r="O1446" s="171"/>
      <c r="P1446" s="171"/>
      <c r="Q1446" s="171"/>
      <c r="R1446" s="171"/>
      <c r="S1446" s="171"/>
      <c r="T1446" s="172"/>
      <c r="AT1446" s="168" t="s">
        <v>132</v>
      </c>
      <c r="AU1446" s="168" t="s">
        <v>74</v>
      </c>
      <c r="AV1446" s="167" t="s">
        <v>72</v>
      </c>
      <c r="AW1446" s="167" t="s">
        <v>5</v>
      </c>
      <c r="AX1446" s="167" t="s">
        <v>66</v>
      </c>
      <c r="AY1446" s="168" t="s">
        <v>123</v>
      </c>
    </row>
    <row r="1447" spans="2:51" s="95" customFormat="1" ht="12">
      <c r="B1447" s="94"/>
      <c r="D1447" s="96" t="s">
        <v>132</v>
      </c>
      <c r="E1447" s="97" t="s">
        <v>1</v>
      </c>
      <c r="F1447" s="98" t="s">
        <v>137</v>
      </c>
      <c r="H1447" s="99">
        <v>3</v>
      </c>
      <c r="L1447" s="94"/>
      <c r="M1447" s="100"/>
      <c r="N1447" s="101"/>
      <c r="O1447" s="101"/>
      <c r="P1447" s="101"/>
      <c r="Q1447" s="101"/>
      <c r="R1447" s="101"/>
      <c r="S1447" s="101"/>
      <c r="T1447" s="102"/>
      <c r="AT1447" s="97" t="s">
        <v>132</v>
      </c>
      <c r="AU1447" s="97" t="s">
        <v>74</v>
      </c>
      <c r="AV1447" s="95" t="s">
        <v>74</v>
      </c>
      <c r="AW1447" s="95" t="s">
        <v>5</v>
      </c>
      <c r="AX1447" s="95" t="s">
        <v>66</v>
      </c>
      <c r="AY1447" s="97" t="s">
        <v>123</v>
      </c>
    </row>
    <row r="1448" spans="2:51" s="167" customFormat="1" ht="12">
      <c r="B1448" s="166"/>
      <c r="D1448" s="96" t="s">
        <v>132</v>
      </c>
      <c r="E1448" s="168" t="s">
        <v>1</v>
      </c>
      <c r="F1448" s="169" t="s">
        <v>1366</v>
      </c>
      <c r="H1448" s="168" t="s">
        <v>1</v>
      </c>
      <c r="L1448" s="166"/>
      <c r="M1448" s="170"/>
      <c r="N1448" s="171"/>
      <c r="O1448" s="171"/>
      <c r="P1448" s="171"/>
      <c r="Q1448" s="171"/>
      <c r="R1448" s="171"/>
      <c r="S1448" s="171"/>
      <c r="T1448" s="172"/>
      <c r="AT1448" s="168" t="s">
        <v>132</v>
      </c>
      <c r="AU1448" s="168" t="s">
        <v>74</v>
      </c>
      <c r="AV1448" s="167" t="s">
        <v>72</v>
      </c>
      <c r="AW1448" s="167" t="s">
        <v>5</v>
      </c>
      <c r="AX1448" s="167" t="s">
        <v>66</v>
      </c>
      <c r="AY1448" s="168" t="s">
        <v>123</v>
      </c>
    </row>
    <row r="1449" spans="2:51" s="167" customFormat="1" ht="12">
      <c r="B1449" s="166"/>
      <c r="D1449" s="96" t="s">
        <v>132</v>
      </c>
      <c r="E1449" s="168" t="s">
        <v>1</v>
      </c>
      <c r="F1449" s="169" t="s">
        <v>875</v>
      </c>
      <c r="H1449" s="168" t="s">
        <v>1</v>
      </c>
      <c r="L1449" s="166"/>
      <c r="M1449" s="170"/>
      <c r="N1449" s="171"/>
      <c r="O1449" s="171"/>
      <c r="P1449" s="171"/>
      <c r="Q1449" s="171"/>
      <c r="R1449" s="171"/>
      <c r="S1449" s="171"/>
      <c r="T1449" s="172"/>
      <c r="AT1449" s="168" t="s">
        <v>132</v>
      </c>
      <c r="AU1449" s="168" t="s">
        <v>74</v>
      </c>
      <c r="AV1449" s="167" t="s">
        <v>72</v>
      </c>
      <c r="AW1449" s="167" t="s">
        <v>5</v>
      </c>
      <c r="AX1449" s="167" t="s">
        <v>66</v>
      </c>
      <c r="AY1449" s="168" t="s">
        <v>123</v>
      </c>
    </row>
    <row r="1450" spans="2:51" s="95" customFormat="1" ht="12">
      <c r="B1450" s="94"/>
      <c r="D1450" s="96" t="s">
        <v>132</v>
      </c>
      <c r="E1450" s="97" t="s">
        <v>1</v>
      </c>
      <c r="F1450" s="98" t="s">
        <v>72</v>
      </c>
      <c r="H1450" s="99">
        <v>1</v>
      </c>
      <c r="L1450" s="94"/>
      <c r="M1450" s="100"/>
      <c r="N1450" s="101"/>
      <c r="O1450" s="101"/>
      <c r="P1450" s="101"/>
      <c r="Q1450" s="101"/>
      <c r="R1450" s="101"/>
      <c r="S1450" s="101"/>
      <c r="T1450" s="102"/>
      <c r="AT1450" s="97" t="s">
        <v>132</v>
      </c>
      <c r="AU1450" s="97" t="s">
        <v>74</v>
      </c>
      <c r="AV1450" s="95" t="s">
        <v>74</v>
      </c>
      <c r="AW1450" s="95" t="s">
        <v>5</v>
      </c>
      <c r="AX1450" s="95" t="s">
        <v>66</v>
      </c>
      <c r="AY1450" s="97" t="s">
        <v>123</v>
      </c>
    </row>
    <row r="1451" spans="2:51" s="167" customFormat="1" ht="12">
      <c r="B1451" s="166"/>
      <c r="D1451" s="96" t="s">
        <v>132</v>
      </c>
      <c r="E1451" s="168" t="s">
        <v>1</v>
      </c>
      <c r="F1451" s="169" t="s">
        <v>622</v>
      </c>
      <c r="H1451" s="168" t="s">
        <v>1</v>
      </c>
      <c r="L1451" s="166"/>
      <c r="M1451" s="170"/>
      <c r="N1451" s="171"/>
      <c r="O1451" s="171"/>
      <c r="P1451" s="171"/>
      <c r="Q1451" s="171"/>
      <c r="R1451" s="171"/>
      <c r="S1451" s="171"/>
      <c r="T1451" s="172"/>
      <c r="AT1451" s="168" t="s">
        <v>132</v>
      </c>
      <c r="AU1451" s="168" t="s">
        <v>74</v>
      </c>
      <c r="AV1451" s="167" t="s">
        <v>72</v>
      </c>
      <c r="AW1451" s="167" t="s">
        <v>5</v>
      </c>
      <c r="AX1451" s="167" t="s">
        <v>66</v>
      </c>
      <c r="AY1451" s="168" t="s">
        <v>123</v>
      </c>
    </row>
    <row r="1452" spans="2:51" s="167" customFormat="1" ht="12">
      <c r="B1452" s="166"/>
      <c r="D1452" s="96" t="s">
        <v>132</v>
      </c>
      <c r="E1452" s="168" t="s">
        <v>1</v>
      </c>
      <c r="F1452" s="169" t="s">
        <v>874</v>
      </c>
      <c r="H1452" s="168" t="s">
        <v>1</v>
      </c>
      <c r="L1452" s="166"/>
      <c r="M1452" s="170"/>
      <c r="N1452" s="171"/>
      <c r="O1452" s="171"/>
      <c r="P1452" s="171"/>
      <c r="Q1452" s="171"/>
      <c r="R1452" s="171"/>
      <c r="S1452" s="171"/>
      <c r="T1452" s="172"/>
      <c r="AT1452" s="168" t="s">
        <v>132</v>
      </c>
      <c r="AU1452" s="168" t="s">
        <v>74</v>
      </c>
      <c r="AV1452" s="167" t="s">
        <v>72</v>
      </c>
      <c r="AW1452" s="167" t="s">
        <v>5</v>
      </c>
      <c r="AX1452" s="167" t="s">
        <v>66</v>
      </c>
      <c r="AY1452" s="168" t="s">
        <v>123</v>
      </c>
    </row>
    <row r="1453" spans="2:51" s="95" customFormat="1" ht="12">
      <c r="B1453" s="94"/>
      <c r="D1453" s="96" t="s">
        <v>132</v>
      </c>
      <c r="E1453" s="97" t="s">
        <v>1</v>
      </c>
      <c r="F1453" s="98" t="s">
        <v>137</v>
      </c>
      <c r="H1453" s="99">
        <v>3</v>
      </c>
      <c r="L1453" s="94"/>
      <c r="M1453" s="100"/>
      <c r="N1453" s="101"/>
      <c r="O1453" s="101"/>
      <c r="P1453" s="101"/>
      <c r="Q1453" s="101"/>
      <c r="R1453" s="101"/>
      <c r="S1453" s="101"/>
      <c r="T1453" s="102"/>
      <c r="AT1453" s="97" t="s">
        <v>132</v>
      </c>
      <c r="AU1453" s="97" t="s">
        <v>74</v>
      </c>
      <c r="AV1453" s="95" t="s">
        <v>74</v>
      </c>
      <c r="AW1453" s="95" t="s">
        <v>5</v>
      </c>
      <c r="AX1453" s="95" t="s">
        <v>66</v>
      </c>
      <c r="AY1453" s="97" t="s">
        <v>123</v>
      </c>
    </row>
    <row r="1454" spans="2:51" s="182" customFormat="1" ht="12">
      <c r="B1454" s="181"/>
      <c r="D1454" s="96" t="s">
        <v>132</v>
      </c>
      <c r="E1454" s="183" t="s">
        <v>1</v>
      </c>
      <c r="F1454" s="184" t="s">
        <v>470</v>
      </c>
      <c r="H1454" s="185">
        <v>7</v>
      </c>
      <c r="L1454" s="181"/>
      <c r="M1454" s="186"/>
      <c r="N1454" s="187"/>
      <c r="O1454" s="187"/>
      <c r="P1454" s="187"/>
      <c r="Q1454" s="187"/>
      <c r="R1454" s="187"/>
      <c r="S1454" s="187"/>
      <c r="T1454" s="188"/>
      <c r="AT1454" s="183" t="s">
        <v>132</v>
      </c>
      <c r="AU1454" s="183" t="s">
        <v>74</v>
      </c>
      <c r="AV1454" s="182" t="s">
        <v>130</v>
      </c>
      <c r="AW1454" s="182" t="s">
        <v>5</v>
      </c>
      <c r="AX1454" s="182" t="s">
        <v>72</v>
      </c>
      <c r="AY1454" s="183" t="s">
        <v>123</v>
      </c>
    </row>
    <row r="1455" spans="2:65" s="117" customFormat="1" ht="16.5" customHeight="1">
      <c r="B1455" s="8"/>
      <c r="C1455" s="84" t="s">
        <v>906</v>
      </c>
      <c r="D1455" s="84" t="s">
        <v>125</v>
      </c>
      <c r="E1455" s="85" t="s">
        <v>907</v>
      </c>
      <c r="F1455" s="86" t="s">
        <v>908</v>
      </c>
      <c r="G1455" s="87" t="s">
        <v>175</v>
      </c>
      <c r="H1455" s="88">
        <v>5</v>
      </c>
      <c r="I1455" s="142"/>
      <c r="J1455" s="89">
        <f>ROUND(I1455*H1455,2)</f>
        <v>0</v>
      </c>
      <c r="K1455" s="86" t="s">
        <v>397</v>
      </c>
      <c r="L1455" s="8"/>
      <c r="M1455" s="115" t="s">
        <v>1</v>
      </c>
      <c r="N1455" s="90" t="s">
        <v>35</v>
      </c>
      <c r="O1455" s="92">
        <v>1.664</v>
      </c>
      <c r="P1455" s="92">
        <f>O1455*H1455</f>
        <v>8.32</v>
      </c>
      <c r="Q1455" s="92">
        <v>0.01147</v>
      </c>
      <c r="R1455" s="92">
        <f>Q1455*H1455</f>
        <v>0.05735</v>
      </c>
      <c r="S1455" s="92">
        <v>0</v>
      </c>
      <c r="T1455" s="164">
        <f>S1455*H1455</f>
        <v>0</v>
      </c>
      <c r="AR1455" s="120" t="s">
        <v>130</v>
      </c>
      <c r="AT1455" s="120" t="s">
        <v>125</v>
      </c>
      <c r="AU1455" s="120" t="s">
        <v>74</v>
      </c>
      <c r="AY1455" s="120" t="s">
        <v>123</v>
      </c>
      <c r="BE1455" s="156">
        <f>IF(N1455="základní",J1455,0)</f>
        <v>0</v>
      </c>
      <c r="BF1455" s="156">
        <f>IF(N1455="snížená",J1455,0)</f>
        <v>0</v>
      </c>
      <c r="BG1455" s="156">
        <f>IF(N1455="zákl. přenesená",J1455,0)</f>
        <v>0</v>
      </c>
      <c r="BH1455" s="156">
        <f>IF(N1455="sníž. přenesená",J1455,0)</f>
        <v>0</v>
      </c>
      <c r="BI1455" s="156">
        <f>IF(N1455="nulová",J1455,0)</f>
        <v>0</v>
      </c>
      <c r="BJ1455" s="120" t="s">
        <v>72</v>
      </c>
      <c r="BK1455" s="156">
        <f>ROUND(I1455*H1455,2)</f>
        <v>0</v>
      </c>
      <c r="BL1455" s="120" t="s">
        <v>130</v>
      </c>
      <c r="BM1455" s="120" t="s">
        <v>1377</v>
      </c>
    </row>
    <row r="1456" spans="2:47" s="117" customFormat="1" ht="12">
      <c r="B1456" s="8"/>
      <c r="D1456" s="96" t="s">
        <v>399</v>
      </c>
      <c r="F1456" s="165" t="s">
        <v>908</v>
      </c>
      <c r="I1456" s="196"/>
      <c r="L1456" s="8"/>
      <c r="M1456" s="114"/>
      <c r="N1456" s="21"/>
      <c r="O1456" s="21"/>
      <c r="P1456" s="21"/>
      <c r="Q1456" s="21"/>
      <c r="R1456" s="21"/>
      <c r="S1456" s="21"/>
      <c r="T1456" s="22"/>
      <c r="AT1456" s="120" t="s">
        <v>399</v>
      </c>
      <c r="AU1456" s="120" t="s">
        <v>74</v>
      </c>
    </row>
    <row r="1457" spans="2:51" s="167" customFormat="1" ht="12">
      <c r="B1457" s="166"/>
      <c r="D1457" s="96" t="s">
        <v>132</v>
      </c>
      <c r="E1457" s="168" t="s">
        <v>1</v>
      </c>
      <c r="F1457" s="169" t="s">
        <v>401</v>
      </c>
      <c r="H1457" s="168" t="s">
        <v>1</v>
      </c>
      <c r="L1457" s="166"/>
      <c r="M1457" s="170"/>
      <c r="N1457" s="171"/>
      <c r="O1457" s="171"/>
      <c r="P1457" s="171"/>
      <c r="Q1457" s="171"/>
      <c r="R1457" s="171"/>
      <c r="S1457" s="171"/>
      <c r="T1457" s="172"/>
      <c r="AT1457" s="168" t="s">
        <v>132</v>
      </c>
      <c r="AU1457" s="168" t="s">
        <v>74</v>
      </c>
      <c r="AV1457" s="167" t="s">
        <v>72</v>
      </c>
      <c r="AW1457" s="167" t="s">
        <v>5</v>
      </c>
      <c r="AX1457" s="167" t="s">
        <v>66</v>
      </c>
      <c r="AY1457" s="168" t="s">
        <v>123</v>
      </c>
    </row>
    <row r="1458" spans="2:51" s="167" customFormat="1" ht="12">
      <c r="B1458" s="166"/>
      <c r="D1458" s="96" t="s">
        <v>132</v>
      </c>
      <c r="E1458" s="168" t="s">
        <v>1</v>
      </c>
      <c r="F1458" s="169" t="s">
        <v>1142</v>
      </c>
      <c r="H1458" s="168" t="s">
        <v>1</v>
      </c>
      <c r="L1458" s="166"/>
      <c r="M1458" s="170"/>
      <c r="N1458" s="171"/>
      <c r="O1458" s="171"/>
      <c r="P1458" s="171"/>
      <c r="Q1458" s="171"/>
      <c r="R1458" s="171"/>
      <c r="S1458" s="171"/>
      <c r="T1458" s="172"/>
      <c r="AT1458" s="168" t="s">
        <v>132</v>
      </c>
      <c r="AU1458" s="168" t="s">
        <v>74</v>
      </c>
      <c r="AV1458" s="167" t="s">
        <v>72</v>
      </c>
      <c r="AW1458" s="167" t="s">
        <v>5</v>
      </c>
      <c r="AX1458" s="167" t="s">
        <v>66</v>
      </c>
      <c r="AY1458" s="168" t="s">
        <v>123</v>
      </c>
    </row>
    <row r="1459" spans="2:51" s="167" customFormat="1" ht="12">
      <c r="B1459" s="166"/>
      <c r="D1459" s="96" t="s">
        <v>132</v>
      </c>
      <c r="E1459" s="168" t="s">
        <v>1</v>
      </c>
      <c r="F1459" s="169" t="s">
        <v>1143</v>
      </c>
      <c r="H1459" s="168" t="s">
        <v>1</v>
      </c>
      <c r="L1459" s="166"/>
      <c r="M1459" s="170"/>
      <c r="N1459" s="171"/>
      <c r="O1459" s="171"/>
      <c r="P1459" s="171"/>
      <c r="Q1459" s="171"/>
      <c r="R1459" s="171"/>
      <c r="S1459" s="171"/>
      <c r="T1459" s="172"/>
      <c r="AT1459" s="168" t="s">
        <v>132</v>
      </c>
      <c r="AU1459" s="168" t="s">
        <v>74</v>
      </c>
      <c r="AV1459" s="167" t="s">
        <v>72</v>
      </c>
      <c r="AW1459" s="167" t="s">
        <v>5</v>
      </c>
      <c r="AX1459" s="167" t="s">
        <v>66</v>
      </c>
      <c r="AY1459" s="168" t="s">
        <v>123</v>
      </c>
    </row>
    <row r="1460" spans="2:51" s="167" customFormat="1" ht="12">
      <c r="B1460" s="166"/>
      <c r="D1460" s="96" t="s">
        <v>132</v>
      </c>
      <c r="E1460" s="168" t="s">
        <v>1</v>
      </c>
      <c r="F1460" s="169" t="s">
        <v>869</v>
      </c>
      <c r="H1460" s="168" t="s">
        <v>1</v>
      </c>
      <c r="L1460" s="166"/>
      <c r="M1460" s="170"/>
      <c r="N1460" s="171"/>
      <c r="O1460" s="171"/>
      <c r="P1460" s="171"/>
      <c r="Q1460" s="171"/>
      <c r="R1460" s="171"/>
      <c r="S1460" s="171"/>
      <c r="T1460" s="172"/>
      <c r="AT1460" s="168" t="s">
        <v>132</v>
      </c>
      <c r="AU1460" s="168" t="s">
        <v>74</v>
      </c>
      <c r="AV1460" s="167" t="s">
        <v>72</v>
      </c>
      <c r="AW1460" s="167" t="s">
        <v>5</v>
      </c>
      <c r="AX1460" s="167" t="s">
        <v>66</v>
      </c>
      <c r="AY1460" s="168" t="s">
        <v>123</v>
      </c>
    </row>
    <row r="1461" spans="2:51" s="167" customFormat="1" ht="12">
      <c r="B1461" s="166"/>
      <c r="D1461" s="96" t="s">
        <v>132</v>
      </c>
      <c r="E1461" s="168" t="s">
        <v>1</v>
      </c>
      <c r="F1461" s="169" t="s">
        <v>1364</v>
      </c>
      <c r="H1461" s="168" t="s">
        <v>1</v>
      </c>
      <c r="L1461" s="166"/>
      <c r="M1461" s="170"/>
      <c r="N1461" s="171"/>
      <c r="O1461" s="171"/>
      <c r="P1461" s="171"/>
      <c r="Q1461" s="171"/>
      <c r="R1461" s="171"/>
      <c r="S1461" s="171"/>
      <c r="T1461" s="172"/>
      <c r="AT1461" s="168" t="s">
        <v>132</v>
      </c>
      <c r="AU1461" s="168" t="s">
        <v>74</v>
      </c>
      <c r="AV1461" s="167" t="s">
        <v>72</v>
      </c>
      <c r="AW1461" s="167" t="s">
        <v>5</v>
      </c>
      <c r="AX1461" s="167" t="s">
        <v>66</v>
      </c>
      <c r="AY1461" s="168" t="s">
        <v>123</v>
      </c>
    </row>
    <row r="1462" spans="2:51" s="167" customFormat="1" ht="12">
      <c r="B1462" s="166"/>
      <c r="D1462" s="96" t="s">
        <v>132</v>
      </c>
      <c r="E1462" s="168" t="s">
        <v>1</v>
      </c>
      <c r="F1462" s="169" t="s">
        <v>912</v>
      </c>
      <c r="H1462" s="168" t="s">
        <v>1</v>
      </c>
      <c r="L1462" s="166"/>
      <c r="M1462" s="170"/>
      <c r="N1462" s="171"/>
      <c r="O1462" s="171"/>
      <c r="P1462" s="171"/>
      <c r="Q1462" s="171"/>
      <c r="R1462" s="171"/>
      <c r="S1462" s="171"/>
      <c r="T1462" s="172"/>
      <c r="AT1462" s="168" t="s">
        <v>132</v>
      </c>
      <c r="AU1462" s="168" t="s">
        <v>74</v>
      </c>
      <c r="AV1462" s="167" t="s">
        <v>72</v>
      </c>
      <c r="AW1462" s="167" t="s">
        <v>5</v>
      </c>
      <c r="AX1462" s="167" t="s">
        <v>66</v>
      </c>
      <c r="AY1462" s="168" t="s">
        <v>123</v>
      </c>
    </row>
    <row r="1463" spans="2:51" s="167" customFormat="1" ht="12">
      <c r="B1463" s="166"/>
      <c r="D1463" s="96" t="s">
        <v>132</v>
      </c>
      <c r="E1463" s="168" t="s">
        <v>1</v>
      </c>
      <c r="F1463" s="169" t="s">
        <v>866</v>
      </c>
      <c r="H1463" s="168" t="s">
        <v>1</v>
      </c>
      <c r="L1463" s="166"/>
      <c r="M1463" s="170"/>
      <c r="N1463" s="171"/>
      <c r="O1463" s="171"/>
      <c r="P1463" s="171"/>
      <c r="Q1463" s="171"/>
      <c r="R1463" s="171"/>
      <c r="S1463" s="171"/>
      <c r="T1463" s="172"/>
      <c r="AT1463" s="168" t="s">
        <v>132</v>
      </c>
      <c r="AU1463" s="168" t="s">
        <v>74</v>
      </c>
      <c r="AV1463" s="167" t="s">
        <v>72</v>
      </c>
      <c r="AW1463" s="167" t="s">
        <v>5</v>
      </c>
      <c r="AX1463" s="167" t="s">
        <v>66</v>
      </c>
      <c r="AY1463" s="168" t="s">
        <v>123</v>
      </c>
    </row>
    <row r="1464" spans="2:51" s="95" customFormat="1" ht="12">
      <c r="B1464" s="94"/>
      <c r="D1464" s="96" t="s">
        <v>132</v>
      </c>
      <c r="E1464" s="97" t="s">
        <v>1</v>
      </c>
      <c r="F1464" s="98" t="s">
        <v>72</v>
      </c>
      <c r="H1464" s="99">
        <v>1</v>
      </c>
      <c r="L1464" s="94"/>
      <c r="M1464" s="100"/>
      <c r="N1464" s="101"/>
      <c r="O1464" s="101"/>
      <c r="P1464" s="101"/>
      <c r="Q1464" s="101"/>
      <c r="R1464" s="101"/>
      <c r="S1464" s="101"/>
      <c r="T1464" s="102"/>
      <c r="AT1464" s="97" t="s">
        <v>132</v>
      </c>
      <c r="AU1464" s="97" t="s">
        <v>74</v>
      </c>
      <c r="AV1464" s="95" t="s">
        <v>74</v>
      </c>
      <c r="AW1464" s="95" t="s">
        <v>5</v>
      </c>
      <c r="AX1464" s="95" t="s">
        <v>66</v>
      </c>
      <c r="AY1464" s="97" t="s">
        <v>123</v>
      </c>
    </row>
    <row r="1465" spans="2:51" s="167" customFormat="1" ht="12">
      <c r="B1465" s="166"/>
      <c r="D1465" s="96" t="s">
        <v>132</v>
      </c>
      <c r="E1465" s="168" t="s">
        <v>1</v>
      </c>
      <c r="F1465" s="169" t="s">
        <v>1365</v>
      </c>
      <c r="H1465" s="168" t="s">
        <v>1</v>
      </c>
      <c r="L1465" s="166"/>
      <c r="M1465" s="170"/>
      <c r="N1465" s="171"/>
      <c r="O1465" s="171"/>
      <c r="P1465" s="171"/>
      <c r="Q1465" s="171"/>
      <c r="R1465" s="171"/>
      <c r="S1465" s="171"/>
      <c r="T1465" s="172"/>
      <c r="AT1465" s="168" t="s">
        <v>132</v>
      </c>
      <c r="AU1465" s="168" t="s">
        <v>74</v>
      </c>
      <c r="AV1465" s="167" t="s">
        <v>72</v>
      </c>
      <c r="AW1465" s="167" t="s">
        <v>5</v>
      </c>
      <c r="AX1465" s="167" t="s">
        <v>66</v>
      </c>
      <c r="AY1465" s="168" t="s">
        <v>123</v>
      </c>
    </row>
    <row r="1466" spans="2:51" s="167" customFormat="1" ht="12">
      <c r="B1466" s="166"/>
      <c r="D1466" s="96" t="s">
        <v>132</v>
      </c>
      <c r="E1466" s="168" t="s">
        <v>1</v>
      </c>
      <c r="F1466" s="169" t="s">
        <v>912</v>
      </c>
      <c r="H1466" s="168" t="s">
        <v>1</v>
      </c>
      <c r="L1466" s="166"/>
      <c r="M1466" s="170"/>
      <c r="N1466" s="171"/>
      <c r="O1466" s="171"/>
      <c r="P1466" s="171"/>
      <c r="Q1466" s="171"/>
      <c r="R1466" s="171"/>
      <c r="S1466" s="171"/>
      <c r="T1466" s="172"/>
      <c r="AT1466" s="168" t="s">
        <v>132</v>
      </c>
      <c r="AU1466" s="168" t="s">
        <v>74</v>
      </c>
      <c r="AV1466" s="167" t="s">
        <v>72</v>
      </c>
      <c r="AW1466" s="167" t="s">
        <v>5</v>
      </c>
      <c r="AX1466" s="167" t="s">
        <v>66</v>
      </c>
      <c r="AY1466" s="168" t="s">
        <v>123</v>
      </c>
    </row>
    <row r="1467" spans="2:51" s="167" customFormat="1" ht="12">
      <c r="B1467" s="166"/>
      <c r="D1467" s="96" t="s">
        <v>132</v>
      </c>
      <c r="E1467" s="168" t="s">
        <v>1</v>
      </c>
      <c r="F1467" s="169" t="s">
        <v>866</v>
      </c>
      <c r="H1467" s="168" t="s">
        <v>1</v>
      </c>
      <c r="L1467" s="166"/>
      <c r="M1467" s="170"/>
      <c r="N1467" s="171"/>
      <c r="O1467" s="171"/>
      <c r="P1467" s="171"/>
      <c r="Q1467" s="171"/>
      <c r="R1467" s="171"/>
      <c r="S1467" s="171"/>
      <c r="T1467" s="172"/>
      <c r="AT1467" s="168" t="s">
        <v>132</v>
      </c>
      <c r="AU1467" s="168" t="s">
        <v>74</v>
      </c>
      <c r="AV1467" s="167" t="s">
        <v>72</v>
      </c>
      <c r="AW1467" s="167" t="s">
        <v>5</v>
      </c>
      <c r="AX1467" s="167" t="s">
        <v>66</v>
      </c>
      <c r="AY1467" s="168" t="s">
        <v>123</v>
      </c>
    </row>
    <row r="1468" spans="2:51" s="95" customFormat="1" ht="12">
      <c r="B1468" s="94"/>
      <c r="D1468" s="96" t="s">
        <v>132</v>
      </c>
      <c r="E1468" s="97" t="s">
        <v>1</v>
      </c>
      <c r="F1468" s="98" t="s">
        <v>72</v>
      </c>
      <c r="H1468" s="99">
        <v>1</v>
      </c>
      <c r="L1468" s="94"/>
      <c r="M1468" s="100"/>
      <c r="N1468" s="101"/>
      <c r="O1468" s="101"/>
      <c r="P1468" s="101"/>
      <c r="Q1468" s="101"/>
      <c r="R1468" s="101"/>
      <c r="S1468" s="101"/>
      <c r="T1468" s="102"/>
      <c r="AT1468" s="97" t="s">
        <v>132</v>
      </c>
      <c r="AU1468" s="97" t="s">
        <v>74</v>
      </c>
      <c r="AV1468" s="95" t="s">
        <v>74</v>
      </c>
      <c r="AW1468" s="95" t="s">
        <v>5</v>
      </c>
      <c r="AX1468" s="95" t="s">
        <v>66</v>
      </c>
      <c r="AY1468" s="97" t="s">
        <v>123</v>
      </c>
    </row>
    <row r="1469" spans="2:51" s="167" customFormat="1" ht="12">
      <c r="B1469" s="166"/>
      <c r="D1469" s="96" t="s">
        <v>132</v>
      </c>
      <c r="E1469" s="168" t="s">
        <v>1</v>
      </c>
      <c r="F1469" s="169" t="s">
        <v>1366</v>
      </c>
      <c r="H1469" s="168" t="s">
        <v>1</v>
      </c>
      <c r="L1469" s="166"/>
      <c r="M1469" s="170"/>
      <c r="N1469" s="171"/>
      <c r="O1469" s="171"/>
      <c r="P1469" s="171"/>
      <c r="Q1469" s="171"/>
      <c r="R1469" s="171"/>
      <c r="S1469" s="171"/>
      <c r="T1469" s="172"/>
      <c r="AT1469" s="168" t="s">
        <v>132</v>
      </c>
      <c r="AU1469" s="168" t="s">
        <v>74</v>
      </c>
      <c r="AV1469" s="167" t="s">
        <v>72</v>
      </c>
      <c r="AW1469" s="167" t="s">
        <v>5</v>
      </c>
      <c r="AX1469" s="167" t="s">
        <v>66</v>
      </c>
      <c r="AY1469" s="168" t="s">
        <v>123</v>
      </c>
    </row>
    <row r="1470" spans="2:51" s="167" customFormat="1" ht="12">
      <c r="B1470" s="166"/>
      <c r="D1470" s="96" t="s">
        <v>132</v>
      </c>
      <c r="E1470" s="168" t="s">
        <v>1</v>
      </c>
      <c r="F1470" s="169" t="s">
        <v>912</v>
      </c>
      <c r="H1470" s="168" t="s">
        <v>1</v>
      </c>
      <c r="L1470" s="166"/>
      <c r="M1470" s="170"/>
      <c r="N1470" s="171"/>
      <c r="O1470" s="171"/>
      <c r="P1470" s="171"/>
      <c r="Q1470" s="171"/>
      <c r="R1470" s="171"/>
      <c r="S1470" s="171"/>
      <c r="T1470" s="172"/>
      <c r="AT1470" s="168" t="s">
        <v>132</v>
      </c>
      <c r="AU1470" s="168" t="s">
        <v>74</v>
      </c>
      <c r="AV1470" s="167" t="s">
        <v>72</v>
      </c>
      <c r="AW1470" s="167" t="s">
        <v>5</v>
      </c>
      <c r="AX1470" s="167" t="s">
        <v>66</v>
      </c>
      <c r="AY1470" s="168" t="s">
        <v>123</v>
      </c>
    </row>
    <row r="1471" spans="2:51" s="167" customFormat="1" ht="12">
      <c r="B1471" s="166"/>
      <c r="D1471" s="96" t="s">
        <v>132</v>
      </c>
      <c r="E1471" s="168" t="s">
        <v>1</v>
      </c>
      <c r="F1471" s="169" t="s">
        <v>866</v>
      </c>
      <c r="H1471" s="168" t="s">
        <v>1</v>
      </c>
      <c r="L1471" s="166"/>
      <c r="M1471" s="170"/>
      <c r="N1471" s="171"/>
      <c r="O1471" s="171"/>
      <c r="P1471" s="171"/>
      <c r="Q1471" s="171"/>
      <c r="R1471" s="171"/>
      <c r="S1471" s="171"/>
      <c r="T1471" s="172"/>
      <c r="AT1471" s="168" t="s">
        <v>132</v>
      </c>
      <c r="AU1471" s="168" t="s">
        <v>74</v>
      </c>
      <c r="AV1471" s="167" t="s">
        <v>72</v>
      </c>
      <c r="AW1471" s="167" t="s">
        <v>5</v>
      </c>
      <c r="AX1471" s="167" t="s">
        <v>66</v>
      </c>
      <c r="AY1471" s="168" t="s">
        <v>123</v>
      </c>
    </row>
    <row r="1472" spans="2:51" s="95" customFormat="1" ht="12">
      <c r="B1472" s="94"/>
      <c r="D1472" s="96" t="s">
        <v>132</v>
      </c>
      <c r="E1472" s="97" t="s">
        <v>1</v>
      </c>
      <c r="F1472" s="98" t="s">
        <v>72</v>
      </c>
      <c r="H1472" s="99">
        <v>1</v>
      </c>
      <c r="L1472" s="94"/>
      <c r="M1472" s="100"/>
      <c r="N1472" s="101"/>
      <c r="O1472" s="101"/>
      <c r="P1472" s="101"/>
      <c r="Q1472" s="101"/>
      <c r="R1472" s="101"/>
      <c r="S1472" s="101"/>
      <c r="T1472" s="102"/>
      <c r="AT1472" s="97" t="s">
        <v>132</v>
      </c>
      <c r="AU1472" s="97" t="s">
        <v>74</v>
      </c>
      <c r="AV1472" s="95" t="s">
        <v>74</v>
      </c>
      <c r="AW1472" s="95" t="s">
        <v>5</v>
      </c>
      <c r="AX1472" s="95" t="s">
        <v>66</v>
      </c>
      <c r="AY1472" s="97" t="s">
        <v>123</v>
      </c>
    </row>
    <row r="1473" spans="2:51" s="167" customFormat="1" ht="12">
      <c r="B1473" s="166"/>
      <c r="D1473" s="96" t="s">
        <v>132</v>
      </c>
      <c r="E1473" s="168" t="s">
        <v>1</v>
      </c>
      <c r="F1473" s="169" t="s">
        <v>622</v>
      </c>
      <c r="H1473" s="168" t="s">
        <v>1</v>
      </c>
      <c r="L1473" s="166"/>
      <c r="M1473" s="170"/>
      <c r="N1473" s="171"/>
      <c r="O1473" s="171"/>
      <c r="P1473" s="171"/>
      <c r="Q1473" s="171"/>
      <c r="R1473" s="171"/>
      <c r="S1473" s="171"/>
      <c r="T1473" s="172"/>
      <c r="AT1473" s="168" t="s">
        <v>132</v>
      </c>
      <c r="AU1473" s="168" t="s">
        <v>74</v>
      </c>
      <c r="AV1473" s="167" t="s">
        <v>72</v>
      </c>
      <c r="AW1473" s="167" t="s">
        <v>5</v>
      </c>
      <c r="AX1473" s="167" t="s">
        <v>66</v>
      </c>
      <c r="AY1473" s="168" t="s">
        <v>123</v>
      </c>
    </row>
    <row r="1474" spans="2:51" s="167" customFormat="1" ht="12">
      <c r="B1474" s="166"/>
      <c r="D1474" s="96" t="s">
        <v>132</v>
      </c>
      <c r="E1474" s="168" t="s">
        <v>1</v>
      </c>
      <c r="F1474" s="169" t="s">
        <v>912</v>
      </c>
      <c r="H1474" s="168" t="s">
        <v>1</v>
      </c>
      <c r="L1474" s="166"/>
      <c r="M1474" s="170"/>
      <c r="N1474" s="171"/>
      <c r="O1474" s="171"/>
      <c r="P1474" s="171"/>
      <c r="Q1474" s="171"/>
      <c r="R1474" s="171"/>
      <c r="S1474" s="171"/>
      <c r="T1474" s="172"/>
      <c r="AT1474" s="168" t="s">
        <v>132</v>
      </c>
      <c r="AU1474" s="168" t="s">
        <v>74</v>
      </c>
      <c r="AV1474" s="167" t="s">
        <v>72</v>
      </c>
      <c r="AW1474" s="167" t="s">
        <v>5</v>
      </c>
      <c r="AX1474" s="167" t="s">
        <v>66</v>
      </c>
      <c r="AY1474" s="168" t="s">
        <v>123</v>
      </c>
    </row>
    <row r="1475" spans="2:51" s="167" customFormat="1" ht="12">
      <c r="B1475" s="166"/>
      <c r="D1475" s="96" t="s">
        <v>132</v>
      </c>
      <c r="E1475" s="168" t="s">
        <v>1</v>
      </c>
      <c r="F1475" s="169" t="s">
        <v>866</v>
      </c>
      <c r="H1475" s="168" t="s">
        <v>1</v>
      </c>
      <c r="L1475" s="166"/>
      <c r="M1475" s="170"/>
      <c r="N1475" s="171"/>
      <c r="O1475" s="171"/>
      <c r="P1475" s="171"/>
      <c r="Q1475" s="171"/>
      <c r="R1475" s="171"/>
      <c r="S1475" s="171"/>
      <c r="T1475" s="172"/>
      <c r="AT1475" s="168" t="s">
        <v>132</v>
      </c>
      <c r="AU1475" s="168" t="s">
        <v>74</v>
      </c>
      <c r="AV1475" s="167" t="s">
        <v>72</v>
      </c>
      <c r="AW1475" s="167" t="s">
        <v>5</v>
      </c>
      <c r="AX1475" s="167" t="s">
        <v>66</v>
      </c>
      <c r="AY1475" s="168" t="s">
        <v>123</v>
      </c>
    </row>
    <row r="1476" spans="2:51" s="95" customFormat="1" ht="12">
      <c r="B1476" s="94"/>
      <c r="D1476" s="96" t="s">
        <v>132</v>
      </c>
      <c r="E1476" s="97" t="s">
        <v>1</v>
      </c>
      <c r="F1476" s="98" t="s">
        <v>72</v>
      </c>
      <c r="H1476" s="99">
        <v>1</v>
      </c>
      <c r="L1476" s="94"/>
      <c r="M1476" s="100"/>
      <c r="N1476" s="101"/>
      <c r="O1476" s="101"/>
      <c r="P1476" s="101"/>
      <c r="Q1476" s="101"/>
      <c r="R1476" s="101"/>
      <c r="S1476" s="101"/>
      <c r="T1476" s="102"/>
      <c r="AT1476" s="97" t="s">
        <v>132</v>
      </c>
      <c r="AU1476" s="97" t="s">
        <v>74</v>
      </c>
      <c r="AV1476" s="95" t="s">
        <v>74</v>
      </c>
      <c r="AW1476" s="95" t="s">
        <v>5</v>
      </c>
      <c r="AX1476" s="95" t="s">
        <v>66</v>
      </c>
      <c r="AY1476" s="97" t="s">
        <v>123</v>
      </c>
    </row>
    <row r="1477" spans="2:51" s="167" customFormat="1" ht="12">
      <c r="B1477" s="166"/>
      <c r="D1477" s="96" t="s">
        <v>132</v>
      </c>
      <c r="E1477" s="168" t="s">
        <v>1</v>
      </c>
      <c r="F1477" s="169" t="s">
        <v>1369</v>
      </c>
      <c r="H1477" s="168" t="s">
        <v>1</v>
      </c>
      <c r="L1477" s="166"/>
      <c r="M1477" s="170"/>
      <c r="N1477" s="171"/>
      <c r="O1477" s="171"/>
      <c r="P1477" s="171"/>
      <c r="Q1477" s="171"/>
      <c r="R1477" s="171"/>
      <c r="S1477" s="171"/>
      <c r="T1477" s="172"/>
      <c r="AT1477" s="168" t="s">
        <v>132</v>
      </c>
      <c r="AU1477" s="168" t="s">
        <v>74</v>
      </c>
      <c r="AV1477" s="167" t="s">
        <v>72</v>
      </c>
      <c r="AW1477" s="167" t="s">
        <v>5</v>
      </c>
      <c r="AX1477" s="167" t="s">
        <v>66</v>
      </c>
      <c r="AY1477" s="168" t="s">
        <v>123</v>
      </c>
    </row>
    <row r="1478" spans="2:51" s="167" customFormat="1" ht="12">
      <c r="B1478" s="166"/>
      <c r="D1478" s="96" t="s">
        <v>132</v>
      </c>
      <c r="E1478" s="168" t="s">
        <v>1</v>
      </c>
      <c r="F1478" s="169" t="s">
        <v>912</v>
      </c>
      <c r="H1478" s="168" t="s">
        <v>1</v>
      </c>
      <c r="L1478" s="166"/>
      <c r="M1478" s="170"/>
      <c r="N1478" s="171"/>
      <c r="O1478" s="171"/>
      <c r="P1478" s="171"/>
      <c r="Q1478" s="171"/>
      <c r="R1478" s="171"/>
      <c r="S1478" s="171"/>
      <c r="T1478" s="172"/>
      <c r="AT1478" s="168" t="s">
        <v>132</v>
      </c>
      <c r="AU1478" s="168" t="s">
        <v>74</v>
      </c>
      <c r="AV1478" s="167" t="s">
        <v>72</v>
      </c>
      <c r="AW1478" s="167" t="s">
        <v>5</v>
      </c>
      <c r="AX1478" s="167" t="s">
        <v>66</v>
      </c>
      <c r="AY1478" s="168" t="s">
        <v>123</v>
      </c>
    </row>
    <row r="1479" spans="2:51" s="167" customFormat="1" ht="12">
      <c r="B1479" s="166"/>
      <c r="D1479" s="96" t="s">
        <v>132</v>
      </c>
      <c r="E1479" s="168" t="s">
        <v>1</v>
      </c>
      <c r="F1479" s="169" t="s">
        <v>866</v>
      </c>
      <c r="H1479" s="168" t="s">
        <v>1</v>
      </c>
      <c r="L1479" s="166"/>
      <c r="M1479" s="170"/>
      <c r="N1479" s="171"/>
      <c r="O1479" s="171"/>
      <c r="P1479" s="171"/>
      <c r="Q1479" s="171"/>
      <c r="R1479" s="171"/>
      <c r="S1479" s="171"/>
      <c r="T1479" s="172"/>
      <c r="AT1479" s="168" t="s">
        <v>132</v>
      </c>
      <c r="AU1479" s="168" t="s">
        <v>74</v>
      </c>
      <c r="AV1479" s="167" t="s">
        <v>72</v>
      </c>
      <c r="AW1479" s="167" t="s">
        <v>5</v>
      </c>
      <c r="AX1479" s="167" t="s">
        <v>66</v>
      </c>
      <c r="AY1479" s="168" t="s">
        <v>123</v>
      </c>
    </row>
    <row r="1480" spans="2:51" s="95" customFormat="1" ht="12">
      <c r="B1480" s="94"/>
      <c r="D1480" s="96" t="s">
        <v>132</v>
      </c>
      <c r="E1480" s="97" t="s">
        <v>1</v>
      </c>
      <c r="F1480" s="98" t="s">
        <v>72</v>
      </c>
      <c r="H1480" s="99">
        <v>1</v>
      </c>
      <c r="L1480" s="94"/>
      <c r="M1480" s="100"/>
      <c r="N1480" s="101"/>
      <c r="O1480" s="101"/>
      <c r="P1480" s="101"/>
      <c r="Q1480" s="101"/>
      <c r="R1480" s="101"/>
      <c r="S1480" s="101"/>
      <c r="T1480" s="102"/>
      <c r="AT1480" s="97" t="s">
        <v>132</v>
      </c>
      <c r="AU1480" s="97" t="s">
        <v>74</v>
      </c>
      <c r="AV1480" s="95" t="s">
        <v>74</v>
      </c>
      <c r="AW1480" s="95" t="s">
        <v>5</v>
      </c>
      <c r="AX1480" s="95" t="s">
        <v>66</v>
      </c>
      <c r="AY1480" s="97" t="s">
        <v>123</v>
      </c>
    </row>
    <row r="1481" spans="2:51" s="182" customFormat="1" ht="12">
      <c r="B1481" s="181"/>
      <c r="D1481" s="96" t="s">
        <v>132</v>
      </c>
      <c r="E1481" s="183" t="s">
        <v>1</v>
      </c>
      <c r="F1481" s="184" t="s">
        <v>470</v>
      </c>
      <c r="H1481" s="185">
        <v>5</v>
      </c>
      <c r="L1481" s="181"/>
      <c r="M1481" s="186"/>
      <c r="N1481" s="187"/>
      <c r="O1481" s="187"/>
      <c r="P1481" s="187"/>
      <c r="Q1481" s="187"/>
      <c r="R1481" s="187"/>
      <c r="S1481" s="187"/>
      <c r="T1481" s="188"/>
      <c r="AT1481" s="183" t="s">
        <v>132</v>
      </c>
      <c r="AU1481" s="183" t="s">
        <v>74</v>
      </c>
      <c r="AV1481" s="182" t="s">
        <v>130</v>
      </c>
      <c r="AW1481" s="182" t="s">
        <v>5</v>
      </c>
      <c r="AX1481" s="182" t="s">
        <v>72</v>
      </c>
      <c r="AY1481" s="183" t="s">
        <v>123</v>
      </c>
    </row>
    <row r="1482" spans="2:65" s="117" customFormat="1" ht="16.5" customHeight="1">
      <c r="B1482" s="8"/>
      <c r="C1482" s="103" t="s">
        <v>913</v>
      </c>
      <c r="D1482" s="103" t="s">
        <v>189</v>
      </c>
      <c r="E1482" s="104" t="s">
        <v>923</v>
      </c>
      <c r="F1482" s="105" t="s">
        <v>924</v>
      </c>
      <c r="G1482" s="106" t="s">
        <v>175</v>
      </c>
      <c r="H1482" s="107">
        <v>5</v>
      </c>
      <c r="I1482" s="143"/>
      <c r="J1482" s="108">
        <f>ROUND(I1482*H1482,2)</f>
        <v>0</v>
      </c>
      <c r="K1482" s="105" t="s">
        <v>397</v>
      </c>
      <c r="L1482" s="157"/>
      <c r="M1482" s="109" t="s">
        <v>1</v>
      </c>
      <c r="N1482" s="189" t="s">
        <v>35</v>
      </c>
      <c r="O1482" s="92">
        <v>0</v>
      </c>
      <c r="P1482" s="92">
        <f>O1482*H1482</f>
        <v>0</v>
      </c>
      <c r="Q1482" s="92">
        <v>0.585</v>
      </c>
      <c r="R1482" s="92">
        <f>Q1482*H1482</f>
        <v>2.925</v>
      </c>
      <c r="S1482" s="92">
        <v>0</v>
      </c>
      <c r="T1482" s="164">
        <f>S1482*H1482</f>
        <v>0</v>
      </c>
      <c r="AR1482" s="120" t="s">
        <v>159</v>
      </c>
      <c r="AT1482" s="120" t="s">
        <v>189</v>
      </c>
      <c r="AU1482" s="120" t="s">
        <v>74</v>
      </c>
      <c r="AY1482" s="120" t="s">
        <v>123</v>
      </c>
      <c r="BE1482" s="156">
        <f>IF(N1482="základní",J1482,0)</f>
        <v>0</v>
      </c>
      <c r="BF1482" s="156">
        <f>IF(N1482="snížená",J1482,0)</f>
        <v>0</v>
      </c>
      <c r="BG1482" s="156">
        <f>IF(N1482="zákl. přenesená",J1482,0)</f>
        <v>0</v>
      </c>
      <c r="BH1482" s="156">
        <f>IF(N1482="sníž. přenesená",J1482,0)</f>
        <v>0</v>
      </c>
      <c r="BI1482" s="156">
        <f>IF(N1482="nulová",J1482,0)</f>
        <v>0</v>
      </c>
      <c r="BJ1482" s="120" t="s">
        <v>72</v>
      </c>
      <c r="BK1482" s="156">
        <f>ROUND(I1482*H1482,2)</f>
        <v>0</v>
      </c>
      <c r="BL1482" s="120" t="s">
        <v>130</v>
      </c>
      <c r="BM1482" s="120" t="s">
        <v>1378</v>
      </c>
    </row>
    <row r="1483" spans="2:47" s="117" customFormat="1" ht="12">
      <c r="B1483" s="8"/>
      <c r="D1483" s="96" t="s">
        <v>399</v>
      </c>
      <c r="F1483" s="165" t="s">
        <v>1665</v>
      </c>
      <c r="L1483" s="8"/>
      <c r="M1483" s="114"/>
      <c r="N1483" s="21"/>
      <c r="O1483" s="21"/>
      <c r="P1483" s="21"/>
      <c r="Q1483" s="21"/>
      <c r="R1483" s="21"/>
      <c r="S1483" s="21"/>
      <c r="T1483" s="22"/>
      <c r="AT1483" s="120" t="s">
        <v>399</v>
      </c>
      <c r="AU1483" s="120" t="s">
        <v>74</v>
      </c>
    </row>
    <row r="1484" spans="2:51" s="167" customFormat="1" ht="12">
      <c r="B1484" s="166"/>
      <c r="D1484" s="96" t="s">
        <v>132</v>
      </c>
      <c r="E1484" s="168" t="s">
        <v>1</v>
      </c>
      <c r="F1484" s="169" t="s">
        <v>401</v>
      </c>
      <c r="H1484" s="168" t="s">
        <v>1</v>
      </c>
      <c r="L1484" s="166"/>
      <c r="M1484" s="170"/>
      <c r="N1484" s="171"/>
      <c r="O1484" s="171"/>
      <c r="P1484" s="171"/>
      <c r="Q1484" s="171"/>
      <c r="R1484" s="171"/>
      <c r="S1484" s="171"/>
      <c r="T1484" s="172"/>
      <c r="AT1484" s="168" t="s">
        <v>132</v>
      </c>
      <c r="AU1484" s="168" t="s">
        <v>74</v>
      </c>
      <c r="AV1484" s="167" t="s">
        <v>72</v>
      </c>
      <c r="AW1484" s="167" t="s">
        <v>5</v>
      </c>
      <c r="AX1484" s="167" t="s">
        <v>66</v>
      </c>
      <c r="AY1484" s="168" t="s">
        <v>123</v>
      </c>
    </row>
    <row r="1485" spans="2:51" s="167" customFormat="1" ht="12">
      <c r="B1485" s="166"/>
      <c r="D1485" s="96" t="s">
        <v>132</v>
      </c>
      <c r="E1485" s="168" t="s">
        <v>1</v>
      </c>
      <c r="F1485" s="169" t="s">
        <v>1142</v>
      </c>
      <c r="H1485" s="168" t="s">
        <v>1</v>
      </c>
      <c r="L1485" s="166"/>
      <c r="M1485" s="170"/>
      <c r="N1485" s="171"/>
      <c r="O1485" s="171"/>
      <c r="P1485" s="171"/>
      <c r="Q1485" s="171"/>
      <c r="R1485" s="171"/>
      <c r="S1485" s="171"/>
      <c r="T1485" s="172"/>
      <c r="AT1485" s="168" t="s">
        <v>132</v>
      </c>
      <c r="AU1485" s="168" t="s">
        <v>74</v>
      </c>
      <c r="AV1485" s="167" t="s">
        <v>72</v>
      </c>
      <c r="AW1485" s="167" t="s">
        <v>5</v>
      </c>
      <c r="AX1485" s="167" t="s">
        <v>66</v>
      </c>
      <c r="AY1485" s="168" t="s">
        <v>123</v>
      </c>
    </row>
    <row r="1486" spans="2:51" s="167" customFormat="1" ht="12">
      <c r="B1486" s="166"/>
      <c r="D1486" s="96" t="s">
        <v>132</v>
      </c>
      <c r="E1486" s="168" t="s">
        <v>1</v>
      </c>
      <c r="F1486" s="169" t="s">
        <v>1143</v>
      </c>
      <c r="H1486" s="168" t="s">
        <v>1</v>
      </c>
      <c r="L1486" s="166"/>
      <c r="M1486" s="170"/>
      <c r="N1486" s="171"/>
      <c r="O1486" s="171"/>
      <c r="P1486" s="171"/>
      <c r="Q1486" s="171"/>
      <c r="R1486" s="171"/>
      <c r="S1486" s="171"/>
      <c r="T1486" s="172"/>
      <c r="AT1486" s="168" t="s">
        <v>132</v>
      </c>
      <c r="AU1486" s="168" t="s">
        <v>74</v>
      </c>
      <c r="AV1486" s="167" t="s">
        <v>72</v>
      </c>
      <c r="AW1486" s="167" t="s">
        <v>5</v>
      </c>
      <c r="AX1486" s="167" t="s">
        <v>66</v>
      </c>
      <c r="AY1486" s="168" t="s">
        <v>123</v>
      </c>
    </row>
    <row r="1487" spans="2:51" s="167" customFormat="1" ht="12">
      <c r="B1487" s="166"/>
      <c r="D1487" s="96" t="s">
        <v>132</v>
      </c>
      <c r="E1487" s="168" t="s">
        <v>1</v>
      </c>
      <c r="F1487" s="169" t="s">
        <v>869</v>
      </c>
      <c r="H1487" s="168" t="s">
        <v>1</v>
      </c>
      <c r="L1487" s="166"/>
      <c r="M1487" s="170"/>
      <c r="N1487" s="171"/>
      <c r="O1487" s="171"/>
      <c r="P1487" s="171"/>
      <c r="Q1487" s="171"/>
      <c r="R1487" s="171"/>
      <c r="S1487" s="171"/>
      <c r="T1487" s="172"/>
      <c r="AT1487" s="168" t="s">
        <v>132</v>
      </c>
      <c r="AU1487" s="168" t="s">
        <v>74</v>
      </c>
      <c r="AV1487" s="167" t="s">
        <v>72</v>
      </c>
      <c r="AW1487" s="167" t="s">
        <v>5</v>
      </c>
      <c r="AX1487" s="167" t="s">
        <v>66</v>
      </c>
      <c r="AY1487" s="168" t="s">
        <v>123</v>
      </c>
    </row>
    <row r="1488" spans="2:51" s="167" customFormat="1" ht="12">
      <c r="B1488" s="166"/>
      <c r="D1488" s="96" t="s">
        <v>132</v>
      </c>
      <c r="E1488" s="168" t="s">
        <v>1</v>
      </c>
      <c r="F1488" s="169" t="s">
        <v>1364</v>
      </c>
      <c r="H1488" s="168" t="s">
        <v>1</v>
      </c>
      <c r="L1488" s="166"/>
      <c r="M1488" s="170"/>
      <c r="N1488" s="171"/>
      <c r="O1488" s="171"/>
      <c r="P1488" s="171"/>
      <c r="Q1488" s="171"/>
      <c r="R1488" s="171"/>
      <c r="S1488" s="171"/>
      <c r="T1488" s="172"/>
      <c r="AT1488" s="168" t="s">
        <v>132</v>
      </c>
      <c r="AU1488" s="168" t="s">
        <v>74</v>
      </c>
      <c r="AV1488" s="167" t="s">
        <v>72</v>
      </c>
      <c r="AW1488" s="167" t="s">
        <v>5</v>
      </c>
      <c r="AX1488" s="167" t="s">
        <v>66</v>
      </c>
      <c r="AY1488" s="168" t="s">
        <v>123</v>
      </c>
    </row>
    <row r="1489" spans="2:51" s="167" customFormat="1" ht="12">
      <c r="B1489" s="166"/>
      <c r="D1489" s="96" t="s">
        <v>132</v>
      </c>
      <c r="E1489" s="168" t="s">
        <v>1</v>
      </c>
      <c r="F1489" s="169" t="s">
        <v>912</v>
      </c>
      <c r="H1489" s="168" t="s">
        <v>1</v>
      </c>
      <c r="L1489" s="166"/>
      <c r="M1489" s="170"/>
      <c r="N1489" s="171"/>
      <c r="O1489" s="171"/>
      <c r="P1489" s="171"/>
      <c r="Q1489" s="171"/>
      <c r="R1489" s="171"/>
      <c r="S1489" s="171"/>
      <c r="T1489" s="172"/>
      <c r="AT1489" s="168" t="s">
        <v>132</v>
      </c>
      <c r="AU1489" s="168" t="s">
        <v>74</v>
      </c>
      <c r="AV1489" s="167" t="s">
        <v>72</v>
      </c>
      <c r="AW1489" s="167" t="s">
        <v>5</v>
      </c>
      <c r="AX1489" s="167" t="s">
        <v>66</v>
      </c>
      <c r="AY1489" s="168" t="s">
        <v>123</v>
      </c>
    </row>
    <row r="1490" spans="2:51" s="167" customFormat="1" ht="12">
      <c r="B1490" s="166"/>
      <c r="D1490" s="96" t="s">
        <v>132</v>
      </c>
      <c r="E1490" s="168" t="s">
        <v>1</v>
      </c>
      <c r="F1490" s="169" t="s">
        <v>866</v>
      </c>
      <c r="H1490" s="168" t="s">
        <v>1</v>
      </c>
      <c r="L1490" s="166"/>
      <c r="M1490" s="170"/>
      <c r="N1490" s="171"/>
      <c r="O1490" s="171"/>
      <c r="P1490" s="171"/>
      <c r="Q1490" s="171"/>
      <c r="R1490" s="171"/>
      <c r="S1490" s="171"/>
      <c r="T1490" s="172"/>
      <c r="AT1490" s="168" t="s">
        <v>132</v>
      </c>
      <c r="AU1490" s="168" t="s">
        <v>74</v>
      </c>
      <c r="AV1490" s="167" t="s">
        <v>72</v>
      </c>
      <c r="AW1490" s="167" t="s">
        <v>5</v>
      </c>
      <c r="AX1490" s="167" t="s">
        <v>66</v>
      </c>
      <c r="AY1490" s="168" t="s">
        <v>123</v>
      </c>
    </row>
    <row r="1491" spans="2:51" s="95" customFormat="1" ht="12">
      <c r="B1491" s="94"/>
      <c r="D1491" s="96" t="s">
        <v>132</v>
      </c>
      <c r="E1491" s="97" t="s">
        <v>1</v>
      </c>
      <c r="F1491" s="98" t="s">
        <v>72</v>
      </c>
      <c r="H1491" s="99">
        <v>1</v>
      </c>
      <c r="L1491" s="94"/>
      <c r="M1491" s="100"/>
      <c r="N1491" s="101"/>
      <c r="O1491" s="101"/>
      <c r="P1491" s="101"/>
      <c r="Q1491" s="101"/>
      <c r="R1491" s="101"/>
      <c r="S1491" s="101"/>
      <c r="T1491" s="102"/>
      <c r="AT1491" s="97" t="s">
        <v>132</v>
      </c>
      <c r="AU1491" s="97" t="s">
        <v>74</v>
      </c>
      <c r="AV1491" s="95" t="s">
        <v>74</v>
      </c>
      <c r="AW1491" s="95" t="s">
        <v>5</v>
      </c>
      <c r="AX1491" s="95" t="s">
        <v>66</v>
      </c>
      <c r="AY1491" s="97" t="s">
        <v>123</v>
      </c>
    </row>
    <row r="1492" spans="2:51" s="167" customFormat="1" ht="12">
      <c r="B1492" s="166"/>
      <c r="D1492" s="96" t="s">
        <v>132</v>
      </c>
      <c r="E1492" s="168" t="s">
        <v>1</v>
      </c>
      <c r="F1492" s="169" t="s">
        <v>1365</v>
      </c>
      <c r="H1492" s="168" t="s">
        <v>1</v>
      </c>
      <c r="L1492" s="166"/>
      <c r="M1492" s="170"/>
      <c r="N1492" s="171"/>
      <c r="O1492" s="171"/>
      <c r="P1492" s="171"/>
      <c r="Q1492" s="171"/>
      <c r="R1492" s="171"/>
      <c r="S1492" s="171"/>
      <c r="T1492" s="172"/>
      <c r="AT1492" s="168" t="s">
        <v>132</v>
      </c>
      <c r="AU1492" s="168" t="s">
        <v>74</v>
      </c>
      <c r="AV1492" s="167" t="s">
        <v>72</v>
      </c>
      <c r="AW1492" s="167" t="s">
        <v>5</v>
      </c>
      <c r="AX1492" s="167" t="s">
        <v>66</v>
      </c>
      <c r="AY1492" s="168" t="s">
        <v>123</v>
      </c>
    </row>
    <row r="1493" spans="2:51" s="167" customFormat="1" ht="12">
      <c r="B1493" s="166"/>
      <c r="D1493" s="96" t="s">
        <v>132</v>
      </c>
      <c r="E1493" s="168" t="s">
        <v>1</v>
      </c>
      <c r="F1493" s="169" t="s">
        <v>912</v>
      </c>
      <c r="H1493" s="168" t="s">
        <v>1</v>
      </c>
      <c r="L1493" s="166"/>
      <c r="M1493" s="170"/>
      <c r="N1493" s="171"/>
      <c r="O1493" s="171"/>
      <c r="P1493" s="171"/>
      <c r="Q1493" s="171"/>
      <c r="R1493" s="171"/>
      <c r="S1493" s="171"/>
      <c r="T1493" s="172"/>
      <c r="AT1493" s="168" t="s">
        <v>132</v>
      </c>
      <c r="AU1493" s="168" t="s">
        <v>74</v>
      </c>
      <c r="AV1493" s="167" t="s">
        <v>72</v>
      </c>
      <c r="AW1493" s="167" t="s">
        <v>5</v>
      </c>
      <c r="AX1493" s="167" t="s">
        <v>66</v>
      </c>
      <c r="AY1493" s="168" t="s">
        <v>123</v>
      </c>
    </row>
    <row r="1494" spans="2:51" s="167" customFormat="1" ht="12">
      <c r="B1494" s="166"/>
      <c r="D1494" s="96" t="s">
        <v>132</v>
      </c>
      <c r="E1494" s="168" t="s">
        <v>1</v>
      </c>
      <c r="F1494" s="169" t="s">
        <v>866</v>
      </c>
      <c r="H1494" s="168" t="s">
        <v>1</v>
      </c>
      <c r="L1494" s="166"/>
      <c r="M1494" s="170"/>
      <c r="N1494" s="171"/>
      <c r="O1494" s="171"/>
      <c r="P1494" s="171"/>
      <c r="Q1494" s="171"/>
      <c r="R1494" s="171"/>
      <c r="S1494" s="171"/>
      <c r="T1494" s="172"/>
      <c r="AT1494" s="168" t="s">
        <v>132</v>
      </c>
      <c r="AU1494" s="168" t="s">
        <v>74</v>
      </c>
      <c r="AV1494" s="167" t="s">
        <v>72</v>
      </c>
      <c r="AW1494" s="167" t="s">
        <v>5</v>
      </c>
      <c r="AX1494" s="167" t="s">
        <v>66</v>
      </c>
      <c r="AY1494" s="168" t="s">
        <v>123</v>
      </c>
    </row>
    <row r="1495" spans="2:51" s="95" customFormat="1" ht="12">
      <c r="B1495" s="94"/>
      <c r="D1495" s="96" t="s">
        <v>132</v>
      </c>
      <c r="E1495" s="97" t="s">
        <v>1</v>
      </c>
      <c r="F1495" s="98" t="s">
        <v>72</v>
      </c>
      <c r="H1495" s="99">
        <v>1</v>
      </c>
      <c r="L1495" s="94"/>
      <c r="M1495" s="100"/>
      <c r="N1495" s="101"/>
      <c r="O1495" s="101"/>
      <c r="P1495" s="101"/>
      <c r="Q1495" s="101"/>
      <c r="R1495" s="101"/>
      <c r="S1495" s="101"/>
      <c r="T1495" s="102"/>
      <c r="AT1495" s="97" t="s">
        <v>132</v>
      </c>
      <c r="AU1495" s="97" t="s">
        <v>74</v>
      </c>
      <c r="AV1495" s="95" t="s">
        <v>74</v>
      </c>
      <c r="AW1495" s="95" t="s">
        <v>5</v>
      </c>
      <c r="AX1495" s="95" t="s">
        <v>66</v>
      </c>
      <c r="AY1495" s="97" t="s">
        <v>123</v>
      </c>
    </row>
    <row r="1496" spans="2:51" s="167" customFormat="1" ht="12">
      <c r="B1496" s="166"/>
      <c r="D1496" s="96" t="s">
        <v>132</v>
      </c>
      <c r="E1496" s="168" t="s">
        <v>1</v>
      </c>
      <c r="F1496" s="169" t="s">
        <v>1366</v>
      </c>
      <c r="H1496" s="168" t="s">
        <v>1</v>
      </c>
      <c r="L1496" s="166"/>
      <c r="M1496" s="170"/>
      <c r="N1496" s="171"/>
      <c r="O1496" s="171"/>
      <c r="P1496" s="171"/>
      <c r="Q1496" s="171"/>
      <c r="R1496" s="171"/>
      <c r="S1496" s="171"/>
      <c r="T1496" s="172"/>
      <c r="AT1496" s="168" t="s">
        <v>132</v>
      </c>
      <c r="AU1496" s="168" t="s">
        <v>74</v>
      </c>
      <c r="AV1496" s="167" t="s">
        <v>72</v>
      </c>
      <c r="AW1496" s="167" t="s">
        <v>5</v>
      </c>
      <c r="AX1496" s="167" t="s">
        <v>66</v>
      </c>
      <c r="AY1496" s="168" t="s">
        <v>123</v>
      </c>
    </row>
    <row r="1497" spans="2:51" s="167" customFormat="1" ht="12">
      <c r="B1497" s="166"/>
      <c r="D1497" s="96" t="s">
        <v>132</v>
      </c>
      <c r="E1497" s="168" t="s">
        <v>1</v>
      </c>
      <c r="F1497" s="169" t="s">
        <v>912</v>
      </c>
      <c r="H1497" s="168" t="s">
        <v>1</v>
      </c>
      <c r="L1497" s="166"/>
      <c r="M1497" s="170"/>
      <c r="N1497" s="171"/>
      <c r="O1497" s="171"/>
      <c r="P1497" s="171"/>
      <c r="Q1497" s="171"/>
      <c r="R1497" s="171"/>
      <c r="S1497" s="171"/>
      <c r="T1497" s="172"/>
      <c r="AT1497" s="168" t="s">
        <v>132</v>
      </c>
      <c r="AU1497" s="168" t="s">
        <v>74</v>
      </c>
      <c r="AV1497" s="167" t="s">
        <v>72</v>
      </c>
      <c r="AW1497" s="167" t="s">
        <v>5</v>
      </c>
      <c r="AX1497" s="167" t="s">
        <v>66</v>
      </c>
      <c r="AY1497" s="168" t="s">
        <v>123</v>
      </c>
    </row>
    <row r="1498" spans="2:51" s="167" customFormat="1" ht="12">
      <c r="B1498" s="166"/>
      <c r="D1498" s="96" t="s">
        <v>132</v>
      </c>
      <c r="E1498" s="168" t="s">
        <v>1</v>
      </c>
      <c r="F1498" s="169" t="s">
        <v>866</v>
      </c>
      <c r="H1498" s="168" t="s">
        <v>1</v>
      </c>
      <c r="L1498" s="166"/>
      <c r="M1498" s="170"/>
      <c r="N1498" s="171"/>
      <c r="O1498" s="171"/>
      <c r="P1498" s="171"/>
      <c r="Q1498" s="171"/>
      <c r="R1498" s="171"/>
      <c r="S1498" s="171"/>
      <c r="T1498" s="172"/>
      <c r="AT1498" s="168" t="s">
        <v>132</v>
      </c>
      <c r="AU1498" s="168" t="s">
        <v>74</v>
      </c>
      <c r="AV1498" s="167" t="s">
        <v>72</v>
      </c>
      <c r="AW1498" s="167" t="s">
        <v>5</v>
      </c>
      <c r="AX1498" s="167" t="s">
        <v>66</v>
      </c>
      <c r="AY1498" s="168" t="s">
        <v>123</v>
      </c>
    </row>
    <row r="1499" spans="2:51" s="95" customFormat="1" ht="12">
      <c r="B1499" s="94"/>
      <c r="D1499" s="96" t="s">
        <v>132</v>
      </c>
      <c r="E1499" s="97" t="s">
        <v>1</v>
      </c>
      <c r="F1499" s="98" t="s">
        <v>72</v>
      </c>
      <c r="H1499" s="99">
        <v>1</v>
      </c>
      <c r="L1499" s="94"/>
      <c r="M1499" s="100"/>
      <c r="N1499" s="101"/>
      <c r="O1499" s="101"/>
      <c r="P1499" s="101"/>
      <c r="Q1499" s="101"/>
      <c r="R1499" s="101"/>
      <c r="S1499" s="101"/>
      <c r="T1499" s="102"/>
      <c r="AT1499" s="97" t="s">
        <v>132</v>
      </c>
      <c r="AU1499" s="97" t="s">
        <v>74</v>
      </c>
      <c r="AV1499" s="95" t="s">
        <v>74</v>
      </c>
      <c r="AW1499" s="95" t="s">
        <v>5</v>
      </c>
      <c r="AX1499" s="95" t="s">
        <v>66</v>
      </c>
      <c r="AY1499" s="97" t="s">
        <v>123</v>
      </c>
    </row>
    <row r="1500" spans="2:51" s="167" customFormat="1" ht="12">
      <c r="B1500" s="166"/>
      <c r="D1500" s="96" t="s">
        <v>132</v>
      </c>
      <c r="E1500" s="168" t="s">
        <v>1</v>
      </c>
      <c r="F1500" s="169" t="s">
        <v>622</v>
      </c>
      <c r="H1500" s="168" t="s">
        <v>1</v>
      </c>
      <c r="L1500" s="166"/>
      <c r="M1500" s="170"/>
      <c r="N1500" s="171"/>
      <c r="O1500" s="171"/>
      <c r="P1500" s="171"/>
      <c r="Q1500" s="171"/>
      <c r="R1500" s="171"/>
      <c r="S1500" s="171"/>
      <c r="T1500" s="172"/>
      <c r="AT1500" s="168" t="s">
        <v>132</v>
      </c>
      <c r="AU1500" s="168" t="s">
        <v>74</v>
      </c>
      <c r="AV1500" s="167" t="s">
        <v>72</v>
      </c>
      <c r="AW1500" s="167" t="s">
        <v>5</v>
      </c>
      <c r="AX1500" s="167" t="s">
        <v>66</v>
      </c>
      <c r="AY1500" s="168" t="s">
        <v>123</v>
      </c>
    </row>
    <row r="1501" spans="2:51" s="167" customFormat="1" ht="12">
      <c r="B1501" s="166"/>
      <c r="D1501" s="96" t="s">
        <v>132</v>
      </c>
      <c r="E1501" s="168" t="s">
        <v>1</v>
      </c>
      <c r="F1501" s="169" t="s">
        <v>912</v>
      </c>
      <c r="H1501" s="168" t="s">
        <v>1</v>
      </c>
      <c r="L1501" s="166"/>
      <c r="M1501" s="170"/>
      <c r="N1501" s="171"/>
      <c r="O1501" s="171"/>
      <c r="P1501" s="171"/>
      <c r="Q1501" s="171"/>
      <c r="R1501" s="171"/>
      <c r="S1501" s="171"/>
      <c r="T1501" s="172"/>
      <c r="AT1501" s="168" t="s">
        <v>132</v>
      </c>
      <c r="AU1501" s="168" t="s">
        <v>74</v>
      </c>
      <c r="AV1501" s="167" t="s">
        <v>72</v>
      </c>
      <c r="AW1501" s="167" t="s">
        <v>5</v>
      </c>
      <c r="AX1501" s="167" t="s">
        <v>66</v>
      </c>
      <c r="AY1501" s="168" t="s">
        <v>123</v>
      </c>
    </row>
    <row r="1502" spans="2:51" s="167" customFormat="1" ht="12">
      <c r="B1502" s="166"/>
      <c r="D1502" s="96" t="s">
        <v>132</v>
      </c>
      <c r="E1502" s="168" t="s">
        <v>1</v>
      </c>
      <c r="F1502" s="169" t="s">
        <v>866</v>
      </c>
      <c r="H1502" s="168" t="s">
        <v>1</v>
      </c>
      <c r="L1502" s="166"/>
      <c r="M1502" s="170"/>
      <c r="N1502" s="171"/>
      <c r="O1502" s="171"/>
      <c r="P1502" s="171"/>
      <c r="Q1502" s="171"/>
      <c r="R1502" s="171"/>
      <c r="S1502" s="171"/>
      <c r="T1502" s="172"/>
      <c r="AT1502" s="168" t="s">
        <v>132</v>
      </c>
      <c r="AU1502" s="168" t="s">
        <v>74</v>
      </c>
      <c r="AV1502" s="167" t="s">
        <v>72</v>
      </c>
      <c r="AW1502" s="167" t="s">
        <v>5</v>
      </c>
      <c r="AX1502" s="167" t="s">
        <v>66</v>
      </c>
      <c r="AY1502" s="168" t="s">
        <v>123</v>
      </c>
    </row>
    <row r="1503" spans="2:51" s="95" customFormat="1" ht="12">
      <c r="B1503" s="94"/>
      <c r="D1503" s="96" t="s">
        <v>132</v>
      </c>
      <c r="E1503" s="97" t="s">
        <v>1</v>
      </c>
      <c r="F1503" s="98" t="s">
        <v>72</v>
      </c>
      <c r="H1503" s="99">
        <v>1</v>
      </c>
      <c r="L1503" s="94"/>
      <c r="M1503" s="100"/>
      <c r="N1503" s="101"/>
      <c r="O1503" s="101"/>
      <c r="P1503" s="101"/>
      <c r="Q1503" s="101"/>
      <c r="R1503" s="101"/>
      <c r="S1503" s="101"/>
      <c r="T1503" s="102"/>
      <c r="AT1503" s="97" t="s">
        <v>132</v>
      </c>
      <c r="AU1503" s="97" t="s">
        <v>74</v>
      </c>
      <c r="AV1503" s="95" t="s">
        <v>74</v>
      </c>
      <c r="AW1503" s="95" t="s">
        <v>5</v>
      </c>
      <c r="AX1503" s="95" t="s">
        <v>66</v>
      </c>
      <c r="AY1503" s="97" t="s">
        <v>123</v>
      </c>
    </row>
    <row r="1504" spans="2:51" s="167" customFormat="1" ht="12">
      <c r="B1504" s="166"/>
      <c r="D1504" s="96" t="s">
        <v>132</v>
      </c>
      <c r="E1504" s="168" t="s">
        <v>1</v>
      </c>
      <c r="F1504" s="169" t="s">
        <v>1369</v>
      </c>
      <c r="H1504" s="168" t="s">
        <v>1</v>
      </c>
      <c r="L1504" s="166"/>
      <c r="M1504" s="170"/>
      <c r="N1504" s="171"/>
      <c r="O1504" s="171"/>
      <c r="P1504" s="171"/>
      <c r="Q1504" s="171"/>
      <c r="R1504" s="171"/>
      <c r="S1504" s="171"/>
      <c r="T1504" s="172"/>
      <c r="AT1504" s="168" t="s">
        <v>132</v>
      </c>
      <c r="AU1504" s="168" t="s">
        <v>74</v>
      </c>
      <c r="AV1504" s="167" t="s">
        <v>72</v>
      </c>
      <c r="AW1504" s="167" t="s">
        <v>5</v>
      </c>
      <c r="AX1504" s="167" t="s">
        <v>66</v>
      </c>
      <c r="AY1504" s="168" t="s">
        <v>123</v>
      </c>
    </row>
    <row r="1505" spans="2:51" s="167" customFormat="1" ht="12">
      <c r="B1505" s="166"/>
      <c r="D1505" s="96" t="s">
        <v>132</v>
      </c>
      <c r="E1505" s="168" t="s">
        <v>1</v>
      </c>
      <c r="F1505" s="169" t="s">
        <v>912</v>
      </c>
      <c r="H1505" s="168" t="s">
        <v>1</v>
      </c>
      <c r="L1505" s="166"/>
      <c r="M1505" s="170"/>
      <c r="N1505" s="171"/>
      <c r="O1505" s="171"/>
      <c r="P1505" s="171"/>
      <c r="Q1505" s="171"/>
      <c r="R1505" s="171"/>
      <c r="S1505" s="171"/>
      <c r="T1505" s="172"/>
      <c r="AT1505" s="168" t="s">
        <v>132</v>
      </c>
      <c r="AU1505" s="168" t="s">
        <v>74</v>
      </c>
      <c r="AV1505" s="167" t="s">
        <v>72</v>
      </c>
      <c r="AW1505" s="167" t="s">
        <v>5</v>
      </c>
      <c r="AX1505" s="167" t="s">
        <v>66</v>
      </c>
      <c r="AY1505" s="168" t="s">
        <v>123</v>
      </c>
    </row>
    <row r="1506" spans="2:51" s="167" customFormat="1" ht="12">
      <c r="B1506" s="166"/>
      <c r="D1506" s="96" t="s">
        <v>132</v>
      </c>
      <c r="E1506" s="168" t="s">
        <v>1</v>
      </c>
      <c r="F1506" s="169" t="s">
        <v>866</v>
      </c>
      <c r="H1506" s="168" t="s">
        <v>1</v>
      </c>
      <c r="L1506" s="166"/>
      <c r="M1506" s="170"/>
      <c r="N1506" s="171"/>
      <c r="O1506" s="171"/>
      <c r="P1506" s="171"/>
      <c r="Q1506" s="171"/>
      <c r="R1506" s="171"/>
      <c r="S1506" s="171"/>
      <c r="T1506" s="172"/>
      <c r="AT1506" s="168" t="s">
        <v>132</v>
      </c>
      <c r="AU1506" s="168" t="s">
        <v>74</v>
      </c>
      <c r="AV1506" s="167" t="s">
        <v>72</v>
      </c>
      <c r="AW1506" s="167" t="s">
        <v>5</v>
      </c>
      <c r="AX1506" s="167" t="s">
        <v>66</v>
      </c>
      <c r="AY1506" s="168" t="s">
        <v>123</v>
      </c>
    </row>
    <row r="1507" spans="2:51" s="95" customFormat="1" ht="12">
      <c r="B1507" s="94"/>
      <c r="D1507" s="96" t="s">
        <v>132</v>
      </c>
      <c r="E1507" s="97" t="s">
        <v>1</v>
      </c>
      <c r="F1507" s="98" t="s">
        <v>72</v>
      </c>
      <c r="H1507" s="99">
        <v>1</v>
      </c>
      <c r="L1507" s="94"/>
      <c r="M1507" s="100"/>
      <c r="N1507" s="101"/>
      <c r="O1507" s="101"/>
      <c r="P1507" s="101"/>
      <c r="Q1507" s="101"/>
      <c r="R1507" s="101"/>
      <c r="S1507" s="101"/>
      <c r="T1507" s="102"/>
      <c r="AT1507" s="97" t="s">
        <v>132</v>
      </c>
      <c r="AU1507" s="97" t="s">
        <v>74</v>
      </c>
      <c r="AV1507" s="95" t="s">
        <v>74</v>
      </c>
      <c r="AW1507" s="95" t="s">
        <v>5</v>
      </c>
      <c r="AX1507" s="95" t="s">
        <v>66</v>
      </c>
      <c r="AY1507" s="97" t="s">
        <v>123</v>
      </c>
    </row>
    <row r="1508" spans="2:51" s="182" customFormat="1" ht="12">
      <c r="B1508" s="181"/>
      <c r="D1508" s="96" t="s">
        <v>132</v>
      </c>
      <c r="E1508" s="183" t="s">
        <v>1</v>
      </c>
      <c r="F1508" s="184" t="s">
        <v>470</v>
      </c>
      <c r="H1508" s="185">
        <v>5</v>
      </c>
      <c r="L1508" s="181"/>
      <c r="M1508" s="186"/>
      <c r="N1508" s="187"/>
      <c r="O1508" s="187"/>
      <c r="P1508" s="187"/>
      <c r="Q1508" s="187"/>
      <c r="R1508" s="187"/>
      <c r="S1508" s="187"/>
      <c r="T1508" s="188"/>
      <c r="AT1508" s="183" t="s">
        <v>132</v>
      </c>
      <c r="AU1508" s="183" t="s">
        <v>74</v>
      </c>
      <c r="AV1508" s="182" t="s">
        <v>130</v>
      </c>
      <c r="AW1508" s="182" t="s">
        <v>5</v>
      </c>
      <c r="AX1508" s="182" t="s">
        <v>72</v>
      </c>
      <c r="AY1508" s="183" t="s">
        <v>123</v>
      </c>
    </row>
    <row r="1509" spans="2:65" s="117" customFormat="1" ht="16.5" customHeight="1">
      <c r="B1509" s="8"/>
      <c r="C1509" s="84" t="s">
        <v>918</v>
      </c>
      <c r="D1509" s="84" t="s">
        <v>125</v>
      </c>
      <c r="E1509" s="85" t="s">
        <v>927</v>
      </c>
      <c r="F1509" s="86" t="s">
        <v>928</v>
      </c>
      <c r="G1509" s="87" t="s">
        <v>175</v>
      </c>
      <c r="H1509" s="88">
        <v>4</v>
      </c>
      <c r="I1509" s="142"/>
      <c r="J1509" s="89">
        <f>ROUND(I1509*H1509,2)</f>
        <v>0</v>
      </c>
      <c r="K1509" s="86" t="s">
        <v>397</v>
      </c>
      <c r="L1509" s="8"/>
      <c r="M1509" s="115" t="s">
        <v>1</v>
      </c>
      <c r="N1509" s="90" t="s">
        <v>35</v>
      </c>
      <c r="O1509" s="92">
        <v>2.08</v>
      </c>
      <c r="P1509" s="92">
        <f>O1509*H1509</f>
        <v>8.32</v>
      </c>
      <c r="Q1509" s="92">
        <v>0.02753</v>
      </c>
      <c r="R1509" s="92">
        <f>Q1509*H1509</f>
        <v>0.11012</v>
      </c>
      <c r="S1509" s="92">
        <v>0</v>
      </c>
      <c r="T1509" s="164">
        <f>S1509*H1509</f>
        <v>0</v>
      </c>
      <c r="AR1509" s="120" t="s">
        <v>130</v>
      </c>
      <c r="AT1509" s="120" t="s">
        <v>125</v>
      </c>
      <c r="AU1509" s="120" t="s">
        <v>74</v>
      </c>
      <c r="AY1509" s="120" t="s">
        <v>123</v>
      </c>
      <c r="BE1509" s="156">
        <f>IF(N1509="základní",J1509,0)</f>
        <v>0</v>
      </c>
      <c r="BF1509" s="156">
        <f>IF(N1509="snížená",J1509,0)</f>
        <v>0</v>
      </c>
      <c r="BG1509" s="156">
        <f>IF(N1509="zákl. přenesená",J1509,0)</f>
        <v>0</v>
      </c>
      <c r="BH1509" s="156">
        <f>IF(N1509="sníž. přenesená",J1509,0)</f>
        <v>0</v>
      </c>
      <c r="BI1509" s="156">
        <f>IF(N1509="nulová",J1509,0)</f>
        <v>0</v>
      </c>
      <c r="BJ1509" s="120" t="s">
        <v>72</v>
      </c>
      <c r="BK1509" s="156">
        <f>ROUND(I1509*H1509,2)</f>
        <v>0</v>
      </c>
      <c r="BL1509" s="120" t="s">
        <v>130</v>
      </c>
      <c r="BM1509" s="120" t="s">
        <v>1379</v>
      </c>
    </row>
    <row r="1510" spans="2:47" s="117" customFormat="1" ht="12">
      <c r="B1510" s="8"/>
      <c r="D1510" s="96" t="s">
        <v>399</v>
      </c>
      <c r="F1510" s="165" t="s">
        <v>928</v>
      </c>
      <c r="L1510" s="8"/>
      <c r="M1510" s="114"/>
      <c r="N1510" s="21"/>
      <c r="O1510" s="21"/>
      <c r="P1510" s="21"/>
      <c r="Q1510" s="21"/>
      <c r="R1510" s="21"/>
      <c r="S1510" s="21"/>
      <c r="T1510" s="22"/>
      <c r="AT1510" s="120" t="s">
        <v>399</v>
      </c>
      <c r="AU1510" s="120" t="s">
        <v>74</v>
      </c>
    </row>
    <row r="1511" spans="2:51" s="167" customFormat="1" ht="12">
      <c r="B1511" s="166"/>
      <c r="D1511" s="96" t="s">
        <v>132</v>
      </c>
      <c r="E1511" s="168" t="s">
        <v>1</v>
      </c>
      <c r="F1511" s="169" t="s">
        <v>401</v>
      </c>
      <c r="H1511" s="168" t="s">
        <v>1</v>
      </c>
      <c r="L1511" s="166"/>
      <c r="M1511" s="170"/>
      <c r="N1511" s="171"/>
      <c r="O1511" s="171"/>
      <c r="P1511" s="171"/>
      <c r="Q1511" s="171"/>
      <c r="R1511" s="171"/>
      <c r="S1511" s="171"/>
      <c r="T1511" s="172"/>
      <c r="AT1511" s="168" t="s">
        <v>132</v>
      </c>
      <c r="AU1511" s="168" t="s">
        <v>74</v>
      </c>
      <c r="AV1511" s="167" t="s">
        <v>72</v>
      </c>
      <c r="AW1511" s="167" t="s">
        <v>5</v>
      </c>
      <c r="AX1511" s="167" t="s">
        <v>66</v>
      </c>
      <c r="AY1511" s="168" t="s">
        <v>123</v>
      </c>
    </row>
    <row r="1512" spans="2:51" s="167" customFormat="1" ht="12">
      <c r="B1512" s="166"/>
      <c r="D1512" s="96" t="s">
        <v>132</v>
      </c>
      <c r="E1512" s="168" t="s">
        <v>1</v>
      </c>
      <c r="F1512" s="169" t="s">
        <v>1142</v>
      </c>
      <c r="H1512" s="168" t="s">
        <v>1</v>
      </c>
      <c r="L1512" s="166"/>
      <c r="M1512" s="170"/>
      <c r="N1512" s="171"/>
      <c r="O1512" s="171"/>
      <c r="P1512" s="171"/>
      <c r="Q1512" s="171"/>
      <c r="R1512" s="171"/>
      <c r="S1512" s="171"/>
      <c r="T1512" s="172"/>
      <c r="AT1512" s="168" t="s">
        <v>132</v>
      </c>
      <c r="AU1512" s="168" t="s">
        <v>74</v>
      </c>
      <c r="AV1512" s="167" t="s">
        <v>72</v>
      </c>
      <c r="AW1512" s="167" t="s">
        <v>5</v>
      </c>
      <c r="AX1512" s="167" t="s">
        <v>66</v>
      </c>
      <c r="AY1512" s="168" t="s">
        <v>123</v>
      </c>
    </row>
    <row r="1513" spans="2:51" s="167" customFormat="1" ht="12">
      <c r="B1513" s="166"/>
      <c r="D1513" s="96" t="s">
        <v>132</v>
      </c>
      <c r="E1513" s="168" t="s">
        <v>1</v>
      </c>
      <c r="F1513" s="169" t="s">
        <v>1143</v>
      </c>
      <c r="H1513" s="168" t="s">
        <v>1</v>
      </c>
      <c r="L1513" s="166"/>
      <c r="M1513" s="170"/>
      <c r="N1513" s="171"/>
      <c r="O1513" s="171"/>
      <c r="P1513" s="171"/>
      <c r="Q1513" s="171"/>
      <c r="R1513" s="171"/>
      <c r="S1513" s="171"/>
      <c r="T1513" s="172"/>
      <c r="AT1513" s="168" t="s">
        <v>132</v>
      </c>
      <c r="AU1513" s="168" t="s">
        <v>74</v>
      </c>
      <c r="AV1513" s="167" t="s">
        <v>72</v>
      </c>
      <c r="AW1513" s="167" t="s">
        <v>5</v>
      </c>
      <c r="AX1513" s="167" t="s">
        <v>66</v>
      </c>
      <c r="AY1513" s="168" t="s">
        <v>123</v>
      </c>
    </row>
    <row r="1514" spans="2:51" s="167" customFormat="1" ht="12">
      <c r="B1514" s="166"/>
      <c r="D1514" s="96" t="s">
        <v>132</v>
      </c>
      <c r="E1514" s="168" t="s">
        <v>1</v>
      </c>
      <c r="F1514" s="169" t="s">
        <v>869</v>
      </c>
      <c r="H1514" s="168" t="s">
        <v>1</v>
      </c>
      <c r="L1514" s="166"/>
      <c r="M1514" s="170"/>
      <c r="N1514" s="171"/>
      <c r="O1514" s="171"/>
      <c r="P1514" s="171"/>
      <c r="Q1514" s="171"/>
      <c r="R1514" s="171"/>
      <c r="S1514" s="171"/>
      <c r="T1514" s="172"/>
      <c r="AT1514" s="168" t="s">
        <v>132</v>
      </c>
      <c r="AU1514" s="168" t="s">
        <v>74</v>
      </c>
      <c r="AV1514" s="167" t="s">
        <v>72</v>
      </c>
      <c r="AW1514" s="167" t="s">
        <v>5</v>
      </c>
      <c r="AX1514" s="167" t="s">
        <v>66</v>
      </c>
      <c r="AY1514" s="168" t="s">
        <v>123</v>
      </c>
    </row>
    <row r="1515" spans="2:51" s="167" customFormat="1" ht="12">
      <c r="B1515" s="166"/>
      <c r="D1515" s="96" t="s">
        <v>132</v>
      </c>
      <c r="E1515" s="168" t="s">
        <v>1</v>
      </c>
      <c r="F1515" s="169" t="s">
        <v>1364</v>
      </c>
      <c r="H1515" s="168" t="s">
        <v>1</v>
      </c>
      <c r="L1515" s="166"/>
      <c r="M1515" s="170"/>
      <c r="N1515" s="171"/>
      <c r="O1515" s="171"/>
      <c r="P1515" s="171"/>
      <c r="Q1515" s="171"/>
      <c r="R1515" s="171"/>
      <c r="S1515" s="171"/>
      <c r="T1515" s="172"/>
      <c r="AT1515" s="168" t="s">
        <v>132</v>
      </c>
      <c r="AU1515" s="168" t="s">
        <v>74</v>
      </c>
      <c r="AV1515" s="167" t="s">
        <v>72</v>
      </c>
      <c r="AW1515" s="167" t="s">
        <v>5</v>
      </c>
      <c r="AX1515" s="167" t="s">
        <v>66</v>
      </c>
      <c r="AY1515" s="168" t="s">
        <v>123</v>
      </c>
    </row>
    <row r="1516" spans="2:51" s="167" customFormat="1" ht="12">
      <c r="B1516" s="166"/>
      <c r="D1516" s="96" t="s">
        <v>132</v>
      </c>
      <c r="E1516" s="168" t="s">
        <v>1</v>
      </c>
      <c r="F1516" s="169" t="s">
        <v>1380</v>
      </c>
      <c r="H1516" s="168" t="s">
        <v>1</v>
      </c>
      <c r="L1516" s="166"/>
      <c r="M1516" s="170"/>
      <c r="N1516" s="171"/>
      <c r="O1516" s="171"/>
      <c r="P1516" s="171"/>
      <c r="Q1516" s="171"/>
      <c r="R1516" s="171"/>
      <c r="S1516" s="171"/>
      <c r="T1516" s="172"/>
      <c r="AT1516" s="168" t="s">
        <v>132</v>
      </c>
      <c r="AU1516" s="168" t="s">
        <v>74</v>
      </c>
      <c r="AV1516" s="167" t="s">
        <v>72</v>
      </c>
      <c r="AW1516" s="167" t="s">
        <v>5</v>
      </c>
      <c r="AX1516" s="167" t="s">
        <v>66</v>
      </c>
      <c r="AY1516" s="168" t="s">
        <v>123</v>
      </c>
    </row>
    <row r="1517" spans="2:51" s="167" customFormat="1" ht="12">
      <c r="B1517" s="166"/>
      <c r="D1517" s="96" t="s">
        <v>132</v>
      </c>
      <c r="E1517" s="168" t="s">
        <v>1</v>
      </c>
      <c r="F1517" s="169" t="s">
        <v>866</v>
      </c>
      <c r="H1517" s="168" t="s">
        <v>1</v>
      </c>
      <c r="L1517" s="166"/>
      <c r="M1517" s="170"/>
      <c r="N1517" s="171"/>
      <c r="O1517" s="171"/>
      <c r="P1517" s="171"/>
      <c r="Q1517" s="171"/>
      <c r="R1517" s="171"/>
      <c r="S1517" s="171"/>
      <c r="T1517" s="172"/>
      <c r="AT1517" s="168" t="s">
        <v>132</v>
      </c>
      <c r="AU1517" s="168" t="s">
        <v>74</v>
      </c>
      <c r="AV1517" s="167" t="s">
        <v>72</v>
      </c>
      <c r="AW1517" s="167" t="s">
        <v>5</v>
      </c>
      <c r="AX1517" s="167" t="s">
        <v>66</v>
      </c>
      <c r="AY1517" s="168" t="s">
        <v>123</v>
      </c>
    </row>
    <row r="1518" spans="2:51" s="95" customFormat="1" ht="12">
      <c r="B1518" s="94"/>
      <c r="D1518" s="96" t="s">
        <v>132</v>
      </c>
      <c r="E1518" s="97" t="s">
        <v>1</v>
      </c>
      <c r="F1518" s="98" t="s">
        <v>72</v>
      </c>
      <c r="H1518" s="99">
        <v>1</v>
      </c>
      <c r="L1518" s="94"/>
      <c r="M1518" s="100"/>
      <c r="N1518" s="101"/>
      <c r="O1518" s="101"/>
      <c r="P1518" s="101"/>
      <c r="Q1518" s="101"/>
      <c r="R1518" s="101"/>
      <c r="S1518" s="101"/>
      <c r="T1518" s="102"/>
      <c r="AT1518" s="97" t="s">
        <v>132</v>
      </c>
      <c r="AU1518" s="97" t="s">
        <v>74</v>
      </c>
      <c r="AV1518" s="95" t="s">
        <v>74</v>
      </c>
      <c r="AW1518" s="95" t="s">
        <v>5</v>
      </c>
      <c r="AX1518" s="95" t="s">
        <v>66</v>
      </c>
      <c r="AY1518" s="97" t="s">
        <v>123</v>
      </c>
    </row>
    <row r="1519" spans="2:51" s="167" customFormat="1" ht="12">
      <c r="B1519" s="166"/>
      <c r="D1519" s="96" t="s">
        <v>132</v>
      </c>
      <c r="E1519" s="168" t="s">
        <v>1</v>
      </c>
      <c r="F1519" s="169" t="s">
        <v>1365</v>
      </c>
      <c r="H1519" s="168" t="s">
        <v>1</v>
      </c>
      <c r="L1519" s="166"/>
      <c r="M1519" s="170"/>
      <c r="N1519" s="171"/>
      <c r="O1519" s="171"/>
      <c r="P1519" s="171"/>
      <c r="Q1519" s="171"/>
      <c r="R1519" s="171"/>
      <c r="S1519" s="171"/>
      <c r="T1519" s="172"/>
      <c r="AT1519" s="168" t="s">
        <v>132</v>
      </c>
      <c r="AU1519" s="168" t="s">
        <v>74</v>
      </c>
      <c r="AV1519" s="167" t="s">
        <v>72</v>
      </c>
      <c r="AW1519" s="167" t="s">
        <v>5</v>
      </c>
      <c r="AX1519" s="167" t="s">
        <v>66</v>
      </c>
      <c r="AY1519" s="168" t="s">
        <v>123</v>
      </c>
    </row>
    <row r="1520" spans="2:51" s="167" customFormat="1" ht="12">
      <c r="B1520" s="166"/>
      <c r="D1520" s="96" t="s">
        <v>132</v>
      </c>
      <c r="E1520" s="168" t="s">
        <v>1</v>
      </c>
      <c r="F1520" s="169" t="s">
        <v>931</v>
      </c>
      <c r="H1520" s="168" t="s">
        <v>1</v>
      </c>
      <c r="L1520" s="166"/>
      <c r="M1520" s="170"/>
      <c r="N1520" s="171"/>
      <c r="O1520" s="171"/>
      <c r="P1520" s="171"/>
      <c r="Q1520" s="171"/>
      <c r="R1520" s="171"/>
      <c r="S1520" s="171"/>
      <c r="T1520" s="172"/>
      <c r="AT1520" s="168" t="s">
        <v>132</v>
      </c>
      <c r="AU1520" s="168" t="s">
        <v>74</v>
      </c>
      <c r="AV1520" s="167" t="s">
        <v>72</v>
      </c>
      <c r="AW1520" s="167" t="s">
        <v>5</v>
      </c>
      <c r="AX1520" s="167" t="s">
        <v>66</v>
      </c>
      <c r="AY1520" s="168" t="s">
        <v>123</v>
      </c>
    </row>
    <row r="1521" spans="2:51" s="167" customFormat="1" ht="12">
      <c r="B1521" s="166"/>
      <c r="D1521" s="96" t="s">
        <v>132</v>
      </c>
      <c r="E1521" s="168" t="s">
        <v>1</v>
      </c>
      <c r="F1521" s="169" t="s">
        <v>866</v>
      </c>
      <c r="H1521" s="168" t="s">
        <v>1</v>
      </c>
      <c r="L1521" s="166"/>
      <c r="M1521" s="170"/>
      <c r="N1521" s="171"/>
      <c r="O1521" s="171"/>
      <c r="P1521" s="171"/>
      <c r="Q1521" s="171"/>
      <c r="R1521" s="171"/>
      <c r="S1521" s="171"/>
      <c r="T1521" s="172"/>
      <c r="AT1521" s="168" t="s">
        <v>132</v>
      </c>
      <c r="AU1521" s="168" t="s">
        <v>74</v>
      </c>
      <c r="AV1521" s="167" t="s">
        <v>72</v>
      </c>
      <c r="AW1521" s="167" t="s">
        <v>5</v>
      </c>
      <c r="AX1521" s="167" t="s">
        <v>66</v>
      </c>
      <c r="AY1521" s="168" t="s">
        <v>123</v>
      </c>
    </row>
    <row r="1522" spans="2:51" s="95" customFormat="1" ht="12">
      <c r="B1522" s="94"/>
      <c r="D1522" s="96" t="s">
        <v>132</v>
      </c>
      <c r="E1522" s="97" t="s">
        <v>1</v>
      </c>
      <c r="F1522" s="98" t="s">
        <v>72</v>
      </c>
      <c r="H1522" s="99">
        <v>1</v>
      </c>
      <c r="L1522" s="94"/>
      <c r="M1522" s="100"/>
      <c r="N1522" s="101"/>
      <c r="O1522" s="101"/>
      <c r="P1522" s="101"/>
      <c r="Q1522" s="101"/>
      <c r="R1522" s="101"/>
      <c r="S1522" s="101"/>
      <c r="T1522" s="102"/>
      <c r="AT1522" s="97" t="s">
        <v>132</v>
      </c>
      <c r="AU1522" s="97" t="s">
        <v>74</v>
      </c>
      <c r="AV1522" s="95" t="s">
        <v>74</v>
      </c>
      <c r="AW1522" s="95" t="s">
        <v>5</v>
      </c>
      <c r="AX1522" s="95" t="s">
        <v>66</v>
      </c>
      <c r="AY1522" s="97" t="s">
        <v>123</v>
      </c>
    </row>
    <row r="1523" spans="2:51" s="167" customFormat="1" ht="12">
      <c r="B1523" s="166"/>
      <c r="D1523" s="96" t="s">
        <v>132</v>
      </c>
      <c r="E1523" s="168" t="s">
        <v>1</v>
      </c>
      <c r="F1523" s="169" t="s">
        <v>1366</v>
      </c>
      <c r="H1523" s="168" t="s">
        <v>1</v>
      </c>
      <c r="L1523" s="166"/>
      <c r="M1523" s="170"/>
      <c r="N1523" s="171"/>
      <c r="O1523" s="171"/>
      <c r="P1523" s="171"/>
      <c r="Q1523" s="171"/>
      <c r="R1523" s="171"/>
      <c r="S1523" s="171"/>
      <c r="T1523" s="172"/>
      <c r="AT1523" s="168" t="s">
        <v>132</v>
      </c>
      <c r="AU1523" s="168" t="s">
        <v>74</v>
      </c>
      <c r="AV1523" s="167" t="s">
        <v>72</v>
      </c>
      <c r="AW1523" s="167" t="s">
        <v>5</v>
      </c>
      <c r="AX1523" s="167" t="s">
        <v>66</v>
      </c>
      <c r="AY1523" s="168" t="s">
        <v>123</v>
      </c>
    </row>
    <row r="1524" spans="2:51" s="167" customFormat="1" ht="12">
      <c r="B1524" s="166"/>
      <c r="D1524" s="96" t="s">
        <v>132</v>
      </c>
      <c r="E1524" s="168" t="s">
        <v>1</v>
      </c>
      <c r="F1524" s="169" t="s">
        <v>931</v>
      </c>
      <c r="H1524" s="168" t="s">
        <v>1</v>
      </c>
      <c r="L1524" s="166"/>
      <c r="M1524" s="170"/>
      <c r="N1524" s="171"/>
      <c r="O1524" s="171"/>
      <c r="P1524" s="171"/>
      <c r="Q1524" s="171"/>
      <c r="R1524" s="171"/>
      <c r="S1524" s="171"/>
      <c r="T1524" s="172"/>
      <c r="AT1524" s="168" t="s">
        <v>132</v>
      </c>
      <c r="AU1524" s="168" t="s">
        <v>74</v>
      </c>
      <c r="AV1524" s="167" t="s">
        <v>72</v>
      </c>
      <c r="AW1524" s="167" t="s">
        <v>5</v>
      </c>
      <c r="AX1524" s="167" t="s">
        <v>66</v>
      </c>
      <c r="AY1524" s="168" t="s">
        <v>123</v>
      </c>
    </row>
    <row r="1525" spans="2:51" s="167" customFormat="1" ht="12">
      <c r="B1525" s="166"/>
      <c r="D1525" s="96" t="s">
        <v>132</v>
      </c>
      <c r="E1525" s="168" t="s">
        <v>1</v>
      </c>
      <c r="F1525" s="169" t="s">
        <v>866</v>
      </c>
      <c r="H1525" s="168" t="s">
        <v>1</v>
      </c>
      <c r="L1525" s="166"/>
      <c r="M1525" s="170"/>
      <c r="N1525" s="171"/>
      <c r="O1525" s="171"/>
      <c r="P1525" s="171"/>
      <c r="Q1525" s="171"/>
      <c r="R1525" s="171"/>
      <c r="S1525" s="171"/>
      <c r="T1525" s="172"/>
      <c r="AT1525" s="168" t="s">
        <v>132</v>
      </c>
      <c r="AU1525" s="168" t="s">
        <v>74</v>
      </c>
      <c r="AV1525" s="167" t="s">
        <v>72</v>
      </c>
      <c r="AW1525" s="167" t="s">
        <v>5</v>
      </c>
      <c r="AX1525" s="167" t="s">
        <v>66</v>
      </c>
      <c r="AY1525" s="168" t="s">
        <v>123</v>
      </c>
    </row>
    <row r="1526" spans="2:51" s="95" customFormat="1" ht="12">
      <c r="B1526" s="94"/>
      <c r="D1526" s="96" t="s">
        <v>132</v>
      </c>
      <c r="E1526" s="97" t="s">
        <v>1</v>
      </c>
      <c r="F1526" s="98" t="s">
        <v>72</v>
      </c>
      <c r="H1526" s="99">
        <v>1</v>
      </c>
      <c r="L1526" s="94"/>
      <c r="M1526" s="100"/>
      <c r="N1526" s="101"/>
      <c r="O1526" s="101"/>
      <c r="P1526" s="101"/>
      <c r="Q1526" s="101"/>
      <c r="R1526" s="101"/>
      <c r="S1526" s="101"/>
      <c r="T1526" s="102"/>
      <c r="AT1526" s="97" t="s">
        <v>132</v>
      </c>
      <c r="AU1526" s="97" t="s">
        <v>74</v>
      </c>
      <c r="AV1526" s="95" t="s">
        <v>74</v>
      </c>
      <c r="AW1526" s="95" t="s">
        <v>5</v>
      </c>
      <c r="AX1526" s="95" t="s">
        <v>66</v>
      </c>
      <c r="AY1526" s="97" t="s">
        <v>123</v>
      </c>
    </row>
    <row r="1527" spans="2:51" s="167" customFormat="1" ht="12">
      <c r="B1527" s="166"/>
      <c r="D1527" s="96" t="s">
        <v>132</v>
      </c>
      <c r="E1527" s="168" t="s">
        <v>1</v>
      </c>
      <c r="F1527" s="169" t="s">
        <v>622</v>
      </c>
      <c r="H1527" s="168" t="s">
        <v>1</v>
      </c>
      <c r="L1527" s="166"/>
      <c r="M1527" s="170"/>
      <c r="N1527" s="171"/>
      <c r="O1527" s="171"/>
      <c r="P1527" s="171"/>
      <c r="Q1527" s="171"/>
      <c r="R1527" s="171"/>
      <c r="S1527" s="171"/>
      <c r="T1527" s="172"/>
      <c r="AT1527" s="168" t="s">
        <v>132</v>
      </c>
      <c r="AU1527" s="168" t="s">
        <v>74</v>
      </c>
      <c r="AV1527" s="167" t="s">
        <v>72</v>
      </c>
      <c r="AW1527" s="167" t="s">
        <v>5</v>
      </c>
      <c r="AX1527" s="167" t="s">
        <v>66</v>
      </c>
      <c r="AY1527" s="168" t="s">
        <v>123</v>
      </c>
    </row>
    <row r="1528" spans="2:51" s="167" customFormat="1" ht="12">
      <c r="B1528" s="166"/>
      <c r="D1528" s="96" t="s">
        <v>132</v>
      </c>
      <c r="E1528" s="168" t="s">
        <v>1</v>
      </c>
      <c r="F1528" s="169" t="s">
        <v>931</v>
      </c>
      <c r="H1528" s="168" t="s">
        <v>1</v>
      </c>
      <c r="L1528" s="166"/>
      <c r="M1528" s="170"/>
      <c r="N1528" s="171"/>
      <c r="O1528" s="171"/>
      <c r="P1528" s="171"/>
      <c r="Q1528" s="171"/>
      <c r="R1528" s="171"/>
      <c r="S1528" s="171"/>
      <c r="T1528" s="172"/>
      <c r="AT1528" s="168" t="s">
        <v>132</v>
      </c>
      <c r="AU1528" s="168" t="s">
        <v>74</v>
      </c>
      <c r="AV1528" s="167" t="s">
        <v>72</v>
      </c>
      <c r="AW1528" s="167" t="s">
        <v>5</v>
      </c>
      <c r="AX1528" s="167" t="s">
        <v>66</v>
      </c>
      <c r="AY1528" s="168" t="s">
        <v>123</v>
      </c>
    </row>
    <row r="1529" spans="2:51" s="167" customFormat="1" ht="12">
      <c r="B1529" s="166"/>
      <c r="D1529" s="96" t="s">
        <v>132</v>
      </c>
      <c r="E1529" s="168" t="s">
        <v>1</v>
      </c>
      <c r="F1529" s="169" t="s">
        <v>866</v>
      </c>
      <c r="H1529" s="168" t="s">
        <v>1</v>
      </c>
      <c r="L1529" s="166"/>
      <c r="M1529" s="170"/>
      <c r="N1529" s="171"/>
      <c r="O1529" s="171"/>
      <c r="P1529" s="171"/>
      <c r="Q1529" s="171"/>
      <c r="R1529" s="171"/>
      <c r="S1529" s="171"/>
      <c r="T1529" s="172"/>
      <c r="AT1529" s="168" t="s">
        <v>132</v>
      </c>
      <c r="AU1529" s="168" t="s">
        <v>74</v>
      </c>
      <c r="AV1529" s="167" t="s">
        <v>72</v>
      </c>
      <c r="AW1529" s="167" t="s">
        <v>5</v>
      </c>
      <c r="AX1529" s="167" t="s">
        <v>66</v>
      </c>
      <c r="AY1529" s="168" t="s">
        <v>123</v>
      </c>
    </row>
    <row r="1530" spans="2:51" s="95" customFormat="1" ht="12">
      <c r="B1530" s="94"/>
      <c r="D1530" s="96" t="s">
        <v>132</v>
      </c>
      <c r="E1530" s="97" t="s">
        <v>1</v>
      </c>
      <c r="F1530" s="98" t="s">
        <v>72</v>
      </c>
      <c r="H1530" s="99">
        <v>1</v>
      </c>
      <c r="L1530" s="94"/>
      <c r="M1530" s="100"/>
      <c r="N1530" s="101"/>
      <c r="O1530" s="101"/>
      <c r="P1530" s="101"/>
      <c r="Q1530" s="101"/>
      <c r="R1530" s="101"/>
      <c r="S1530" s="101"/>
      <c r="T1530" s="102"/>
      <c r="AT1530" s="97" t="s">
        <v>132</v>
      </c>
      <c r="AU1530" s="97" t="s">
        <v>74</v>
      </c>
      <c r="AV1530" s="95" t="s">
        <v>74</v>
      </c>
      <c r="AW1530" s="95" t="s">
        <v>5</v>
      </c>
      <c r="AX1530" s="95" t="s">
        <v>66</v>
      </c>
      <c r="AY1530" s="97" t="s">
        <v>123</v>
      </c>
    </row>
    <row r="1531" spans="2:51" s="182" customFormat="1" ht="12">
      <c r="B1531" s="181"/>
      <c r="D1531" s="96" t="s">
        <v>132</v>
      </c>
      <c r="E1531" s="183" t="s">
        <v>1</v>
      </c>
      <c r="F1531" s="184" t="s">
        <v>470</v>
      </c>
      <c r="H1531" s="185">
        <v>4</v>
      </c>
      <c r="L1531" s="181"/>
      <c r="M1531" s="186"/>
      <c r="N1531" s="187"/>
      <c r="O1531" s="187"/>
      <c r="P1531" s="187"/>
      <c r="Q1531" s="187"/>
      <c r="R1531" s="187"/>
      <c r="S1531" s="187"/>
      <c r="T1531" s="188"/>
      <c r="AT1531" s="183" t="s">
        <v>132</v>
      </c>
      <c r="AU1531" s="183" t="s">
        <v>74</v>
      </c>
      <c r="AV1531" s="182" t="s">
        <v>130</v>
      </c>
      <c r="AW1531" s="182" t="s">
        <v>5</v>
      </c>
      <c r="AX1531" s="182" t="s">
        <v>72</v>
      </c>
      <c r="AY1531" s="183" t="s">
        <v>123</v>
      </c>
    </row>
    <row r="1532" spans="2:65" s="117" customFormat="1" ht="16.5" customHeight="1">
      <c r="B1532" s="8"/>
      <c r="C1532" s="103" t="s">
        <v>922</v>
      </c>
      <c r="D1532" s="103" t="s">
        <v>189</v>
      </c>
      <c r="E1532" s="104" t="s">
        <v>940</v>
      </c>
      <c r="F1532" s="105" t="s">
        <v>1381</v>
      </c>
      <c r="G1532" s="106" t="s">
        <v>175</v>
      </c>
      <c r="H1532" s="107">
        <v>1</v>
      </c>
      <c r="I1532" s="143"/>
      <c r="J1532" s="108">
        <f>ROUND(I1532*H1532,2)</f>
        <v>0</v>
      </c>
      <c r="K1532" s="105" t="s">
        <v>751</v>
      </c>
      <c r="L1532" s="157"/>
      <c r="M1532" s="109" t="s">
        <v>1</v>
      </c>
      <c r="N1532" s="189" t="s">
        <v>35</v>
      </c>
      <c r="O1532" s="92">
        <v>0</v>
      </c>
      <c r="P1532" s="92">
        <f>O1532*H1532</f>
        <v>0</v>
      </c>
      <c r="Q1532" s="92">
        <v>6.6</v>
      </c>
      <c r="R1532" s="92">
        <f>Q1532*H1532</f>
        <v>6.6</v>
      </c>
      <c r="S1532" s="92">
        <v>0</v>
      </c>
      <c r="T1532" s="164">
        <f>S1532*H1532</f>
        <v>0</v>
      </c>
      <c r="AR1532" s="120" t="s">
        <v>159</v>
      </c>
      <c r="AT1532" s="120" t="s">
        <v>189</v>
      </c>
      <c r="AU1532" s="120" t="s">
        <v>74</v>
      </c>
      <c r="AY1532" s="120" t="s">
        <v>123</v>
      </c>
      <c r="BE1532" s="156">
        <f>IF(N1532="základní",J1532,0)</f>
        <v>0</v>
      </c>
      <c r="BF1532" s="156">
        <f>IF(N1532="snížená",J1532,0)</f>
        <v>0</v>
      </c>
      <c r="BG1532" s="156">
        <f>IF(N1532="zákl. přenesená",J1532,0)</f>
        <v>0</v>
      </c>
      <c r="BH1532" s="156">
        <f>IF(N1532="sníž. přenesená",J1532,0)</f>
        <v>0</v>
      </c>
      <c r="BI1532" s="156">
        <f>IF(N1532="nulová",J1532,0)</f>
        <v>0</v>
      </c>
      <c r="BJ1532" s="120" t="s">
        <v>72</v>
      </c>
      <c r="BK1532" s="156">
        <f>ROUND(I1532*H1532,2)</f>
        <v>0</v>
      </c>
      <c r="BL1532" s="120" t="s">
        <v>130</v>
      </c>
      <c r="BM1532" s="120" t="s">
        <v>1382</v>
      </c>
    </row>
    <row r="1533" spans="2:47" s="117" customFormat="1" ht="12">
      <c r="B1533" s="8"/>
      <c r="D1533" s="96" t="s">
        <v>399</v>
      </c>
      <c r="F1533" s="165" t="s">
        <v>1381</v>
      </c>
      <c r="L1533" s="8"/>
      <c r="M1533" s="114"/>
      <c r="N1533" s="21"/>
      <c r="O1533" s="21"/>
      <c r="P1533" s="21"/>
      <c r="Q1533" s="21"/>
      <c r="R1533" s="21"/>
      <c r="S1533" s="21"/>
      <c r="T1533" s="22"/>
      <c r="AT1533" s="120" t="s">
        <v>399</v>
      </c>
      <c r="AU1533" s="120" t="s">
        <v>74</v>
      </c>
    </row>
    <row r="1534" spans="2:51" s="167" customFormat="1" ht="12">
      <c r="B1534" s="166"/>
      <c r="D1534" s="96" t="s">
        <v>132</v>
      </c>
      <c r="E1534" s="168" t="s">
        <v>1</v>
      </c>
      <c r="F1534" s="169" t="s">
        <v>401</v>
      </c>
      <c r="H1534" s="168" t="s">
        <v>1</v>
      </c>
      <c r="L1534" s="166"/>
      <c r="M1534" s="170"/>
      <c r="N1534" s="171"/>
      <c r="O1534" s="171"/>
      <c r="P1534" s="171"/>
      <c r="Q1534" s="171"/>
      <c r="R1534" s="171"/>
      <c r="S1534" s="171"/>
      <c r="T1534" s="172"/>
      <c r="AT1534" s="168" t="s">
        <v>132</v>
      </c>
      <c r="AU1534" s="168" t="s">
        <v>74</v>
      </c>
      <c r="AV1534" s="167" t="s">
        <v>72</v>
      </c>
      <c r="AW1534" s="167" t="s">
        <v>5</v>
      </c>
      <c r="AX1534" s="167" t="s">
        <v>66</v>
      </c>
      <c r="AY1534" s="168" t="s">
        <v>123</v>
      </c>
    </row>
    <row r="1535" spans="2:51" s="167" customFormat="1" ht="12">
      <c r="B1535" s="166"/>
      <c r="D1535" s="96" t="s">
        <v>132</v>
      </c>
      <c r="E1535" s="168" t="s">
        <v>1</v>
      </c>
      <c r="F1535" s="169" t="s">
        <v>1142</v>
      </c>
      <c r="H1535" s="168" t="s">
        <v>1</v>
      </c>
      <c r="L1535" s="166"/>
      <c r="M1535" s="170"/>
      <c r="N1535" s="171"/>
      <c r="O1535" s="171"/>
      <c r="P1535" s="171"/>
      <c r="Q1535" s="171"/>
      <c r="R1535" s="171"/>
      <c r="S1535" s="171"/>
      <c r="T1535" s="172"/>
      <c r="AT1535" s="168" t="s">
        <v>132</v>
      </c>
      <c r="AU1535" s="168" t="s">
        <v>74</v>
      </c>
      <c r="AV1535" s="167" t="s">
        <v>72</v>
      </c>
      <c r="AW1535" s="167" t="s">
        <v>5</v>
      </c>
      <c r="AX1535" s="167" t="s">
        <v>66</v>
      </c>
      <c r="AY1535" s="168" t="s">
        <v>123</v>
      </c>
    </row>
    <row r="1536" spans="2:51" s="167" customFormat="1" ht="12">
      <c r="B1536" s="166"/>
      <c r="D1536" s="96" t="s">
        <v>132</v>
      </c>
      <c r="E1536" s="168" t="s">
        <v>1</v>
      </c>
      <c r="F1536" s="169" t="s">
        <v>1143</v>
      </c>
      <c r="H1536" s="168" t="s">
        <v>1</v>
      </c>
      <c r="L1536" s="166"/>
      <c r="M1536" s="170"/>
      <c r="N1536" s="171"/>
      <c r="O1536" s="171"/>
      <c r="P1536" s="171"/>
      <c r="Q1536" s="171"/>
      <c r="R1536" s="171"/>
      <c r="S1536" s="171"/>
      <c r="T1536" s="172"/>
      <c r="AT1536" s="168" t="s">
        <v>132</v>
      </c>
      <c r="AU1536" s="168" t="s">
        <v>74</v>
      </c>
      <c r="AV1536" s="167" t="s">
        <v>72</v>
      </c>
      <c r="AW1536" s="167" t="s">
        <v>5</v>
      </c>
      <c r="AX1536" s="167" t="s">
        <v>66</v>
      </c>
      <c r="AY1536" s="168" t="s">
        <v>123</v>
      </c>
    </row>
    <row r="1537" spans="2:51" s="167" customFormat="1" ht="12">
      <c r="B1537" s="166"/>
      <c r="D1537" s="96" t="s">
        <v>132</v>
      </c>
      <c r="E1537" s="168" t="s">
        <v>1</v>
      </c>
      <c r="F1537" s="169" t="s">
        <v>869</v>
      </c>
      <c r="H1537" s="168" t="s">
        <v>1</v>
      </c>
      <c r="L1537" s="166"/>
      <c r="M1537" s="170"/>
      <c r="N1537" s="171"/>
      <c r="O1537" s="171"/>
      <c r="P1537" s="171"/>
      <c r="Q1537" s="171"/>
      <c r="R1537" s="171"/>
      <c r="S1537" s="171"/>
      <c r="T1537" s="172"/>
      <c r="AT1537" s="168" t="s">
        <v>132</v>
      </c>
      <c r="AU1537" s="168" t="s">
        <v>74</v>
      </c>
      <c r="AV1537" s="167" t="s">
        <v>72</v>
      </c>
      <c r="AW1537" s="167" t="s">
        <v>5</v>
      </c>
      <c r="AX1537" s="167" t="s">
        <v>66</v>
      </c>
      <c r="AY1537" s="168" t="s">
        <v>123</v>
      </c>
    </row>
    <row r="1538" spans="2:51" s="167" customFormat="1" ht="12">
      <c r="B1538" s="166"/>
      <c r="D1538" s="96" t="s">
        <v>132</v>
      </c>
      <c r="E1538" s="168" t="s">
        <v>1</v>
      </c>
      <c r="F1538" s="169" t="s">
        <v>1364</v>
      </c>
      <c r="H1538" s="168" t="s">
        <v>1</v>
      </c>
      <c r="L1538" s="166"/>
      <c r="M1538" s="170"/>
      <c r="N1538" s="171"/>
      <c r="O1538" s="171"/>
      <c r="P1538" s="171"/>
      <c r="Q1538" s="171"/>
      <c r="R1538" s="171"/>
      <c r="S1538" s="171"/>
      <c r="T1538" s="172"/>
      <c r="AT1538" s="168" t="s">
        <v>132</v>
      </c>
      <c r="AU1538" s="168" t="s">
        <v>74</v>
      </c>
      <c r="AV1538" s="167" t="s">
        <v>72</v>
      </c>
      <c r="AW1538" s="167" t="s">
        <v>5</v>
      </c>
      <c r="AX1538" s="167" t="s">
        <v>66</v>
      </c>
      <c r="AY1538" s="168" t="s">
        <v>123</v>
      </c>
    </row>
    <row r="1539" spans="2:51" s="167" customFormat="1" ht="12">
      <c r="B1539" s="166"/>
      <c r="D1539" s="96" t="s">
        <v>132</v>
      </c>
      <c r="E1539" s="168" t="s">
        <v>1</v>
      </c>
      <c r="F1539" s="169" t="s">
        <v>1380</v>
      </c>
      <c r="H1539" s="168" t="s">
        <v>1</v>
      </c>
      <c r="L1539" s="166"/>
      <c r="M1539" s="170"/>
      <c r="N1539" s="171"/>
      <c r="O1539" s="171"/>
      <c r="P1539" s="171"/>
      <c r="Q1539" s="171"/>
      <c r="R1539" s="171"/>
      <c r="S1539" s="171"/>
      <c r="T1539" s="172"/>
      <c r="AT1539" s="168" t="s">
        <v>132</v>
      </c>
      <c r="AU1539" s="168" t="s">
        <v>74</v>
      </c>
      <c r="AV1539" s="167" t="s">
        <v>72</v>
      </c>
      <c r="AW1539" s="167" t="s">
        <v>5</v>
      </c>
      <c r="AX1539" s="167" t="s">
        <v>66</v>
      </c>
      <c r="AY1539" s="168" t="s">
        <v>123</v>
      </c>
    </row>
    <row r="1540" spans="2:51" s="167" customFormat="1" ht="12">
      <c r="B1540" s="166"/>
      <c r="D1540" s="96" t="s">
        <v>132</v>
      </c>
      <c r="E1540" s="168" t="s">
        <v>1</v>
      </c>
      <c r="F1540" s="169" t="s">
        <v>866</v>
      </c>
      <c r="H1540" s="168" t="s">
        <v>1</v>
      </c>
      <c r="L1540" s="166"/>
      <c r="M1540" s="170"/>
      <c r="N1540" s="171"/>
      <c r="O1540" s="171"/>
      <c r="P1540" s="171"/>
      <c r="Q1540" s="171"/>
      <c r="R1540" s="171"/>
      <c r="S1540" s="171"/>
      <c r="T1540" s="172"/>
      <c r="AT1540" s="168" t="s">
        <v>132</v>
      </c>
      <c r="AU1540" s="168" t="s">
        <v>74</v>
      </c>
      <c r="AV1540" s="167" t="s">
        <v>72</v>
      </c>
      <c r="AW1540" s="167" t="s">
        <v>5</v>
      </c>
      <c r="AX1540" s="167" t="s">
        <v>66</v>
      </c>
      <c r="AY1540" s="168" t="s">
        <v>123</v>
      </c>
    </row>
    <row r="1541" spans="2:51" s="95" customFormat="1" ht="12">
      <c r="B1541" s="94"/>
      <c r="D1541" s="96" t="s">
        <v>132</v>
      </c>
      <c r="E1541" s="97" t="s">
        <v>1</v>
      </c>
      <c r="F1541" s="98" t="s">
        <v>72</v>
      </c>
      <c r="H1541" s="99">
        <v>1</v>
      </c>
      <c r="L1541" s="94"/>
      <c r="M1541" s="100"/>
      <c r="N1541" s="101"/>
      <c r="O1541" s="101"/>
      <c r="P1541" s="101"/>
      <c r="Q1541" s="101"/>
      <c r="R1541" s="101"/>
      <c r="S1541" s="101"/>
      <c r="T1541" s="102"/>
      <c r="AT1541" s="97" t="s">
        <v>132</v>
      </c>
      <c r="AU1541" s="97" t="s">
        <v>74</v>
      </c>
      <c r="AV1541" s="95" t="s">
        <v>74</v>
      </c>
      <c r="AW1541" s="95" t="s">
        <v>5</v>
      </c>
      <c r="AX1541" s="95" t="s">
        <v>66</v>
      </c>
      <c r="AY1541" s="97" t="s">
        <v>123</v>
      </c>
    </row>
    <row r="1542" spans="2:51" s="182" customFormat="1" ht="12">
      <c r="B1542" s="181"/>
      <c r="D1542" s="96" t="s">
        <v>132</v>
      </c>
      <c r="E1542" s="183" t="s">
        <v>1</v>
      </c>
      <c r="F1542" s="184" t="s">
        <v>470</v>
      </c>
      <c r="H1542" s="185">
        <v>1</v>
      </c>
      <c r="L1542" s="181"/>
      <c r="M1542" s="186"/>
      <c r="N1542" s="187"/>
      <c r="O1542" s="187"/>
      <c r="P1542" s="187"/>
      <c r="Q1542" s="187"/>
      <c r="R1542" s="187"/>
      <c r="S1542" s="187"/>
      <c r="T1542" s="188"/>
      <c r="AT1542" s="183" t="s">
        <v>132</v>
      </c>
      <c r="AU1542" s="183" t="s">
        <v>74</v>
      </c>
      <c r="AV1542" s="182" t="s">
        <v>130</v>
      </c>
      <c r="AW1542" s="182" t="s">
        <v>5</v>
      </c>
      <c r="AX1542" s="182" t="s">
        <v>72</v>
      </c>
      <c r="AY1542" s="183" t="s">
        <v>123</v>
      </c>
    </row>
    <row r="1543" spans="2:65" s="117" customFormat="1" ht="16.5" customHeight="1">
      <c r="B1543" s="8"/>
      <c r="C1543" s="103" t="s">
        <v>926</v>
      </c>
      <c r="D1543" s="103" t="s">
        <v>189</v>
      </c>
      <c r="E1543" s="104" t="s">
        <v>945</v>
      </c>
      <c r="F1543" s="105" t="s">
        <v>941</v>
      </c>
      <c r="G1543" s="106" t="s">
        <v>175</v>
      </c>
      <c r="H1543" s="107">
        <v>3</v>
      </c>
      <c r="I1543" s="143"/>
      <c r="J1543" s="108">
        <f>ROUND(I1543*H1543,2)</f>
        <v>0</v>
      </c>
      <c r="K1543" s="105" t="s">
        <v>751</v>
      </c>
      <c r="L1543" s="157"/>
      <c r="M1543" s="109" t="s">
        <v>1</v>
      </c>
      <c r="N1543" s="189" t="s">
        <v>35</v>
      </c>
      <c r="O1543" s="92">
        <v>0</v>
      </c>
      <c r="P1543" s="92">
        <f>O1543*H1543</f>
        <v>0</v>
      </c>
      <c r="Q1543" s="92">
        <v>5.75</v>
      </c>
      <c r="R1543" s="92">
        <f>Q1543*H1543</f>
        <v>17.25</v>
      </c>
      <c r="S1543" s="92">
        <v>0</v>
      </c>
      <c r="T1543" s="164">
        <f>S1543*H1543</f>
        <v>0</v>
      </c>
      <c r="AR1543" s="120" t="s">
        <v>159</v>
      </c>
      <c r="AT1543" s="120" t="s">
        <v>189</v>
      </c>
      <c r="AU1543" s="120" t="s">
        <v>74</v>
      </c>
      <c r="AY1543" s="120" t="s">
        <v>123</v>
      </c>
      <c r="BE1543" s="156">
        <f>IF(N1543="základní",J1543,0)</f>
        <v>0</v>
      </c>
      <c r="BF1543" s="156">
        <f>IF(N1543="snížená",J1543,0)</f>
        <v>0</v>
      </c>
      <c r="BG1543" s="156">
        <f>IF(N1543="zákl. přenesená",J1543,0)</f>
        <v>0</v>
      </c>
      <c r="BH1543" s="156">
        <f>IF(N1543="sníž. přenesená",J1543,0)</f>
        <v>0</v>
      </c>
      <c r="BI1543" s="156">
        <f>IF(N1543="nulová",J1543,0)</f>
        <v>0</v>
      </c>
      <c r="BJ1543" s="120" t="s">
        <v>72</v>
      </c>
      <c r="BK1543" s="156">
        <f>ROUND(I1543*H1543,2)</f>
        <v>0</v>
      </c>
      <c r="BL1543" s="120" t="s">
        <v>130</v>
      </c>
      <c r="BM1543" s="120" t="s">
        <v>1383</v>
      </c>
    </row>
    <row r="1544" spans="2:47" s="117" customFormat="1" ht="12">
      <c r="B1544" s="8"/>
      <c r="D1544" s="96" t="s">
        <v>399</v>
      </c>
      <c r="F1544" s="165" t="s">
        <v>941</v>
      </c>
      <c r="L1544" s="8"/>
      <c r="M1544" s="114"/>
      <c r="N1544" s="21"/>
      <c r="O1544" s="21"/>
      <c r="P1544" s="21"/>
      <c r="Q1544" s="21"/>
      <c r="R1544" s="21"/>
      <c r="S1544" s="21"/>
      <c r="T1544" s="22"/>
      <c r="AT1544" s="120" t="s">
        <v>399</v>
      </c>
      <c r="AU1544" s="120" t="s">
        <v>74</v>
      </c>
    </row>
    <row r="1545" spans="2:51" s="167" customFormat="1" ht="12">
      <c r="B1545" s="166"/>
      <c r="D1545" s="96" t="s">
        <v>132</v>
      </c>
      <c r="E1545" s="168" t="s">
        <v>1</v>
      </c>
      <c r="F1545" s="169" t="s">
        <v>401</v>
      </c>
      <c r="H1545" s="168" t="s">
        <v>1</v>
      </c>
      <c r="L1545" s="166"/>
      <c r="M1545" s="170"/>
      <c r="N1545" s="171"/>
      <c r="O1545" s="171"/>
      <c r="P1545" s="171"/>
      <c r="Q1545" s="171"/>
      <c r="R1545" s="171"/>
      <c r="S1545" s="171"/>
      <c r="T1545" s="172"/>
      <c r="AT1545" s="168" t="s">
        <v>132</v>
      </c>
      <c r="AU1545" s="168" t="s">
        <v>74</v>
      </c>
      <c r="AV1545" s="167" t="s">
        <v>72</v>
      </c>
      <c r="AW1545" s="167" t="s">
        <v>5</v>
      </c>
      <c r="AX1545" s="167" t="s">
        <v>66</v>
      </c>
      <c r="AY1545" s="168" t="s">
        <v>123</v>
      </c>
    </row>
    <row r="1546" spans="2:51" s="167" customFormat="1" ht="12">
      <c r="B1546" s="166"/>
      <c r="D1546" s="96" t="s">
        <v>132</v>
      </c>
      <c r="E1546" s="168" t="s">
        <v>1</v>
      </c>
      <c r="F1546" s="169" t="s">
        <v>1142</v>
      </c>
      <c r="H1546" s="168" t="s">
        <v>1</v>
      </c>
      <c r="L1546" s="166"/>
      <c r="M1546" s="170"/>
      <c r="N1546" s="171"/>
      <c r="O1546" s="171"/>
      <c r="P1546" s="171"/>
      <c r="Q1546" s="171"/>
      <c r="R1546" s="171"/>
      <c r="S1546" s="171"/>
      <c r="T1546" s="172"/>
      <c r="AT1546" s="168" t="s">
        <v>132</v>
      </c>
      <c r="AU1546" s="168" t="s">
        <v>74</v>
      </c>
      <c r="AV1546" s="167" t="s">
        <v>72</v>
      </c>
      <c r="AW1546" s="167" t="s">
        <v>5</v>
      </c>
      <c r="AX1546" s="167" t="s">
        <v>66</v>
      </c>
      <c r="AY1546" s="168" t="s">
        <v>123</v>
      </c>
    </row>
    <row r="1547" spans="2:51" s="167" customFormat="1" ht="12">
      <c r="B1547" s="166"/>
      <c r="D1547" s="96" t="s">
        <v>132</v>
      </c>
      <c r="E1547" s="168" t="s">
        <v>1</v>
      </c>
      <c r="F1547" s="169" t="s">
        <v>1143</v>
      </c>
      <c r="H1547" s="168" t="s">
        <v>1</v>
      </c>
      <c r="L1547" s="166"/>
      <c r="M1547" s="170"/>
      <c r="N1547" s="171"/>
      <c r="O1547" s="171"/>
      <c r="P1547" s="171"/>
      <c r="Q1547" s="171"/>
      <c r="R1547" s="171"/>
      <c r="S1547" s="171"/>
      <c r="T1547" s="172"/>
      <c r="AT1547" s="168" t="s">
        <v>132</v>
      </c>
      <c r="AU1547" s="168" t="s">
        <v>74</v>
      </c>
      <c r="AV1547" s="167" t="s">
        <v>72</v>
      </c>
      <c r="AW1547" s="167" t="s">
        <v>5</v>
      </c>
      <c r="AX1547" s="167" t="s">
        <v>66</v>
      </c>
      <c r="AY1547" s="168" t="s">
        <v>123</v>
      </c>
    </row>
    <row r="1548" spans="2:51" s="167" customFormat="1" ht="12">
      <c r="B1548" s="166"/>
      <c r="D1548" s="96" t="s">
        <v>132</v>
      </c>
      <c r="E1548" s="168" t="s">
        <v>1</v>
      </c>
      <c r="F1548" s="169" t="s">
        <v>869</v>
      </c>
      <c r="H1548" s="168" t="s">
        <v>1</v>
      </c>
      <c r="L1548" s="166"/>
      <c r="M1548" s="170"/>
      <c r="N1548" s="171"/>
      <c r="O1548" s="171"/>
      <c r="P1548" s="171"/>
      <c r="Q1548" s="171"/>
      <c r="R1548" s="171"/>
      <c r="S1548" s="171"/>
      <c r="T1548" s="172"/>
      <c r="AT1548" s="168" t="s">
        <v>132</v>
      </c>
      <c r="AU1548" s="168" t="s">
        <v>74</v>
      </c>
      <c r="AV1548" s="167" t="s">
        <v>72</v>
      </c>
      <c r="AW1548" s="167" t="s">
        <v>5</v>
      </c>
      <c r="AX1548" s="167" t="s">
        <v>66</v>
      </c>
      <c r="AY1548" s="168" t="s">
        <v>123</v>
      </c>
    </row>
    <row r="1549" spans="2:51" s="167" customFormat="1" ht="12">
      <c r="B1549" s="166"/>
      <c r="D1549" s="96" t="s">
        <v>132</v>
      </c>
      <c r="E1549" s="168" t="s">
        <v>1</v>
      </c>
      <c r="F1549" s="169" t="s">
        <v>1365</v>
      </c>
      <c r="H1549" s="168" t="s">
        <v>1</v>
      </c>
      <c r="L1549" s="166"/>
      <c r="M1549" s="170"/>
      <c r="N1549" s="171"/>
      <c r="O1549" s="171"/>
      <c r="P1549" s="171"/>
      <c r="Q1549" s="171"/>
      <c r="R1549" s="171"/>
      <c r="S1549" s="171"/>
      <c r="T1549" s="172"/>
      <c r="AT1549" s="168" t="s">
        <v>132</v>
      </c>
      <c r="AU1549" s="168" t="s">
        <v>74</v>
      </c>
      <c r="AV1549" s="167" t="s">
        <v>72</v>
      </c>
      <c r="AW1549" s="167" t="s">
        <v>5</v>
      </c>
      <c r="AX1549" s="167" t="s">
        <v>66</v>
      </c>
      <c r="AY1549" s="168" t="s">
        <v>123</v>
      </c>
    </row>
    <row r="1550" spans="2:51" s="167" customFormat="1" ht="12">
      <c r="B1550" s="166"/>
      <c r="D1550" s="96" t="s">
        <v>132</v>
      </c>
      <c r="E1550" s="168" t="s">
        <v>1</v>
      </c>
      <c r="F1550" s="169" t="s">
        <v>931</v>
      </c>
      <c r="H1550" s="168" t="s">
        <v>1</v>
      </c>
      <c r="L1550" s="166"/>
      <c r="M1550" s="170"/>
      <c r="N1550" s="171"/>
      <c r="O1550" s="171"/>
      <c r="P1550" s="171"/>
      <c r="Q1550" s="171"/>
      <c r="R1550" s="171"/>
      <c r="S1550" s="171"/>
      <c r="T1550" s="172"/>
      <c r="AT1550" s="168" t="s">
        <v>132</v>
      </c>
      <c r="AU1550" s="168" t="s">
        <v>74</v>
      </c>
      <c r="AV1550" s="167" t="s">
        <v>72</v>
      </c>
      <c r="AW1550" s="167" t="s">
        <v>5</v>
      </c>
      <c r="AX1550" s="167" t="s">
        <v>66</v>
      </c>
      <c r="AY1550" s="168" t="s">
        <v>123</v>
      </c>
    </row>
    <row r="1551" spans="2:51" s="167" customFormat="1" ht="12">
      <c r="B1551" s="166"/>
      <c r="D1551" s="96" t="s">
        <v>132</v>
      </c>
      <c r="E1551" s="168" t="s">
        <v>1</v>
      </c>
      <c r="F1551" s="169" t="s">
        <v>866</v>
      </c>
      <c r="H1551" s="168" t="s">
        <v>1</v>
      </c>
      <c r="L1551" s="166"/>
      <c r="M1551" s="170"/>
      <c r="N1551" s="171"/>
      <c r="O1551" s="171"/>
      <c r="P1551" s="171"/>
      <c r="Q1551" s="171"/>
      <c r="R1551" s="171"/>
      <c r="S1551" s="171"/>
      <c r="T1551" s="172"/>
      <c r="AT1551" s="168" t="s">
        <v>132</v>
      </c>
      <c r="AU1551" s="168" t="s">
        <v>74</v>
      </c>
      <c r="AV1551" s="167" t="s">
        <v>72</v>
      </c>
      <c r="AW1551" s="167" t="s">
        <v>5</v>
      </c>
      <c r="AX1551" s="167" t="s">
        <v>66</v>
      </c>
      <c r="AY1551" s="168" t="s">
        <v>123</v>
      </c>
    </row>
    <row r="1552" spans="2:51" s="95" customFormat="1" ht="12">
      <c r="B1552" s="94"/>
      <c r="D1552" s="96" t="s">
        <v>132</v>
      </c>
      <c r="E1552" s="97" t="s">
        <v>1</v>
      </c>
      <c r="F1552" s="98" t="s">
        <v>72</v>
      </c>
      <c r="H1552" s="99">
        <v>1</v>
      </c>
      <c r="L1552" s="94"/>
      <c r="M1552" s="100"/>
      <c r="N1552" s="101"/>
      <c r="O1552" s="101"/>
      <c r="P1552" s="101"/>
      <c r="Q1552" s="101"/>
      <c r="R1552" s="101"/>
      <c r="S1552" s="101"/>
      <c r="T1552" s="102"/>
      <c r="AT1552" s="97" t="s">
        <v>132</v>
      </c>
      <c r="AU1552" s="97" t="s">
        <v>74</v>
      </c>
      <c r="AV1552" s="95" t="s">
        <v>74</v>
      </c>
      <c r="AW1552" s="95" t="s">
        <v>5</v>
      </c>
      <c r="AX1552" s="95" t="s">
        <v>66</v>
      </c>
      <c r="AY1552" s="97" t="s">
        <v>123</v>
      </c>
    </row>
    <row r="1553" spans="2:51" s="167" customFormat="1" ht="12">
      <c r="B1553" s="166"/>
      <c r="D1553" s="96" t="s">
        <v>132</v>
      </c>
      <c r="E1553" s="168" t="s">
        <v>1</v>
      </c>
      <c r="F1553" s="169" t="s">
        <v>1366</v>
      </c>
      <c r="H1553" s="168" t="s">
        <v>1</v>
      </c>
      <c r="L1553" s="166"/>
      <c r="M1553" s="170"/>
      <c r="N1553" s="171"/>
      <c r="O1553" s="171"/>
      <c r="P1553" s="171"/>
      <c r="Q1553" s="171"/>
      <c r="R1553" s="171"/>
      <c r="S1553" s="171"/>
      <c r="T1553" s="172"/>
      <c r="AT1553" s="168" t="s">
        <v>132</v>
      </c>
      <c r="AU1553" s="168" t="s">
        <v>74</v>
      </c>
      <c r="AV1553" s="167" t="s">
        <v>72</v>
      </c>
      <c r="AW1553" s="167" t="s">
        <v>5</v>
      </c>
      <c r="AX1553" s="167" t="s">
        <v>66</v>
      </c>
      <c r="AY1553" s="168" t="s">
        <v>123</v>
      </c>
    </row>
    <row r="1554" spans="2:51" s="167" customFormat="1" ht="12">
      <c r="B1554" s="166"/>
      <c r="D1554" s="96" t="s">
        <v>132</v>
      </c>
      <c r="E1554" s="168" t="s">
        <v>1</v>
      </c>
      <c r="F1554" s="169" t="s">
        <v>931</v>
      </c>
      <c r="H1554" s="168" t="s">
        <v>1</v>
      </c>
      <c r="L1554" s="166"/>
      <c r="M1554" s="170"/>
      <c r="N1554" s="171"/>
      <c r="O1554" s="171"/>
      <c r="P1554" s="171"/>
      <c r="Q1554" s="171"/>
      <c r="R1554" s="171"/>
      <c r="S1554" s="171"/>
      <c r="T1554" s="172"/>
      <c r="AT1554" s="168" t="s">
        <v>132</v>
      </c>
      <c r="AU1554" s="168" t="s">
        <v>74</v>
      </c>
      <c r="AV1554" s="167" t="s">
        <v>72</v>
      </c>
      <c r="AW1554" s="167" t="s">
        <v>5</v>
      </c>
      <c r="AX1554" s="167" t="s">
        <v>66</v>
      </c>
      <c r="AY1554" s="168" t="s">
        <v>123</v>
      </c>
    </row>
    <row r="1555" spans="2:51" s="167" customFormat="1" ht="12">
      <c r="B1555" s="166"/>
      <c r="D1555" s="96" t="s">
        <v>132</v>
      </c>
      <c r="E1555" s="168" t="s">
        <v>1</v>
      </c>
      <c r="F1555" s="169" t="s">
        <v>866</v>
      </c>
      <c r="H1555" s="168" t="s">
        <v>1</v>
      </c>
      <c r="L1555" s="166"/>
      <c r="M1555" s="170"/>
      <c r="N1555" s="171"/>
      <c r="O1555" s="171"/>
      <c r="P1555" s="171"/>
      <c r="Q1555" s="171"/>
      <c r="R1555" s="171"/>
      <c r="S1555" s="171"/>
      <c r="T1555" s="172"/>
      <c r="AT1555" s="168" t="s">
        <v>132</v>
      </c>
      <c r="AU1555" s="168" t="s">
        <v>74</v>
      </c>
      <c r="AV1555" s="167" t="s">
        <v>72</v>
      </c>
      <c r="AW1555" s="167" t="s">
        <v>5</v>
      </c>
      <c r="AX1555" s="167" t="s">
        <v>66</v>
      </c>
      <c r="AY1555" s="168" t="s">
        <v>123</v>
      </c>
    </row>
    <row r="1556" spans="2:51" s="95" customFormat="1" ht="12">
      <c r="B1556" s="94"/>
      <c r="D1556" s="96" t="s">
        <v>132</v>
      </c>
      <c r="E1556" s="97" t="s">
        <v>1</v>
      </c>
      <c r="F1556" s="98" t="s">
        <v>72</v>
      </c>
      <c r="H1556" s="99">
        <v>1</v>
      </c>
      <c r="L1556" s="94"/>
      <c r="M1556" s="100"/>
      <c r="N1556" s="101"/>
      <c r="O1556" s="101"/>
      <c r="P1556" s="101"/>
      <c r="Q1556" s="101"/>
      <c r="R1556" s="101"/>
      <c r="S1556" s="101"/>
      <c r="T1556" s="102"/>
      <c r="AT1556" s="97" t="s">
        <v>132</v>
      </c>
      <c r="AU1556" s="97" t="s">
        <v>74</v>
      </c>
      <c r="AV1556" s="95" t="s">
        <v>74</v>
      </c>
      <c r="AW1556" s="95" t="s">
        <v>5</v>
      </c>
      <c r="AX1556" s="95" t="s">
        <v>66</v>
      </c>
      <c r="AY1556" s="97" t="s">
        <v>123</v>
      </c>
    </row>
    <row r="1557" spans="2:51" s="167" customFormat="1" ht="12">
      <c r="B1557" s="166"/>
      <c r="D1557" s="96" t="s">
        <v>132</v>
      </c>
      <c r="E1557" s="168" t="s">
        <v>1</v>
      </c>
      <c r="F1557" s="169" t="s">
        <v>622</v>
      </c>
      <c r="H1557" s="168" t="s">
        <v>1</v>
      </c>
      <c r="L1557" s="166"/>
      <c r="M1557" s="170"/>
      <c r="N1557" s="171"/>
      <c r="O1557" s="171"/>
      <c r="P1557" s="171"/>
      <c r="Q1557" s="171"/>
      <c r="R1557" s="171"/>
      <c r="S1557" s="171"/>
      <c r="T1557" s="172"/>
      <c r="AT1557" s="168" t="s">
        <v>132</v>
      </c>
      <c r="AU1557" s="168" t="s">
        <v>74</v>
      </c>
      <c r="AV1557" s="167" t="s">
        <v>72</v>
      </c>
      <c r="AW1557" s="167" t="s">
        <v>5</v>
      </c>
      <c r="AX1557" s="167" t="s">
        <v>66</v>
      </c>
      <c r="AY1557" s="168" t="s">
        <v>123</v>
      </c>
    </row>
    <row r="1558" spans="2:51" s="167" customFormat="1" ht="12">
      <c r="B1558" s="166"/>
      <c r="D1558" s="96" t="s">
        <v>132</v>
      </c>
      <c r="E1558" s="168" t="s">
        <v>1</v>
      </c>
      <c r="F1558" s="169" t="s">
        <v>931</v>
      </c>
      <c r="H1558" s="168" t="s">
        <v>1</v>
      </c>
      <c r="L1558" s="166"/>
      <c r="M1558" s="170"/>
      <c r="N1558" s="171"/>
      <c r="O1558" s="171"/>
      <c r="P1558" s="171"/>
      <c r="Q1558" s="171"/>
      <c r="R1558" s="171"/>
      <c r="S1558" s="171"/>
      <c r="T1558" s="172"/>
      <c r="AT1558" s="168" t="s">
        <v>132</v>
      </c>
      <c r="AU1558" s="168" t="s">
        <v>74</v>
      </c>
      <c r="AV1558" s="167" t="s">
        <v>72</v>
      </c>
      <c r="AW1558" s="167" t="s">
        <v>5</v>
      </c>
      <c r="AX1558" s="167" t="s">
        <v>66</v>
      </c>
      <c r="AY1558" s="168" t="s">
        <v>123</v>
      </c>
    </row>
    <row r="1559" spans="2:51" s="167" customFormat="1" ht="12">
      <c r="B1559" s="166"/>
      <c r="D1559" s="96" t="s">
        <v>132</v>
      </c>
      <c r="E1559" s="168" t="s">
        <v>1</v>
      </c>
      <c r="F1559" s="169" t="s">
        <v>866</v>
      </c>
      <c r="H1559" s="168" t="s">
        <v>1</v>
      </c>
      <c r="L1559" s="166"/>
      <c r="M1559" s="170"/>
      <c r="N1559" s="171"/>
      <c r="O1559" s="171"/>
      <c r="P1559" s="171"/>
      <c r="Q1559" s="171"/>
      <c r="R1559" s="171"/>
      <c r="S1559" s="171"/>
      <c r="T1559" s="172"/>
      <c r="AT1559" s="168" t="s">
        <v>132</v>
      </c>
      <c r="AU1559" s="168" t="s">
        <v>74</v>
      </c>
      <c r="AV1559" s="167" t="s">
        <v>72</v>
      </c>
      <c r="AW1559" s="167" t="s">
        <v>5</v>
      </c>
      <c r="AX1559" s="167" t="s">
        <v>66</v>
      </c>
      <c r="AY1559" s="168" t="s">
        <v>123</v>
      </c>
    </row>
    <row r="1560" spans="2:51" s="95" customFormat="1" ht="12">
      <c r="B1560" s="94"/>
      <c r="D1560" s="96" t="s">
        <v>132</v>
      </c>
      <c r="E1560" s="97" t="s">
        <v>1</v>
      </c>
      <c r="F1560" s="98" t="s">
        <v>72</v>
      </c>
      <c r="H1560" s="99">
        <v>1</v>
      </c>
      <c r="L1560" s="94"/>
      <c r="M1560" s="100"/>
      <c r="N1560" s="101"/>
      <c r="O1560" s="101"/>
      <c r="P1560" s="101"/>
      <c r="Q1560" s="101"/>
      <c r="R1560" s="101"/>
      <c r="S1560" s="101"/>
      <c r="T1560" s="102"/>
      <c r="AT1560" s="97" t="s">
        <v>132</v>
      </c>
      <c r="AU1560" s="97" t="s">
        <v>74</v>
      </c>
      <c r="AV1560" s="95" t="s">
        <v>74</v>
      </c>
      <c r="AW1560" s="95" t="s">
        <v>5</v>
      </c>
      <c r="AX1560" s="95" t="s">
        <v>66</v>
      </c>
      <c r="AY1560" s="97" t="s">
        <v>123</v>
      </c>
    </row>
    <row r="1561" spans="2:51" s="182" customFormat="1" ht="12">
      <c r="B1561" s="181"/>
      <c r="D1561" s="96" t="s">
        <v>132</v>
      </c>
      <c r="E1561" s="183" t="s">
        <v>1</v>
      </c>
      <c r="F1561" s="184" t="s">
        <v>470</v>
      </c>
      <c r="H1561" s="185">
        <v>3</v>
      </c>
      <c r="L1561" s="181"/>
      <c r="M1561" s="186"/>
      <c r="N1561" s="187"/>
      <c r="O1561" s="187"/>
      <c r="P1561" s="187"/>
      <c r="Q1561" s="187"/>
      <c r="R1561" s="187"/>
      <c r="S1561" s="187"/>
      <c r="T1561" s="188"/>
      <c r="AT1561" s="183" t="s">
        <v>132</v>
      </c>
      <c r="AU1561" s="183" t="s">
        <v>74</v>
      </c>
      <c r="AV1561" s="182" t="s">
        <v>130</v>
      </c>
      <c r="AW1561" s="182" t="s">
        <v>5</v>
      </c>
      <c r="AX1561" s="182" t="s">
        <v>72</v>
      </c>
      <c r="AY1561" s="183" t="s">
        <v>123</v>
      </c>
    </row>
    <row r="1562" spans="2:65" s="117" customFormat="1" ht="16.5" customHeight="1">
      <c r="B1562" s="8"/>
      <c r="C1562" s="84" t="s">
        <v>935</v>
      </c>
      <c r="D1562" s="84" t="s">
        <v>125</v>
      </c>
      <c r="E1562" s="85" t="s">
        <v>957</v>
      </c>
      <c r="F1562" s="86" t="s">
        <v>958</v>
      </c>
      <c r="G1562" s="87" t="s">
        <v>175</v>
      </c>
      <c r="H1562" s="88">
        <v>12</v>
      </c>
      <c r="I1562" s="142"/>
      <c r="J1562" s="89">
        <f>ROUND(I1562*H1562,2)</f>
        <v>0</v>
      </c>
      <c r="K1562" s="86" t="s">
        <v>397</v>
      </c>
      <c r="L1562" s="8"/>
      <c r="M1562" s="115" t="s">
        <v>1</v>
      </c>
      <c r="N1562" s="90" t="s">
        <v>35</v>
      </c>
      <c r="O1562" s="92">
        <v>0.817</v>
      </c>
      <c r="P1562" s="92">
        <f>O1562*H1562</f>
        <v>9.803999999999998</v>
      </c>
      <c r="Q1562" s="92">
        <v>0.03826</v>
      </c>
      <c r="R1562" s="92">
        <f>Q1562*H1562</f>
        <v>0.45912000000000003</v>
      </c>
      <c r="S1562" s="92">
        <v>0</v>
      </c>
      <c r="T1562" s="164">
        <f>S1562*H1562</f>
        <v>0</v>
      </c>
      <c r="AR1562" s="120" t="s">
        <v>130</v>
      </c>
      <c r="AT1562" s="120" t="s">
        <v>125</v>
      </c>
      <c r="AU1562" s="120" t="s">
        <v>74</v>
      </c>
      <c r="AY1562" s="120" t="s">
        <v>123</v>
      </c>
      <c r="BE1562" s="156">
        <f>IF(N1562="základní",J1562,0)</f>
        <v>0</v>
      </c>
      <c r="BF1562" s="156">
        <f>IF(N1562="snížená",J1562,0)</f>
        <v>0</v>
      </c>
      <c r="BG1562" s="156">
        <f>IF(N1562="zákl. přenesená",J1562,0)</f>
        <v>0</v>
      </c>
      <c r="BH1562" s="156">
        <f>IF(N1562="sníž. přenesená",J1562,0)</f>
        <v>0</v>
      </c>
      <c r="BI1562" s="156">
        <f>IF(N1562="nulová",J1562,0)</f>
        <v>0</v>
      </c>
      <c r="BJ1562" s="120" t="s">
        <v>72</v>
      </c>
      <c r="BK1562" s="156">
        <f>ROUND(I1562*H1562,2)</f>
        <v>0</v>
      </c>
      <c r="BL1562" s="120" t="s">
        <v>130</v>
      </c>
      <c r="BM1562" s="120" t="s">
        <v>1384</v>
      </c>
    </row>
    <row r="1563" spans="2:47" s="117" customFormat="1" ht="12">
      <c r="B1563" s="8"/>
      <c r="D1563" s="96" t="s">
        <v>399</v>
      </c>
      <c r="F1563" s="165" t="s">
        <v>960</v>
      </c>
      <c r="L1563" s="8"/>
      <c r="M1563" s="114"/>
      <c r="N1563" s="21"/>
      <c r="O1563" s="21"/>
      <c r="P1563" s="21"/>
      <c r="Q1563" s="21"/>
      <c r="R1563" s="21"/>
      <c r="S1563" s="21"/>
      <c r="T1563" s="22"/>
      <c r="AT1563" s="120" t="s">
        <v>399</v>
      </c>
      <c r="AU1563" s="120" t="s">
        <v>74</v>
      </c>
    </row>
    <row r="1564" spans="2:51" s="167" customFormat="1" ht="12">
      <c r="B1564" s="166"/>
      <c r="D1564" s="96" t="s">
        <v>132</v>
      </c>
      <c r="E1564" s="168" t="s">
        <v>1</v>
      </c>
      <c r="F1564" s="169" t="s">
        <v>401</v>
      </c>
      <c r="H1564" s="168" t="s">
        <v>1</v>
      </c>
      <c r="L1564" s="166"/>
      <c r="M1564" s="170"/>
      <c r="N1564" s="171"/>
      <c r="O1564" s="171"/>
      <c r="P1564" s="171"/>
      <c r="Q1564" s="171"/>
      <c r="R1564" s="171"/>
      <c r="S1564" s="171"/>
      <c r="T1564" s="172"/>
      <c r="AT1564" s="168" t="s">
        <v>132</v>
      </c>
      <c r="AU1564" s="168" t="s">
        <v>74</v>
      </c>
      <c r="AV1564" s="167" t="s">
        <v>72</v>
      </c>
      <c r="AW1564" s="167" t="s">
        <v>5</v>
      </c>
      <c r="AX1564" s="167" t="s">
        <v>66</v>
      </c>
      <c r="AY1564" s="168" t="s">
        <v>123</v>
      </c>
    </row>
    <row r="1565" spans="2:51" s="167" customFormat="1" ht="12">
      <c r="B1565" s="166"/>
      <c r="D1565" s="96" t="s">
        <v>132</v>
      </c>
      <c r="E1565" s="168" t="s">
        <v>1</v>
      </c>
      <c r="F1565" s="169" t="s">
        <v>1142</v>
      </c>
      <c r="H1565" s="168" t="s">
        <v>1</v>
      </c>
      <c r="L1565" s="166"/>
      <c r="M1565" s="170"/>
      <c r="N1565" s="171"/>
      <c r="O1565" s="171"/>
      <c r="P1565" s="171"/>
      <c r="Q1565" s="171"/>
      <c r="R1565" s="171"/>
      <c r="S1565" s="171"/>
      <c r="T1565" s="172"/>
      <c r="AT1565" s="168" t="s">
        <v>132</v>
      </c>
      <c r="AU1565" s="168" t="s">
        <v>74</v>
      </c>
      <c r="AV1565" s="167" t="s">
        <v>72</v>
      </c>
      <c r="AW1565" s="167" t="s">
        <v>5</v>
      </c>
      <c r="AX1565" s="167" t="s">
        <v>66</v>
      </c>
      <c r="AY1565" s="168" t="s">
        <v>123</v>
      </c>
    </row>
    <row r="1566" spans="2:51" s="167" customFormat="1" ht="12">
      <c r="B1566" s="166"/>
      <c r="D1566" s="96" t="s">
        <v>132</v>
      </c>
      <c r="E1566" s="168" t="s">
        <v>1</v>
      </c>
      <c r="F1566" s="169" t="s">
        <v>1143</v>
      </c>
      <c r="H1566" s="168" t="s">
        <v>1</v>
      </c>
      <c r="L1566" s="166"/>
      <c r="M1566" s="170"/>
      <c r="N1566" s="171"/>
      <c r="O1566" s="171"/>
      <c r="P1566" s="171"/>
      <c r="Q1566" s="171"/>
      <c r="R1566" s="171"/>
      <c r="S1566" s="171"/>
      <c r="T1566" s="172"/>
      <c r="AT1566" s="168" t="s">
        <v>132</v>
      </c>
      <c r="AU1566" s="168" t="s">
        <v>74</v>
      </c>
      <c r="AV1566" s="167" t="s">
        <v>72</v>
      </c>
      <c r="AW1566" s="167" t="s">
        <v>5</v>
      </c>
      <c r="AX1566" s="167" t="s">
        <v>66</v>
      </c>
      <c r="AY1566" s="168" t="s">
        <v>123</v>
      </c>
    </row>
    <row r="1567" spans="2:51" s="167" customFormat="1" ht="12">
      <c r="B1567" s="166"/>
      <c r="D1567" s="96" t="s">
        <v>132</v>
      </c>
      <c r="E1567" s="168" t="s">
        <v>1</v>
      </c>
      <c r="F1567" s="169" t="s">
        <v>869</v>
      </c>
      <c r="H1567" s="168" t="s">
        <v>1</v>
      </c>
      <c r="L1567" s="166"/>
      <c r="M1567" s="170"/>
      <c r="N1567" s="171"/>
      <c r="O1567" s="171"/>
      <c r="P1567" s="171"/>
      <c r="Q1567" s="171"/>
      <c r="R1567" s="171"/>
      <c r="S1567" s="171"/>
      <c r="T1567" s="172"/>
      <c r="AT1567" s="168" t="s">
        <v>132</v>
      </c>
      <c r="AU1567" s="168" t="s">
        <v>74</v>
      </c>
      <c r="AV1567" s="167" t="s">
        <v>72</v>
      </c>
      <c r="AW1567" s="167" t="s">
        <v>5</v>
      </c>
      <c r="AX1567" s="167" t="s">
        <v>66</v>
      </c>
      <c r="AY1567" s="168" t="s">
        <v>123</v>
      </c>
    </row>
    <row r="1568" spans="2:51" s="167" customFormat="1" ht="12">
      <c r="B1568" s="166"/>
      <c r="D1568" s="96" t="s">
        <v>132</v>
      </c>
      <c r="E1568" s="168" t="s">
        <v>1</v>
      </c>
      <c r="F1568" s="169" t="s">
        <v>1364</v>
      </c>
      <c r="H1568" s="168" t="s">
        <v>1</v>
      </c>
      <c r="L1568" s="166"/>
      <c r="M1568" s="170"/>
      <c r="N1568" s="171"/>
      <c r="O1568" s="171"/>
      <c r="P1568" s="171"/>
      <c r="Q1568" s="171"/>
      <c r="R1568" s="171"/>
      <c r="S1568" s="171"/>
      <c r="T1568" s="172"/>
      <c r="AT1568" s="168" t="s">
        <v>132</v>
      </c>
      <c r="AU1568" s="168" t="s">
        <v>74</v>
      </c>
      <c r="AV1568" s="167" t="s">
        <v>72</v>
      </c>
      <c r="AW1568" s="167" t="s">
        <v>5</v>
      </c>
      <c r="AX1568" s="167" t="s">
        <v>66</v>
      </c>
      <c r="AY1568" s="168" t="s">
        <v>123</v>
      </c>
    </row>
    <row r="1569" spans="2:51" s="167" customFormat="1" ht="12">
      <c r="B1569" s="166"/>
      <c r="D1569" s="96" t="s">
        <v>132</v>
      </c>
      <c r="E1569" s="168" t="s">
        <v>1</v>
      </c>
      <c r="F1569" s="169" t="s">
        <v>963</v>
      </c>
      <c r="H1569" s="168" t="s">
        <v>1</v>
      </c>
      <c r="L1569" s="166"/>
      <c r="M1569" s="170"/>
      <c r="N1569" s="171"/>
      <c r="O1569" s="171"/>
      <c r="P1569" s="171"/>
      <c r="Q1569" s="171"/>
      <c r="R1569" s="171"/>
      <c r="S1569" s="171"/>
      <c r="T1569" s="172"/>
      <c r="AT1569" s="168" t="s">
        <v>132</v>
      </c>
      <c r="AU1569" s="168" t="s">
        <v>74</v>
      </c>
      <c r="AV1569" s="167" t="s">
        <v>72</v>
      </c>
      <c r="AW1569" s="167" t="s">
        <v>5</v>
      </c>
      <c r="AX1569" s="167" t="s">
        <v>66</v>
      </c>
      <c r="AY1569" s="168" t="s">
        <v>123</v>
      </c>
    </row>
    <row r="1570" spans="2:51" s="95" customFormat="1" ht="12">
      <c r="B1570" s="94"/>
      <c r="D1570" s="96" t="s">
        <v>132</v>
      </c>
      <c r="E1570" s="97" t="s">
        <v>1</v>
      </c>
      <c r="F1570" s="98" t="s">
        <v>137</v>
      </c>
      <c r="H1570" s="99">
        <v>3</v>
      </c>
      <c r="L1570" s="94"/>
      <c r="M1570" s="100"/>
      <c r="N1570" s="101"/>
      <c r="O1570" s="101"/>
      <c r="P1570" s="101"/>
      <c r="Q1570" s="101"/>
      <c r="R1570" s="101"/>
      <c r="S1570" s="101"/>
      <c r="T1570" s="102"/>
      <c r="AT1570" s="97" t="s">
        <v>132</v>
      </c>
      <c r="AU1570" s="97" t="s">
        <v>74</v>
      </c>
      <c r="AV1570" s="95" t="s">
        <v>74</v>
      </c>
      <c r="AW1570" s="95" t="s">
        <v>5</v>
      </c>
      <c r="AX1570" s="95" t="s">
        <v>66</v>
      </c>
      <c r="AY1570" s="97" t="s">
        <v>123</v>
      </c>
    </row>
    <row r="1571" spans="2:51" s="167" customFormat="1" ht="12">
      <c r="B1571" s="166"/>
      <c r="D1571" s="96" t="s">
        <v>132</v>
      </c>
      <c r="E1571" s="168" t="s">
        <v>1</v>
      </c>
      <c r="F1571" s="169" t="s">
        <v>1365</v>
      </c>
      <c r="H1571" s="168" t="s">
        <v>1</v>
      </c>
      <c r="L1571" s="166"/>
      <c r="M1571" s="170"/>
      <c r="N1571" s="171"/>
      <c r="O1571" s="171"/>
      <c r="P1571" s="171"/>
      <c r="Q1571" s="171"/>
      <c r="R1571" s="171"/>
      <c r="S1571" s="171"/>
      <c r="T1571" s="172"/>
      <c r="AT1571" s="168" t="s">
        <v>132</v>
      </c>
      <c r="AU1571" s="168" t="s">
        <v>74</v>
      </c>
      <c r="AV1571" s="167" t="s">
        <v>72</v>
      </c>
      <c r="AW1571" s="167" t="s">
        <v>5</v>
      </c>
      <c r="AX1571" s="167" t="s">
        <v>66</v>
      </c>
      <c r="AY1571" s="168" t="s">
        <v>123</v>
      </c>
    </row>
    <row r="1572" spans="2:51" s="167" customFormat="1" ht="12">
      <c r="B1572" s="166"/>
      <c r="D1572" s="96" t="s">
        <v>132</v>
      </c>
      <c r="E1572" s="168" t="s">
        <v>1</v>
      </c>
      <c r="F1572" s="169" t="s">
        <v>964</v>
      </c>
      <c r="H1572" s="168" t="s">
        <v>1</v>
      </c>
      <c r="L1572" s="166"/>
      <c r="M1572" s="170"/>
      <c r="N1572" s="171"/>
      <c r="O1572" s="171"/>
      <c r="P1572" s="171"/>
      <c r="Q1572" s="171"/>
      <c r="R1572" s="171"/>
      <c r="S1572" s="171"/>
      <c r="T1572" s="172"/>
      <c r="AT1572" s="168" t="s">
        <v>132</v>
      </c>
      <c r="AU1572" s="168" t="s">
        <v>74</v>
      </c>
      <c r="AV1572" s="167" t="s">
        <v>72</v>
      </c>
      <c r="AW1572" s="167" t="s">
        <v>5</v>
      </c>
      <c r="AX1572" s="167" t="s">
        <v>66</v>
      </c>
      <c r="AY1572" s="168" t="s">
        <v>123</v>
      </c>
    </row>
    <row r="1573" spans="2:51" s="95" customFormat="1" ht="12">
      <c r="B1573" s="94"/>
      <c r="D1573" s="96" t="s">
        <v>132</v>
      </c>
      <c r="E1573" s="97" t="s">
        <v>1</v>
      </c>
      <c r="F1573" s="98" t="s">
        <v>74</v>
      </c>
      <c r="H1573" s="99">
        <v>2</v>
      </c>
      <c r="L1573" s="94"/>
      <c r="M1573" s="100"/>
      <c r="N1573" s="101"/>
      <c r="O1573" s="101"/>
      <c r="P1573" s="101"/>
      <c r="Q1573" s="101"/>
      <c r="R1573" s="101"/>
      <c r="S1573" s="101"/>
      <c r="T1573" s="102"/>
      <c r="AT1573" s="97" t="s">
        <v>132</v>
      </c>
      <c r="AU1573" s="97" t="s">
        <v>74</v>
      </c>
      <c r="AV1573" s="95" t="s">
        <v>74</v>
      </c>
      <c r="AW1573" s="95" t="s">
        <v>5</v>
      </c>
      <c r="AX1573" s="95" t="s">
        <v>66</v>
      </c>
      <c r="AY1573" s="97" t="s">
        <v>123</v>
      </c>
    </row>
    <row r="1574" spans="2:51" s="167" customFormat="1" ht="12">
      <c r="B1574" s="166"/>
      <c r="D1574" s="96" t="s">
        <v>132</v>
      </c>
      <c r="E1574" s="168" t="s">
        <v>1</v>
      </c>
      <c r="F1574" s="169" t="s">
        <v>1366</v>
      </c>
      <c r="H1574" s="168" t="s">
        <v>1</v>
      </c>
      <c r="L1574" s="166"/>
      <c r="M1574" s="170"/>
      <c r="N1574" s="171"/>
      <c r="O1574" s="171"/>
      <c r="P1574" s="171"/>
      <c r="Q1574" s="171"/>
      <c r="R1574" s="171"/>
      <c r="S1574" s="171"/>
      <c r="T1574" s="172"/>
      <c r="AT1574" s="168" t="s">
        <v>132</v>
      </c>
      <c r="AU1574" s="168" t="s">
        <v>74</v>
      </c>
      <c r="AV1574" s="167" t="s">
        <v>72</v>
      </c>
      <c r="AW1574" s="167" t="s">
        <v>5</v>
      </c>
      <c r="AX1574" s="167" t="s">
        <v>66</v>
      </c>
      <c r="AY1574" s="168" t="s">
        <v>123</v>
      </c>
    </row>
    <row r="1575" spans="2:51" s="167" customFormat="1" ht="12">
      <c r="B1575" s="166"/>
      <c r="D1575" s="96" t="s">
        <v>132</v>
      </c>
      <c r="E1575" s="168" t="s">
        <v>1</v>
      </c>
      <c r="F1575" s="169" t="s">
        <v>964</v>
      </c>
      <c r="H1575" s="168" t="s">
        <v>1</v>
      </c>
      <c r="L1575" s="166"/>
      <c r="M1575" s="170"/>
      <c r="N1575" s="171"/>
      <c r="O1575" s="171"/>
      <c r="P1575" s="171"/>
      <c r="Q1575" s="171"/>
      <c r="R1575" s="171"/>
      <c r="S1575" s="171"/>
      <c r="T1575" s="172"/>
      <c r="AT1575" s="168" t="s">
        <v>132</v>
      </c>
      <c r="AU1575" s="168" t="s">
        <v>74</v>
      </c>
      <c r="AV1575" s="167" t="s">
        <v>72</v>
      </c>
      <c r="AW1575" s="167" t="s">
        <v>5</v>
      </c>
      <c r="AX1575" s="167" t="s">
        <v>66</v>
      </c>
      <c r="AY1575" s="168" t="s">
        <v>123</v>
      </c>
    </row>
    <row r="1576" spans="2:51" s="95" customFormat="1" ht="12">
      <c r="B1576" s="94"/>
      <c r="D1576" s="96" t="s">
        <v>132</v>
      </c>
      <c r="E1576" s="97" t="s">
        <v>1</v>
      </c>
      <c r="F1576" s="98" t="s">
        <v>74</v>
      </c>
      <c r="H1576" s="99">
        <v>2</v>
      </c>
      <c r="L1576" s="94"/>
      <c r="M1576" s="100"/>
      <c r="N1576" s="101"/>
      <c r="O1576" s="101"/>
      <c r="P1576" s="101"/>
      <c r="Q1576" s="101"/>
      <c r="R1576" s="101"/>
      <c r="S1576" s="101"/>
      <c r="T1576" s="102"/>
      <c r="AT1576" s="97" t="s">
        <v>132</v>
      </c>
      <c r="AU1576" s="97" t="s">
        <v>74</v>
      </c>
      <c r="AV1576" s="95" t="s">
        <v>74</v>
      </c>
      <c r="AW1576" s="95" t="s">
        <v>5</v>
      </c>
      <c r="AX1576" s="95" t="s">
        <v>66</v>
      </c>
      <c r="AY1576" s="97" t="s">
        <v>123</v>
      </c>
    </row>
    <row r="1577" spans="2:51" s="167" customFormat="1" ht="12">
      <c r="B1577" s="166"/>
      <c r="D1577" s="96" t="s">
        <v>132</v>
      </c>
      <c r="E1577" s="168" t="s">
        <v>1</v>
      </c>
      <c r="F1577" s="169" t="s">
        <v>622</v>
      </c>
      <c r="H1577" s="168" t="s">
        <v>1</v>
      </c>
      <c r="L1577" s="166"/>
      <c r="M1577" s="170"/>
      <c r="N1577" s="171"/>
      <c r="O1577" s="171"/>
      <c r="P1577" s="171"/>
      <c r="Q1577" s="171"/>
      <c r="R1577" s="171"/>
      <c r="S1577" s="171"/>
      <c r="T1577" s="172"/>
      <c r="AT1577" s="168" t="s">
        <v>132</v>
      </c>
      <c r="AU1577" s="168" t="s">
        <v>74</v>
      </c>
      <c r="AV1577" s="167" t="s">
        <v>72</v>
      </c>
      <c r="AW1577" s="167" t="s">
        <v>5</v>
      </c>
      <c r="AX1577" s="167" t="s">
        <v>66</v>
      </c>
      <c r="AY1577" s="168" t="s">
        <v>123</v>
      </c>
    </row>
    <row r="1578" spans="2:51" s="167" customFormat="1" ht="12">
      <c r="B1578" s="166"/>
      <c r="D1578" s="96" t="s">
        <v>132</v>
      </c>
      <c r="E1578" s="168" t="s">
        <v>1</v>
      </c>
      <c r="F1578" s="169" t="s">
        <v>964</v>
      </c>
      <c r="H1578" s="168" t="s">
        <v>1</v>
      </c>
      <c r="L1578" s="166"/>
      <c r="M1578" s="170"/>
      <c r="N1578" s="171"/>
      <c r="O1578" s="171"/>
      <c r="P1578" s="171"/>
      <c r="Q1578" s="171"/>
      <c r="R1578" s="171"/>
      <c r="S1578" s="171"/>
      <c r="T1578" s="172"/>
      <c r="AT1578" s="168" t="s">
        <v>132</v>
      </c>
      <c r="AU1578" s="168" t="s">
        <v>74</v>
      </c>
      <c r="AV1578" s="167" t="s">
        <v>72</v>
      </c>
      <c r="AW1578" s="167" t="s">
        <v>5</v>
      </c>
      <c r="AX1578" s="167" t="s">
        <v>66</v>
      </c>
      <c r="AY1578" s="168" t="s">
        <v>123</v>
      </c>
    </row>
    <row r="1579" spans="2:51" s="95" customFormat="1" ht="12">
      <c r="B1579" s="94"/>
      <c r="D1579" s="96" t="s">
        <v>132</v>
      </c>
      <c r="E1579" s="97" t="s">
        <v>1</v>
      </c>
      <c r="F1579" s="98" t="s">
        <v>74</v>
      </c>
      <c r="H1579" s="99">
        <v>2</v>
      </c>
      <c r="L1579" s="94"/>
      <c r="M1579" s="100"/>
      <c r="N1579" s="101"/>
      <c r="O1579" s="101"/>
      <c r="P1579" s="101"/>
      <c r="Q1579" s="101"/>
      <c r="R1579" s="101"/>
      <c r="S1579" s="101"/>
      <c r="T1579" s="102"/>
      <c r="AT1579" s="97" t="s">
        <v>132</v>
      </c>
      <c r="AU1579" s="97" t="s">
        <v>74</v>
      </c>
      <c r="AV1579" s="95" t="s">
        <v>74</v>
      </c>
      <c r="AW1579" s="95" t="s">
        <v>5</v>
      </c>
      <c r="AX1579" s="95" t="s">
        <v>66</v>
      </c>
      <c r="AY1579" s="97" t="s">
        <v>123</v>
      </c>
    </row>
    <row r="1580" spans="2:51" s="167" customFormat="1" ht="12">
      <c r="B1580" s="166"/>
      <c r="D1580" s="96" t="s">
        <v>132</v>
      </c>
      <c r="E1580" s="168" t="s">
        <v>1</v>
      </c>
      <c r="F1580" s="169" t="s">
        <v>1369</v>
      </c>
      <c r="H1580" s="168" t="s">
        <v>1</v>
      </c>
      <c r="L1580" s="166"/>
      <c r="M1580" s="170"/>
      <c r="N1580" s="171"/>
      <c r="O1580" s="171"/>
      <c r="P1580" s="171"/>
      <c r="Q1580" s="171"/>
      <c r="R1580" s="171"/>
      <c r="S1580" s="171"/>
      <c r="T1580" s="172"/>
      <c r="AT1580" s="168" t="s">
        <v>132</v>
      </c>
      <c r="AU1580" s="168" t="s">
        <v>74</v>
      </c>
      <c r="AV1580" s="167" t="s">
        <v>72</v>
      </c>
      <c r="AW1580" s="167" t="s">
        <v>5</v>
      </c>
      <c r="AX1580" s="167" t="s">
        <v>66</v>
      </c>
      <c r="AY1580" s="168" t="s">
        <v>123</v>
      </c>
    </row>
    <row r="1581" spans="2:51" s="167" customFormat="1" ht="12">
      <c r="B1581" s="166"/>
      <c r="D1581" s="96" t="s">
        <v>132</v>
      </c>
      <c r="E1581" s="168" t="s">
        <v>1</v>
      </c>
      <c r="F1581" s="169" t="s">
        <v>963</v>
      </c>
      <c r="H1581" s="168" t="s">
        <v>1</v>
      </c>
      <c r="L1581" s="166"/>
      <c r="M1581" s="170"/>
      <c r="N1581" s="171"/>
      <c r="O1581" s="171"/>
      <c r="P1581" s="171"/>
      <c r="Q1581" s="171"/>
      <c r="R1581" s="171"/>
      <c r="S1581" s="171"/>
      <c r="T1581" s="172"/>
      <c r="AT1581" s="168" t="s">
        <v>132</v>
      </c>
      <c r="AU1581" s="168" t="s">
        <v>74</v>
      </c>
      <c r="AV1581" s="167" t="s">
        <v>72</v>
      </c>
      <c r="AW1581" s="167" t="s">
        <v>5</v>
      </c>
      <c r="AX1581" s="167" t="s">
        <v>66</v>
      </c>
      <c r="AY1581" s="168" t="s">
        <v>123</v>
      </c>
    </row>
    <row r="1582" spans="2:51" s="95" customFormat="1" ht="12">
      <c r="B1582" s="94"/>
      <c r="D1582" s="96" t="s">
        <v>132</v>
      </c>
      <c r="E1582" s="97" t="s">
        <v>1</v>
      </c>
      <c r="F1582" s="98" t="s">
        <v>137</v>
      </c>
      <c r="H1582" s="99">
        <v>3</v>
      </c>
      <c r="L1582" s="94"/>
      <c r="M1582" s="100"/>
      <c r="N1582" s="101"/>
      <c r="O1582" s="101"/>
      <c r="P1582" s="101"/>
      <c r="Q1582" s="101"/>
      <c r="R1582" s="101"/>
      <c r="S1582" s="101"/>
      <c r="T1582" s="102"/>
      <c r="AT1582" s="97" t="s">
        <v>132</v>
      </c>
      <c r="AU1582" s="97" t="s">
        <v>74</v>
      </c>
      <c r="AV1582" s="95" t="s">
        <v>74</v>
      </c>
      <c r="AW1582" s="95" t="s">
        <v>5</v>
      </c>
      <c r="AX1582" s="95" t="s">
        <v>66</v>
      </c>
      <c r="AY1582" s="97" t="s">
        <v>123</v>
      </c>
    </row>
    <row r="1583" spans="2:51" s="182" customFormat="1" ht="12">
      <c r="B1583" s="181"/>
      <c r="D1583" s="96" t="s">
        <v>132</v>
      </c>
      <c r="E1583" s="183" t="s">
        <v>1</v>
      </c>
      <c r="F1583" s="184" t="s">
        <v>470</v>
      </c>
      <c r="H1583" s="185">
        <v>12</v>
      </c>
      <c r="L1583" s="181"/>
      <c r="M1583" s="186"/>
      <c r="N1583" s="187"/>
      <c r="O1583" s="187"/>
      <c r="P1583" s="187"/>
      <c r="Q1583" s="187"/>
      <c r="R1583" s="187"/>
      <c r="S1583" s="187"/>
      <c r="T1583" s="188"/>
      <c r="AT1583" s="183" t="s">
        <v>132</v>
      </c>
      <c r="AU1583" s="183" t="s">
        <v>74</v>
      </c>
      <c r="AV1583" s="182" t="s">
        <v>130</v>
      </c>
      <c r="AW1583" s="182" t="s">
        <v>5</v>
      </c>
      <c r="AX1583" s="182" t="s">
        <v>72</v>
      </c>
      <c r="AY1583" s="183" t="s">
        <v>123</v>
      </c>
    </row>
    <row r="1584" spans="2:65" s="117" customFormat="1" ht="16.5" customHeight="1">
      <c r="B1584" s="8"/>
      <c r="C1584" s="103" t="s">
        <v>939</v>
      </c>
      <c r="D1584" s="103" t="s">
        <v>189</v>
      </c>
      <c r="E1584" s="104" t="s">
        <v>971</v>
      </c>
      <c r="F1584" s="105" t="s">
        <v>972</v>
      </c>
      <c r="G1584" s="106" t="s">
        <v>175</v>
      </c>
      <c r="H1584" s="107">
        <v>12</v>
      </c>
      <c r="I1584" s="143"/>
      <c r="J1584" s="108">
        <f>ROUND(I1584*H1584,2)</f>
        <v>0</v>
      </c>
      <c r="K1584" s="105" t="s">
        <v>751</v>
      </c>
      <c r="L1584" s="157"/>
      <c r="M1584" s="109" t="s">
        <v>1</v>
      </c>
      <c r="N1584" s="189" t="s">
        <v>35</v>
      </c>
      <c r="O1584" s="92">
        <v>0</v>
      </c>
      <c r="P1584" s="92">
        <f>O1584*H1584</f>
        <v>0</v>
      </c>
      <c r="Q1584" s="92">
        <v>0.002</v>
      </c>
      <c r="R1584" s="92">
        <f>Q1584*H1584</f>
        <v>0.024</v>
      </c>
      <c r="S1584" s="92">
        <v>0</v>
      </c>
      <c r="T1584" s="164">
        <f>S1584*H1584</f>
        <v>0</v>
      </c>
      <c r="AR1584" s="120" t="s">
        <v>159</v>
      </c>
      <c r="AT1584" s="120" t="s">
        <v>189</v>
      </c>
      <c r="AU1584" s="120" t="s">
        <v>74</v>
      </c>
      <c r="AY1584" s="120" t="s">
        <v>123</v>
      </c>
      <c r="BE1584" s="156">
        <f>IF(N1584="základní",J1584,0)</f>
        <v>0</v>
      </c>
      <c r="BF1584" s="156">
        <f>IF(N1584="snížená",J1584,0)</f>
        <v>0</v>
      </c>
      <c r="BG1584" s="156">
        <f>IF(N1584="zákl. přenesená",J1584,0)</f>
        <v>0</v>
      </c>
      <c r="BH1584" s="156">
        <f>IF(N1584="sníž. přenesená",J1584,0)</f>
        <v>0</v>
      </c>
      <c r="BI1584" s="156">
        <f>IF(N1584="nulová",J1584,0)</f>
        <v>0</v>
      </c>
      <c r="BJ1584" s="120" t="s">
        <v>72</v>
      </c>
      <c r="BK1584" s="156">
        <f>ROUND(I1584*H1584,2)</f>
        <v>0</v>
      </c>
      <c r="BL1584" s="120" t="s">
        <v>130</v>
      </c>
      <c r="BM1584" s="120" t="s">
        <v>1385</v>
      </c>
    </row>
    <row r="1585" spans="2:47" s="117" customFormat="1" ht="12">
      <c r="B1585" s="8"/>
      <c r="D1585" s="96" t="s">
        <v>399</v>
      </c>
      <c r="F1585" s="165" t="s">
        <v>972</v>
      </c>
      <c r="L1585" s="8"/>
      <c r="M1585" s="114"/>
      <c r="N1585" s="21"/>
      <c r="O1585" s="21"/>
      <c r="P1585" s="21"/>
      <c r="Q1585" s="21"/>
      <c r="R1585" s="21"/>
      <c r="S1585" s="21"/>
      <c r="T1585" s="22"/>
      <c r="AT1585" s="120" t="s">
        <v>399</v>
      </c>
      <c r="AU1585" s="120" t="s">
        <v>74</v>
      </c>
    </row>
    <row r="1586" spans="2:51" s="167" customFormat="1" ht="12">
      <c r="B1586" s="166"/>
      <c r="D1586" s="96" t="s">
        <v>132</v>
      </c>
      <c r="E1586" s="168" t="s">
        <v>1</v>
      </c>
      <c r="F1586" s="169" t="s">
        <v>401</v>
      </c>
      <c r="H1586" s="168" t="s">
        <v>1</v>
      </c>
      <c r="L1586" s="166"/>
      <c r="M1586" s="170"/>
      <c r="N1586" s="171"/>
      <c r="O1586" s="171"/>
      <c r="P1586" s="171"/>
      <c r="Q1586" s="171"/>
      <c r="R1586" s="171"/>
      <c r="S1586" s="171"/>
      <c r="T1586" s="172"/>
      <c r="AT1586" s="168" t="s">
        <v>132</v>
      </c>
      <c r="AU1586" s="168" t="s">
        <v>74</v>
      </c>
      <c r="AV1586" s="167" t="s">
        <v>72</v>
      </c>
      <c r="AW1586" s="167" t="s">
        <v>5</v>
      </c>
      <c r="AX1586" s="167" t="s">
        <v>66</v>
      </c>
      <c r="AY1586" s="168" t="s">
        <v>123</v>
      </c>
    </row>
    <row r="1587" spans="2:51" s="167" customFormat="1" ht="12">
      <c r="B1587" s="166"/>
      <c r="D1587" s="96" t="s">
        <v>132</v>
      </c>
      <c r="E1587" s="168" t="s">
        <v>1</v>
      </c>
      <c r="F1587" s="169" t="s">
        <v>1142</v>
      </c>
      <c r="H1587" s="168" t="s">
        <v>1</v>
      </c>
      <c r="L1587" s="166"/>
      <c r="M1587" s="170"/>
      <c r="N1587" s="171"/>
      <c r="O1587" s="171"/>
      <c r="P1587" s="171"/>
      <c r="Q1587" s="171"/>
      <c r="R1587" s="171"/>
      <c r="S1587" s="171"/>
      <c r="T1587" s="172"/>
      <c r="AT1587" s="168" t="s">
        <v>132</v>
      </c>
      <c r="AU1587" s="168" t="s">
        <v>74</v>
      </c>
      <c r="AV1587" s="167" t="s">
        <v>72</v>
      </c>
      <c r="AW1587" s="167" t="s">
        <v>5</v>
      </c>
      <c r="AX1587" s="167" t="s">
        <v>66</v>
      </c>
      <c r="AY1587" s="168" t="s">
        <v>123</v>
      </c>
    </row>
    <row r="1588" spans="2:51" s="167" customFormat="1" ht="12">
      <c r="B1588" s="166"/>
      <c r="D1588" s="96" t="s">
        <v>132</v>
      </c>
      <c r="E1588" s="168" t="s">
        <v>1</v>
      </c>
      <c r="F1588" s="169" t="s">
        <v>1143</v>
      </c>
      <c r="H1588" s="168" t="s">
        <v>1</v>
      </c>
      <c r="L1588" s="166"/>
      <c r="M1588" s="170"/>
      <c r="N1588" s="171"/>
      <c r="O1588" s="171"/>
      <c r="P1588" s="171"/>
      <c r="Q1588" s="171"/>
      <c r="R1588" s="171"/>
      <c r="S1588" s="171"/>
      <c r="T1588" s="172"/>
      <c r="AT1588" s="168" t="s">
        <v>132</v>
      </c>
      <c r="AU1588" s="168" t="s">
        <v>74</v>
      </c>
      <c r="AV1588" s="167" t="s">
        <v>72</v>
      </c>
      <c r="AW1588" s="167" t="s">
        <v>5</v>
      </c>
      <c r="AX1588" s="167" t="s">
        <v>66</v>
      </c>
      <c r="AY1588" s="168" t="s">
        <v>123</v>
      </c>
    </row>
    <row r="1589" spans="2:51" s="167" customFormat="1" ht="12">
      <c r="B1589" s="166"/>
      <c r="D1589" s="96" t="s">
        <v>132</v>
      </c>
      <c r="E1589" s="168" t="s">
        <v>1</v>
      </c>
      <c r="F1589" s="169" t="s">
        <v>869</v>
      </c>
      <c r="H1589" s="168" t="s">
        <v>1</v>
      </c>
      <c r="L1589" s="166"/>
      <c r="M1589" s="170"/>
      <c r="N1589" s="171"/>
      <c r="O1589" s="171"/>
      <c r="P1589" s="171"/>
      <c r="Q1589" s="171"/>
      <c r="R1589" s="171"/>
      <c r="S1589" s="171"/>
      <c r="T1589" s="172"/>
      <c r="AT1589" s="168" t="s">
        <v>132</v>
      </c>
      <c r="AU1589" s="168" t="s">
        <v>74</v>
      </c>
      <c r="AV1589" s="167" t="s">
        <v>72</v>
      </c>
      <c r="AW1589" s="167" t="s">
        <v>5</v>
      </c>
      <c r="AX1589" s="167" t="s">
        <v>66</v>
      </c>
      <c r="AY1589" s="168" t="s">
        <v>123</v>
      </c>
    </row>
    <row r="1590" spans="2:51" s="167" customFormat="1" ht="12">
      <c r="B1590" s="166"/>
      <c r="D1590" s="96" t="s">
        <v>132</v>
      </c>
      <c r="E1590" s="168" t="s">
        <v>1</v>
      </c>
      <c r="F1590" s="169" t="s">
        <v>1364</v>
      </c>
      <c r="H1590" s="168" t="s">
        <v>1</v>
      </c>
      <c r="L1590" s="166"/>
      <c r="M1590" s="170"/>
      <c r="N1590" s="171"/>
      <c r="O1590" s="171"/>
      <c r="P1590" s="171"/>
      <c r="Q1590" s="171"/>
      <c r="R1590" s="171"/>
      <c r="S1590" s="171"/>
      <c r="T1590" s="172"/>
      <c r="AT1590" s="168" t="s">
        <v>132</v>
      </c>
      <c r="AU1590" s="168" t="s">
        <v>74</v>
      </c>
      <c r="AV1590" s="167" t="s">
        <v>72</v>
      </c>
      <c r="AW1590" s="167" t="s">
        <v>5</v>
      </c>
      <c r="AX1590" s="167" t="s">
        <v>66</v>
      </c>
      <c r="AY1590" s="168" t="s">
        <v>123</v>
      </c>
    </row>
    <row r="1591" spans="2:51" s="167" customFormat="1" ht="12">
      <c r="B1591" s="166"/>
      <c r="D1591" s="96" t="s">
        <v>132</v>
      </c>
      <c r="E1591" s="168" t="s">
        <v>1</v>
      </c>
      <c r="F1591" s="169" t="s">
        <v>963</v>
      </c>
      <c r="H1591" s="168" t="s">
        <v>1</v>
      </c>
      <c r="L1591" s="166"/>
      <c r="M1591" s="170"/>
      <c r="N1591" s="171"/>
      <c r="O1591" s="171"/>
      <c r="P1591" s="171"/>
      <c r="Q1591" s="171"/>
      <c r="R1591" s="171"/>
      <c r="S1591" s="171"/>
      <c r="T1591" s="172"/>
      <c r="AT1591" s="168" t="s">
        <v>132</v>
      </c>
      <c r="AU1591" s="168" t="s">
        <v>74</v>
      </c>
      <c r="AV1591" s="167" t="s">
        <v>72</v>
      </c>
      <c r="AW1591" s="167" t="s">
        <v>5</v>
      </c>
      <c r="AX1591" s="167" t="s">
        <v>66</v>
      </c>
      <c r="AY1591" s="168" t="s">
        <v>123</v>
      </c>
    </row>
    <row r="1592" spans="2:51" s="95" customFormat="1" ht="12">
      <c r="B1592" s="94"/>
      <c r="D1592" s="96" t="s">
        <v>132</v>
      </c>
      <c r="E1592" s="97" t="s">
        <v>1</v>
      </c>
      <c r="F1592" s="98" t="s">
        <v>137</v>
      </c>
      <c r="H1592" s="99">
        <v>3</v>
      </c>
      <c r="L1592" s="94"/>
      <c r="M1592" s="100"/>
      <c r="N1592" s="101"/>
      <c r="O1592" s="101"/>
      <c r="P1592" s="101"/>
      <c r="Q1592" s="101"/>
      <c r="R1592" s="101"/>
      <c r="S1592" s="101"/>
      <c r="T1592" s="102"/>
      <c r="AT1592" s="97" t="s">
        <v>132</v>
      </c>
      <c r="AU1592" s="97" t="s">
        <v>74</v>
      </c>
      <c r="AV1592" s="95" t="s">
        <v>74</v>
      </c>
      <c r="AW1592" s="95" t="s">
        <v>5</v>
      </c>
      <c r="AX1592" s="95" t="s">
        <v>66</v>
      </c>
      <c r="AY1592" s="97" t="s">
        <v>123</v>
      </c>
    </row>
    <row r="1593" spans="2:51" s="167" customFormat="1" ht="12">
      <c r="B1593" s="166"/>
      <c r="D1593" s="96" t="s">
        <v>132</v>
      </c>
      <c r="E1593" s="168" t="s">
        <v>1</v>
      </c>
      <c r="F1593" s="169" t="s">
        <v>1365</v>
      </c>
      <c r="H1593" s="168" t="s">
        <v>1</v>
      </c>
      <c r="L1593" s="166"/>
      <c r="M1593" s="170"/>
      <c r="N1593" s="171"/>
      <c r="O1593" s="171"/>
      <c r="P1593" s="171"/>
      <c r="Q1593" s="171"/>
      <c r="R1593" s="171"/>
      <c r="S1593" s="171"/>
      <c r="T1593" s="172"/>
      <c r="AT1593" s="168" t="s">
        <v>132</v>
      </c>
      <c r="AU1593" s="168" t="s">
        <v>74</v>
      </c>
      <c r="AV1593" s="167" t="s">
        <v>72</v>
      </c>
      <c r="AW1593" s="167" t="s">
        <v>5</v>
      </c>
      <c r="AX1593" s="167" t="s">
        <v>66</v>
      </c>
      <c r="AY1593" s="168" t="s">
        <v>123</v>
      </c>
    </row>
    <row r="1594" spans="2:51" s="167" customFormat="1" ht="12">
      <c r="B1594" s="166"/>
      <c r="D1594" s="96" t="s">
        <v>132</v>
      </c>
      <c r="E1594" s="168" t="s">
        <v>1</v>
      </c>
      <c r="F1594" s="169" t="s">
        <v>964</v>
      </c>
      <c r="H1594" s="168" t="s">
        <v>1</v>
      </c>
      <c r="L1594" s="166"/>
      <c r="M1594" s="170"/>
      <c r="N1594" s="171"/>
      <c r="O1594" s="171"/>
      <c r="P1594" s="171"/>
      <c r="Q1594" s="171"/>
      <c r="R1594" s="171"/>
      <c r="S1594" s="171"/>
      <c r="T1594" s="172"/>
      <c r="AT1594" s="168" t="s">
        <v>132</v>
      </c>
      <c r="AU1594" s="168" t="s">
        <v>74</v>
      </c>
      <c r="AV1594" s="167" t="s">
        <v>72</v>
      </c>
      <c r="AW1594" s="167" t="s">
        <v>5</v>
      </c>
      <c r="AX1594" s="167" t="s">
        <v>66</v>
      </c>
      <c r="AY1594" s="168" t="s">
        <v>123</v>
      </c>
    </row>
    <row r="1595" spans="2:51" s="95" customFormat="1" ht="12">
      <c r="B1595" s="94"/>
      <c r="D1595" s="96" t="s">
        <v>132</v>
      </c>
      <c r="E1595" s="97" t="s">
        <v>1</v>
      </c>
      <c r="F1595" s="98" t="s">
        <v>74</v>
      </c>
      <c r="H1595" s="99">
        <v>2</v>
      </c>
      <c r="L1595" s="94"/>
      <c r="M1595" s="100"/>
      <c r="N1595" s="101"/>
      <c r="O1595" s="101"/>
      <c r="P1595" s="101"/>
      <c r="Q1595" s="101"/>
      <c r="R1595" s="101"/>
      <c r="S1595" s="101"/>
      <c r="T1595" s="102"/>
      <c r="AT1595" s="97" t="s">
        <v>132</v>
      </c>
      <c r="AU1595" s="97" t="s">
        <v>74</v>
      </c>
      <c r="AV1595" s="95" t="s">
        <v>74</v>
      </c>
      <c r="AW1595" s="95" t="s">
        <v>5</v>
      </c>
      <c r="AX1595" s="95" t="s">
        <v>66</v>
      </c>
      <c r="AY1595" s="97" t="s">
        <v>123</v>
      </c>
    </row>
    <row r="1596" spans="2:51" s="167" customFormat="1" ht="12">
      <c r="B1596" s="166"/>
      <c r="D1596" s="96" t="s">
        <v>132</v>
      </c>
      <c r="E1596" s="168" t="s">
        <v>1</v>
      </c>
      <c r="F1596" s="169" t="s">
        <v>1366</v>
      </c>
      <c r="H1596" s="168" t="s">
        <v>1</v>
      </c>
      <c r="L1596" s="166"/>
      <c r="M1596" s="170"/>
      <c r="N1596" s="171"/>
      <c r="O1596" s="171"/>
      <c r="P1596" s="171"/>
      <c r="Q1596" s="171"/>
      <c r="R1596" s="171"/>
      <c r="S1596" s="171"/>
      <c r="T1596" s="172"/>
      <c r="AT1596" s="168" t="s">
        <v>132</v>
      </c>
      <c r="AU1596" s="168" t="s">
        <v>74</v>
      </c>
      <c r="AV1596" s="167" t="s">
        <v>72</v>
      </c>
      <c r="AW1596" s="167" t="s">
        <v>5</v>
      </c>
      <c r="AX1596" s="167" t="s">
        <v>66</v>
      </c>
      <c r="AY1596" s="168" t="s">
        <v>123</v>
      </c>
    </row>
    <row r="1597" spans="2:51" s="167" customFormat="1" ht="12">
      <c r="B1597" s="166"/>
      <c r="D1597" s="96" t="s">
        <v>132</v>
      </c>
      <c r="E1597" s="168" t="s">
        <v>1</v>
      </c>
      <c r="F1597" s="169" t="s">
        <v>964</v>
      </c>
      <c r="H1597" s="168" t="s">
        <v>1</v>
      </c>
      <c r="L1597" s="166"/>
      <c r="M1597" s="170"/>
      <c r="N1597" s="171"/>
      <c r="O1597" s="171"/>
      <c r="P1597" s="171"/>
      <c r="Q1597" s="171"/>
      <c r="R1597" s="171"/>
      <c r="S1597" s="171"/>
      <c r="T1597" s="172"/>
      <c r="AT1597" s="168" t="s">
        <v>132</v>
      </c>
      <c r="AU1597" s="168" t="s">
        <v>74</v>
      </c>
      <c r="AV1597" s="167" t="s">
        <v>72</v>
      </c>
      <c r="AW1597" s="167" t="s">
        <v>5</v>
      </c>
      <c r="AX1597" s="167" t="s">
        <v>66</v>
      </c>
      <c r="AY1597" s="168" t="s">
        <v>123</v>
      </c>
    </row>
    <row r="1598" spans="2:51" s="95" customFormat="1" ht="12">
      <c r="B1598" s="94"/>
      <c r="D1598" s="96" t="s">
        <v>132</v>
      </c>
      <c r="E1598" s="97" t="s">
        <v>1</v>
      </c>
      <c r="F1598" s="98" t="s">
        <v>74</v>
      </c>
      <c r="H1598" s="99">
        <v>2</v>
      </c>
      <c r="L1598" s="94"/>
      <c r="M1598" s="100"/>
      <c r="N1598" s="101"/>
      <c r="O1598" s="101"/>
      <c r="P1598" s="101"/>
      <c r="Q1598" s="101"/>
      <c r="R1598" s="101"/>
      <c r="S1598" s="101"/>
      <c r="T1598" s="102"/>
      <c r="AT1598" s="97" t="s">
        <v>132</v>
      </c>
      <c r="AU1598" s="97" t="s">
        <v>74</v>
      </c>
      <c r="AV1598" s="95" t="s">
        <v>74</v>
      </c>
      <c r="AW1598" s="95" t="s">
        <v>5</v>
      </c>
      <c r="AX1598" s="95" t="s">
        <v>66</v>
      </c>
      <c r="AY1598" s="97" t="s">
        <v>123</v>
      </c>
    </row>
    <row r="1599" spans="2:51" s="167" customFormat="1" ht="12">
      <c r="B1599" s="166"/>
      <c r="D1599" s="96" t="s">
        <v>132</v>
      </c>
      <c r="E1599" s="168" t="s">
        <v>1</v>
      </c>
      <c r="F1599" s="169" t="s">
        <v>622</v>
      </c>
      <c r="H1599" s="168" t="s">
        <v>1</v>
      </c>
      <c r="L1599" s="166"/>
      <c r="M1599" s="170"/>
      <c r="N1599" s="171"/>
      <c r="O1599" s="171"/>
      <c r="P1599" s="171"/>
      <c r="Q1599" s="171"/>
      <c r="R1599" s="171"/>
      <c r="S1599" s="171"/>
      <c r="T1599" s="172"/>
      <c r="AT1599" s="168" t="s">
        <v>132</v>
      </c>
      <c r="AU1599" s="168" t="s">
        <v>74</v>
      </c>
      <c r="AV1599" s="167" t="s">
        <v>72</v>
      </c>
      <c r="AW1599" s="167" t="s">
        <v>5</v>
      </c>
      <c r="AX1599" s="167" t="s">
        <v>66</v>
      </c>
      <c r="AY1599" s="168" t="s">
        <v>123</v>
      </c>
    </row>
    <row r="1600" spans="2:51" s="167" customFormat="1" ht="12">
      <c r="B1600" s="166"/>
      <c r="D1600" s="96" t="s">
        <v>132</v>
      </c>
      <c r="E1600" s="168" t="s">
        <v>1</v>
      </c>
      <c r="F1600" s="169" t="s">
        <v>964</v>
      </c>
      <c r="H1600" s="168" t="s">
        <v>1</v>
      </c>
      <c r="L1600" s="166"/>
      <c r="M1600" s="170"/>
      <c r="N1600" s="171"/>
      <c r="O1600" s="171"/>
      <c r="P1600" s="171"/>
      <c r="Q1600" s="171"/>
      <c r="R1600" s="171"/>
      <c r="S1600" s="171"/>
      <c r="T1600" s="172"/>
      <c r="AT1600" s="168" t="s">
        <v>132</v>
      </c>
      <c r="AU1600" s="168" t="s">
        <v>74</v>
      </c>
      <c r="AV1600" s="167" t="s">
        <v>72</v>
      </c>
      <c r="AW1600" s="167" t="s">
        <v>5</v>
      </c>
      <c r="AX1600" s="167" t="s">
        <v>66</v>
      </c>
      <c r="AY1600" s="168" t="s">
        <v>123</v>
      </c>
    </row>
    <row r="1601" spans="2:51" s="95" customFormat="1" ht="12">
      <c r="B1601" s="94"/>
      <c r="D1601" s="96" t="s">
        <v>132</v>
      </c>
      <c r="E1601" s="97" t="s">
        <v>1</v>
      </c>
      <c r="F1601" s="98" t="s">
        <v>74</v>
      </c>
      <c r="H1601" s="99">
        <v>2</v>
      </c>
      <c r="L1601" s="94"/>
      <c r="M1601" s="100"/>
      <c r="N1601" s="101"/>
      <c r="O1601" s="101"/>
      <c r="P1601" s="101"/>
      <c r="Q1601" s="101"/>
      <c r="R1601" s="101"/>
      <c r="S1601" s="101"/>
      <c r="T1601" s="102"/>
      <c r="AT1601" s="97" t="s">
        <v>132</v>
      </c>
      <c r="AU1601" s="97" t="s">
        <v>74</v>
      </c>
      <c r="AV1601" s="95" t="s">
        <v>74</v>
      </c>
      <c r="AW1601" s="95" t="s">
        <v>5</v>
      </c>
      <c r="AX1601" s="95" t="s">
        <v>66</v>
      </c>
      <c r="AY1601" s="97" t="s">
        <v>123</v>
      </c>
    </row>
    <row r="1602" spans="2:51" s="167" customFormat="1" ht="12">
      <c r="B1602" s="166"/>
      <c r="D1602" s="96" t="s">
        <v>132</v>
      </c>
      <c r="E1602" s="168" t="s">
        <v>1</v>
      </c>
      <c r="F1602" s="169" t="s">
        <v>1369</v>
      </c>
      <c r="H1602" s="168" t="s">
        <v>1</v>
      </c>
      <c r="L1602" s="166"/>
      <c r="M1602" s="170"/>
      <c r="N1602" s="171"/>
      <c r="O1602" s="171"/>
      <c r="P1602" s="171"/>
      <c r="Q1602" s="171"/>
      <c r="R1602" s="171"/>
      <c r="S1602" s="171"/>
      <c r="T1602" s="172"/>
      <c r="AT1602" s="168" t="s">
        <v>132</v>
      </c>
      <c r="AU1602" s="168" t="s">
        <v>74</v>
      </c>
      <c r="AV1602" s="167" t="s">
        <v>72</v>
      </c>
      <c r="AW1602" s="167" t="s">
        <v>5</v>
      </c>
      <c r="AX1602" s="167" t="s">
        <v>66</v>
      </c>
      <c r="AY1602" s="168" t="s">
        <v>123</v>
      </c>
    </row>
    <row r="1603" spans="2:51" s="167" customFormat="1" ht="12">
      <c r="B1603" s="166"/>
      <c r="D1603" s="96" t="s">
        <v>132</v>
      </c>
      <c r="E1603" s="168" t="s">
        <v>1</v>
      </c>
      <c r="F1603" s="169" t="s">
        <v>963</v>
      </c>
      <c r="H1603" s="168" t="s">
        <v>1</v>
      </c>
      <c r="L1603" s="166"/>
      <c r="M1603" s="170"/>
      <c r="N1603" s="171"/>
      <c r="O1603" s="171"/>
      <c r="P1603" s="171"/>
      <c r="Q1603" s="171"/>
      <c r="R1603" s="171"/>
      <c r="S1603" s="171"/>
      <c r="T1603" s="172"/>
      <c r="AT1603" s="168" t="s">
        <v>132</v>
      </c>
      <c r="AU1603" s="168" t="s">
        <v>74</v>
      </c>
      <c r="AV1603" s="167" t="s">
        <v>72</v>
      </c>
      <c r="AW1603" s="167" t="s">
        <v>5</v>
      </c>
      <c r="AX1603" s="167" t="s">
        <v>66</v>
      </c>
      <c r="AY1603" s="168" t="s">
        <v>123</v>
      </c>
    </row>
    <row r="1604" spans="2:51" s="95" customFormat="1" ht="12">
      <c r="B1604" s="94"/>
      <c r="D1604" s="96" t="s">
        <v>132</v>
      </c>
      <c r="E1604" s="97" t="s">
        <v>1</v>
      </c>
      <c r="F1604" s="98" t="s">
        <v>137</v>
      </c>
      <c r="H1604" s="99">
        <v>3</v>
      </c>
      <c r="L1604" s="94"/>
      <c r="M1604" s="100"/>
      <c r="N1604" s="101"/>
      <c r="O1604" s="101"/>
      <c r="P1604" s="101"/>
      <c r="Q1604" s="101"/>
      <c r="R1604" s="101"/>
      <c r="S1604" s="101"/>
      <c r="T1604" s="102"/>
      <c r="AT1604" s="97" t="s">
        <v>132</v>
      </c>
      <c r="AU1604" s="97" t="s">
        <v>74</v>
      </c>
      <c r="AV1604" s="95" t="s">
        <v>74</v>
      </c>
      <c r="AW1604" s="95" t="s">
        <v>5</v>
      </c>
      <c r="AX1604" s="95" t="s">
        <v>66</v>
      </c>
      <c r="AY1604" s="97" t="s">
        <v>123</v>
      </c>
    </row>
    <row r="1605" spans="2:51" s="182" customFormat="1" ht="12">
      <c r="B1605" s="181"/>
      <c r="D1605" s="96" t="s">
        <v>132</v>
      </c>
      <c r="E1605" s="183" t="s">
        <v>1</v>
      </c>
      <c r="F1605" s="184" t="s">
        <v>470</v>
      </c>
      <c r="H1605" s="185">
        <v>12</v>
      </c>
      <c r="L1605" s="181"/>
      <c r="M1605" s="186"/>
      <c r="N1605" s="187"/>
      <c r="O1605" s="187"/>
      <c r="P1605" s="187"/>
      <c r="Q1605" s="187"/>
      <c r="R1605" s="187"/>
      <c r="S1605" s="187"/>
      <c r="T1605" s="188"/>
      <c r="AT1605" s="183" t="s">
        <v>132</v>
      </c>
      <c r="AU1605" s="183" t="s">
        <v>74</v>
      </c>
      <c r="AV1605" s="182" t="s">
        <v>130</v>
      </c>
      <c r="AW1605" s="182" t="s">
        <v>5</v>
      </c>
      <c r="AX1605" s="182" t="s">
        <v>72</v>
      </c>
      <c r="AY1605" s="183" t="s">
        <v>123</v>
      </c>
    </row>
    <row r="1606" spans="2:65" s="117" customFormat="1" ht="16.5" customHeight="1">
      <c r="B1606" s="8"/>
      <c r="C1606" s="84" t="s">
        <v>944</v>
      </c>
      <c r="D1606" s="84" t="s">
        <v>125</v>
      </c>
      <c r="E1606" s="85" t="s">
        <v>979</v>
      </c>
      <c r="F1606" s="86" t="s">
        <v>980</v>
      </c>
      <c r="G1606" s="87" t="s">
        <v>175</v>
      </c>
      <c r="H1606" s="88">
        <v>3</v>
      </c>
      <c r="I1606" s="142"/>
      <c r="J1606" s="89">
        <f>ROUND(I1606*H1606,2)</f>
        <v>0</v>
      </c>
      <c r="K1606" s="86" t="s">
        <v>397</v>
      </c>
      <c r="L1606" s="8"/>
      <c r="M1606" s="115" t="s">
        <v>1</v>
      </c>
      <c r="N1606" s="90" t="s">
        <v>35</v>
      </c>
      <c r="O1606" s="92">
        <v>4.198</v>
      </c>
      <c r="P1606" s="92">
        <f>O1606*H1606</f>
        <v>12.594000000000001</v>
      </c>
      <c r="Q1606" s="92">
        <v>0.3409</v>
      </c>
      <c r="R1606" s="92">
        <f>Q1606*H1606</f>
        <v>1.0227</v>
      </c>
      <c r="S1606" s="92">
        <v>0</v>
      </c>
      <c r="T1606" s="164">
        <f>S1606*H1606</f>
        <v>0</v>
      </c>
      <c r="AR1606" s="120" t="s">
        <v>130</v>
      </c>
      <c r="AT1606" s="120" t="s">
        <v>125</v>
      </c>
      <c r="AU1606" s="120" t="s">
        <v>74</v>
      </c>
      <c r="AY1606" s="120" t="s">
        <v>123</v>
      </c>
      <c r="BE1606" s="156">
        <f>IF(N1606="základní",J1606,0)</f>
        <v>0</v>
      </c>
      <c r="BF1606" s="156">
        <f>IF(N1606="snížená",J1606,0)</f>
        <v>0</v>
      </c>
      <c r="BG1606" s="156">
        <f>IF(N1606="zákl. přenesená",J1606,0)</f>
        <v>0</v>
      </c>
      <c r="BH1606" s="156">
        <f>IF(N1606="sníž. přenesená",J1606,0)</f>
        <v>0</v>
      </c>
      <c r="BI1606" s="156">
        <f>IF(N1606="nulová",J1606,0)</f>
        <v>0</v>
      </c>
      <c r="BJ1606" s="120" t="s">
        <v>72</v>
      </c>
      <c r="BK1606" s="156">
        <f>ROUND(I1606*H1606,2)</f>
        <v>0</v>
      </c>
      <c r="BL1606" s="120" t="s">
        <v>130</v>
      </c>
      <c r="BM1606" s="120" t="s">
        <v>1386</v>
      </c>
    </row>
    <row r="1607" spans="2:47" s="117" customFormat="1" ht="12">
      <c r="B1607" s="8"/>
      <c r="D1607" s="96" t="s">
        <v>399</v>
      </c>
      <c r="F1607" s="165" t="s">
        <v>982</v>
      </c>
      <c r="L1607" s="8"/>
      <c r="M1607" s="114"/>
      <c r="N1607" s="21"/>
      <c r="O1607" s="21"/>
      <c r="P1607" s="21"/>
      <c r="Q1607" s="21"/>
      <c r="R1607" s="21"/>
      <c r="S1607" s="21"/>
      <c r="T1607" s="22"/>
      <c r="AT1607" s="120" t="s">
        <v>399</v>
      </c>
      <c r="AU1607" s="120" t="s">
        <v>74</v>
      </c>
    </row>
    <row r="1608" spans="2:47" s="117" customFormat="1" ht="58.5">
      <c r="B1608" s="8"/>
      <c r="D1608" s="96" t="s">
        <v>298</v>
      </c>
      <c r="F1608" s="113" t="s">
        <v>983</v>
      </c>
      <c r="L1608" s="8"/>
      <c r="M1608" s="114"/>
      <c r="N1608" s="21"/>
      <c r="O1608" s="21"/>
      <c r="P1608" s="21"/>
      <c r="Q1608" s="21"/>
      <c r="R1608" s="21"/>
      <c r="S1608" s="21"/>
      <c r="T1608" s="22"/>
      <c r="AT1608" s="120" t="s">
        <v>298</v>
      </c>
      <c r="AU1608" s="120" t="s">
        <v>74</v>
      </c>
    </row>
    <row r="1609" spans="2:51" s="167" customFormat="1" ht="12">
      <c r="B1609" s="166"/>
      <c r="D1609" s="96" t="s">
        <v>132</v>
      </c>
      <c r="E1609" s="168" t="s">
        <v>1</v>
      </c>
      <c r="F1609" s="169" t="s">
        <v>401</v>
      </c>
      <c r="H1609" s="168" t="s">
        <v>1</v>
      </c>
      <c r="L1609" s="166"/>
      <c r="M1609" s="170"/>
      <c r="N1609" s="171"/>
      <c r="O1609" s="171"/>
      <c r="P1609" s="171"/>
      <c r="Q1609" s="171"/>
      <c r="R1609" s="171"/>
      <c r="S1609" s="171"/>
      <c r="T1609" s="172"/>
      <c r="AT1609" s="168" t="s">
        <v>132</v>
      </c>
      <c r="AU1609" s="168" t="s">
        <v>74</v>
      </c>
      <c r="AV1609" s="167" t="s">
        <v>72</v>
      </c>
      <c r="AW1609" s="167" t="s">
        <v>5</v>
      </c>
      <c r="AX1609" s="167" t="s">
        <v>66</v>
      </c>
      <c r="AY1609" s="168" t="s">
        <v>123</v>
      </c>
    </row>
    <row r="1610" spans="2:51" s="167" customFormat="1" ht="12">
      <c r="B1610" s="166"/>
      <c r="D1610" s="96" t="s">
        <v>132</v>
      </c>
      <c r="E1610" s="168" t="s">
        <v>1</v>
      </c>
      <c r="F1610" s="169" t="s">
        <v>1142</v>
      </c>
      <c r="H1610" s="168" t="s">
        <v>1</v>
      </c>
      <c r="L1610" s="166"/>
      <c r="M1610" s="170"/>
      <c r="N1610" s="171"/>
      <c r="O1610" s="171"/>
      <c r="P1610" s="171"/>
      <c r="Q1610" s="171"/>
      <c r="R1610" s="171"/>
      <c r="S1610" s="171"/>
      <c r="T1610" s="172"/>
      <c r="AT1610" s="168" t="s">
        <v>132</v>
      </c>
      <c r="AU1610" s="168" t="s">
        <v>74</v>
      </c>
      <c r="AV1610" s="167" t="s">
        <v>72</v>
      </c>
      <c r="AW1610" s="167" t="s">
        <v>5</v>
      </c>
      <c r="AX1610" s="167" t="s">
        <v>66</v>
      </c>
      <c r="AY1610" s="168" t="s">
        <v>123</v>
      </c>
    </row>
    <row r="1611" spans="2:51" s="167" customFormat="1" ht="12">
      <c r="B1611" s="166"/>
      <c r="D1611" s="96" t="s">
        <v>132</v>
      </c>
      <c r="E1611" s="168" t="s">
        <v>1</v>
      </c>
      <c r="F1611" s="169" t="s">
        <v>1143</v>
      </c>
      <c r="H1611" s="168" t="s">
        <v>1</v>
      </c>
      <c r="L1611" s="166"/>
      <c r="M1611" s="170"/>
      <c r="N1611" s="171"/>
      <c r="O1611" s="171"/>
      <c r="P1611" s="171"/>
      <c r="Q1611" s="171"/>
      <c r="R1611" s="171"/>
      <c r="S1611" s="171"/>
      <c r="T1611" s="172"/>
      <c r="AT1611" s="168" t="s">
        <v>132</v>
      </c>
      <c r="AU1611" s="168" t="s">
        <v>74</v>
      </c>
      <c r="AV1611" s="167" t="s">
        <v>72</v>
      </c>
      <c r="AW1611" s="167" t="s">
        <v>5</v>
      </c>
      <c r="AX1611" s="167" t="s">
        <v>66</v>
      </c>
      <c r="AY1611" s="168" t="s">
        <v>123</v>
      </c>
    </row>
    <row r="1612" spans="2:51" s="167" customFormat="1" ht="12">
      <c r="B1612" s="166"/>
      <c r="D1612" s="96" t="s">
        <v>132</v>
      </c>
      <c r="E1612" s="168" t="s">
        <v>1</v>
      </c>
      <c r="F1612" s="169" t="s">
        <v>1150</v>
      </c>
      <c r="H1612" s="168" t="s">
        <v>1</v>
      </c>
      <c r="L1612" s="166"/>
      <c r="M1612" s="170"/>
      <c r="N1612" s="171"/>
      <c r="O1612" s="171"/>
      <c r="P1612" s="171"/>
      <c r="Q1612" s="171"/>
      <c r="R1612" s="171"/>
      <c r="S1612" s="171"/>
      <c r="T1612" s="172"/>
      <c r="AT1612" s="168" t="s">
        <v>132</v>
      </c>
      <c r="AU1612" s="168" t="s">
        <v>74</v>
      </c>
      <c r="AV1612" s="167" t="s">
        <v>72</v>
      </c>
      <c r="AW1612" s="167" t="s">
        <v>5</v>
      </c>
      <c r="AX1612" s="167" t="s">
        <v>66</v>
      </c>
      <c r="AY1612" s="168" t="s">
        <v>123</v>
      </c>
    </row>
    <row r="1613" spans="2:51" s="167" customFormat="1" ht="12">
      <c r="B1613" s="166"/>
      <c r="D1613" s="96" t="s">
        <v>132</v>
      </c>
      <c r="E1613" s="168" t="s">
        <v>1</v>
      </c>
      <c r="F1613" s="169" t="s">
        <v>1387</v>
      </c>
      <c r="H1613" s="168" t="s">
        <v>1</v>
      </c>
      <c r="L1613" s="166"/>
      <c r="M1613" s="170"/>
      <c r="N1613" s="171"/>
      <c r="O1613" s="171"/>
      <c r="P1613" s="171"/>
      <c r="Q1613" s="171"/>
      <c r="R1613" s="171"/>
      <c r="S1613" s="171"/>
      <c r="T1613" s="172"/>
      <c r="AT1613" s="168" t="s">
        <v>132</v>
      </c>
      <c r="AU1613" s="168" t="s">
        <v>74</v>
      </c>
      <c r="AV1613" s="167" t="s">
        <v>72</v>
      </c>
      <c r="AW1613" s="167" t="s">
        <v>5</v>
      </c>
      <c r="AX1613" s="167" t="s">
        <v>66</v>
      </c>
      <c r="AY1613" s="168" t="s">
        <v>123</v>
      </c>
    </row>
    <row r="1614" spans="2:51" s="95" customFormat="1" ht="12">
      <c r="B1614" s="94"/>
      <c r="D1614" s="96" t="s">
        <v>132</v>
      </c>
      <c r="E1614" s="97" t="s">
        <v>1</v>
      </c>
      <c r="F1614" s="98" t="s">
        <v>72</v>
      </c>
      <c r="H1614" s="99">
        <v>1</v>
      </c>
      <c r="L1614" s="94"/>
      <c r="M1614" s="100"/>
      <c r="N1614" s="101"/>
      <c r="O1614" s="101"/>
      <c r="P1614" s="101"/>
      <c r="Q1614" s="101"/>
      <c r="R1614" s="101"/>
      <c r="S1614" s="101"/>
      <c r="T1614" s="102"/>
      <c r="AT1614" s="97" t="s">
        <v>132</v>
      </c>
      <c r="AU1614" s="97" t="s">
        <v>74</v>
      </c>
      <c r="AV1614" s="95" t="s">
        <v>74</v>
      </c>
      <c r="AW1614" s="95" t="s">
        <v>5</v>
      </c>
      <c r="AX1614" s="95" t="s">
        <v>66</v>
      </c>
      <c r="AY1614" s="97" t="s">
        <v>123</v>
      </c>
    </row>
    <row r="1615" spans="2:51" s="167" customFormat="1" ht="12">
      <c r="B1615" s="166"/>
      <c r="D1615" s="96" t="s">
        <v>132</v>
      </c>
      <c r="E1615" s="168" t="s">
        <v>1</v>
      </c>
      <c r="F1615" s="169" t="s">
        <v>1155</v>
      </c>
      <c r="H1615" s="168" t="s">
        <v>1</v>
      </c>
      <c r="L1615" s="166"/>
      <c r="M1615" s="170"/>
      <c r="N1615" s="171"/>
      <c r="O1615" s="171"/>
      <c r="P1615" s="171"/>
      <c r="Q1615" s="171"/>
      <c r="R1615" s="171"/>
      <c r="S1615" s="171"/>
      <c r="T1615" s="172"/>
      <c r="AT1615" s="168" t="s">
        <v>132</v>
      </c>
      <c r="AU1615" s="168" t="s">
        <v>74</v>
      </c>
      <c r="AV1615" s="167" t="s">
        <v>72</v>
      </c>
      <c r="AW1615" s="167" t="s">
        <v>5</v>
      </c>
      <c r="AX1615" s="167" t="s">
        <v>66</v>
      </c>
      <c r="AY1615" s="168" t="s">
        <v>123</v>
      </c>
    </row>
    <row r="1616" spans="2:51" s="167" customFormat="1" ht="12">
      <c r="B1616" s="166"/>
      <c r="D1616" s="96" t="s">
        <v>132</v>
      </c>
      <c r="E1616" s="168" t="s">
        <v>1</v>
      </c>
      <c r="F1616" s="169" t="s">
        <v>1388</v>
      </c>
      <c r="H1616" s="168" t="s">
        <v>1</v>
      </c>
      <c r="L1616" s="166"/>
      <c r="M1616" s="170"/>
      <c r="N1616" s="171"/>
      <c r="O1616" s="171"/>
      <c r="P1616" s="171"/>
      <c r="Q1616" s="171"/>
      <c r="R1616" s="171"/>
      <c r="S1616" s="171"/>
      <c r="T1616" s="172"/>
      <c r="AT1616" s="168" t="s">
        <v>132</v>
      </c>
      <c r="AU1616" s="168" t="s">
        <v>74</v>
      </c>
      <c r="AV1616" s="167" t="s">
        <v>72</v>
      </c>
      <c r="AW1616" s="167" t="s">
        <v>5</v>
      </c>
      <c r="AX1616" s="167" t="s">
        <v>66</v>
      </c>
      <c r="AY1616" s="168" t="s">
        <v>123</v>
      </c>
    </row>
    <row r="1617" spans="2:51" s="95" customFormat="1" ht="12">
      <c r="B1617" s="94"/>
      <c r="D1617" s="96" t="s">
        <v>132</v>
      </c>
      <c r="E1617" s="97" t="s">
        <v>1</v>
      </c>
      <c r="F1617" s="98" t="s">
        <v>74</v>
      </c>
      <c r="H1617" s="99">
        <v>2</v>
      </c>
      <c r="L1617" s="94"/>
      <c r="M1617" s="100"/>
      <c r="N1617" s="101"/>
      <c r="O1617" s="101"/>
      <c r="P1617" s="101"/>
      <c r="Q1617" s="101"/>
      <c r="R1617" s="101"/>
      <c r="S1617" s="101"/>
      <c r="T1617" s="102"/>
      <c r="AT1617" s="97" t="s">
        <v>132</v>
      </c>
      <c r="AU1617" s="97" t="s">
        <v>74</v>
      </c>
      <c r="AV1617" s="95" t="s">
        <v>74</v>
      </c>
      <c r="AW1617" s="95" t="s">
        <v>5</v>
      </c>
      <c r="AX1617" s="95" t="s">
        <v>66</v>
      </c>
      <c r="AY1617" s="97" t="s">
        <v>123</v>
      </c>
    </row>
    <row r="1618" spans="2:51" s="182" customFormat="1" ht="12">
      <c r="B1618" s="181"/>
      <c r="D1618" s="96" t="s">
        <v>132</v>
      </c>
      <c r="E1618" s="183" t="s">
        <v>1</v>
      </c>
      <c r="F1618" s="184" t="s">
        <v>470</v>
      </c>
      <c r="H1618" s="185">
        <v>3</v>
      </c>
      <c r="L1618" s="181"/>
      <c r="M1618" s="186"/>
      <c r="N1618" s="187"/>
      <c r="O1618" s="187"/>
      <c r="P1618" s="187"/>
      <c r="Q1618" s="187"/>
      <c r="R1618" s="187"/>
      <c r="S1618" s="187"/>
      <c r="T1618" s="188"/>
      <c r="AT1618" s="183" t="s">
        <v>132</v>
      </c>
      <c r="AU1618" s="183" t="s">
        <v>74</v>
      </c>
      <c r="AV1618" s="182" t="s">
        <v>130</v>
      </c>
      <c r="AW1618" s="182" t="s">
        <v>5</v>
      </c>
      <c r="AX1618" s="182" t="s">
        <v>72</v>
      </c>
      <c r="AY1618" s="183" t="s">
        <v>123</v>
      </c>
    </row>
    <row r="1619" spans="2:65" s="117" customFormat="1" ht="16.5" customHeight="1">
      <c r="B1619" s="8"/>
      <c r="C1619" s="103" t="s">
        <v>948</v>
      </c>
      <c r="D1619" s="103" t="s">
        <v>189</v>
      </c>
      <c r="E1619" s="104" t="s">
        <v>991</v>
      </c>
      <c r="F1619" s="105" t="s">
        <v>992</v>
      </c>
      <c r="G1619" s="106" t="s">
        <v>175</v>
      </c>
      <c r="H1619" s="107">
        <v>3</v>
      </c>
      <c r="I1619" s="143"/>
      <c r="J1619" s="108">
        <f>ROUND(I1619*H1619,2)</f>
        <v>0</v>
      </c>
      <c r="K1619" s="105" t="s">
        <v>397</v>
      </c>
      <c r="L1619" s="157"/>
      <c r="M1619" s="109" t="s">
        <v>1</v>
      </c>
      <c r="N1619" s="189" t="s">
        <v>35</v>
      </c>
      <c r="O1619" s="92">
        <v>0</v>
      </c>
      <c r="P1619" s="92">
        <f>O1619*H1619</f>
        <v>0</v>
      </c>
      <c r="Q1619" s="92">
        <v>0.072</v>
      </c>
      <c r="R1619" s="92">
        <f>Q1619*H1619</f>
        <v>0.21599999999999997</v>
      </c>
      <c r="S1619" s="92">
        <v>0</v>
      </c>
      <c r="T1619" s="164">
        <f>S1619*H1619</f>
        <v>0</v>
      </c>
      <c r="AR1619" s="120" t="s">
        <v>159</v>
      </c>
      <c r="AT1619" s="120" t="s">
        <v>189</v>
      </c>
      <c r="AU1619" s="120" t="s">
        <v>74</v>
      </c>
      <c r="AY1619" s="120" t="s">
        <v>123</v>
      </c>
      <c r="BE1619" s="156">
        <f>IF(N1619="základní",J1619,0)</f>
        <v>0</v>
      </c>
      <c r="BF1619" s="156">
        <f>IF(N1619="snížená",J1619,0)</f>
        <v>0</v>
      </c>
      <c r="BG1619" s="156">
        <f>IF(N1619="zákl. přenesená",J1619,0)</f>
        <v>0</v>
      </c>
      <c r="BH1619" s="156">
        <f>IF(N1619="sníž. přenesená",J1619,0)</f>
        <v>0</v>
      </c>
      <c r="BI1619" s="156">
        <f>IF(N1619="nulová",J1619,0)</f>
        <v>0</v>
      </c>
      <c r="BJ1619" s="120" t="s">
        <v>72</v>
      </c>
      <c r="BK1619" s="156">
        <f>ROUND(I1619*H1619,2)</f>
        <v>0</v>
      </c>
      <c r="BL1619" s="120" t="s">
        <v>130</v>
      </c>
      <c r="BM1619" s="120" t="s">
        <v>1389</v>
      </c>
    </row>
    <row r="1620" spans="2:47" s="117" customFormat="1" ht="12">
      <c r="B1620" s="8"/>
      <c r="D1620" s="96" t="s">
        <v>399</v>
      </c>
      <c r="F1620" s="165" t="s">
        <v>992</v>
      </c>
      <c r="L1620" s="8"/>
      <c r="M1620" s="114"/>
      <c r="N1620" s="21"/>
      <c r="O1620" s="21"/>
      <c r="P1620" s="21"/>
      <c r="Q1620" s="21"/>
      <c r="R1620" s="21"/>
      <c r="S1620" s="21"/>
      <c r="T1620" s="22"/>
      <c r="AT1620" s="120" t="s">
        <v>399</v>
      </c>
      <c r="AU1620" s="120" t="s">
        <v>74</v>
      </c>
    </row>
    <row r="1621" spans="2:51" s="167" customFormat="1" ht="12">
      <c r="B1621" s="166"/>
      <c r="D1621" s="96" t="s">
        <v>132</v>
      </c>
      <c r="E1621" s="168" t="s">
        <v>1</v>
      </c>
      <c r="F1621" s="169" t="s">
        <v>401</v>
      </c>
      <c r="H1621" s="168" t="s">
        <v>1</v>
      </c>
      <c r="L1621" s="166"/>
      <c r="M1621" s="170"/>
      <c r="N1621" s="171"/>
      <c r="O1621" s="171"/>
      <c r="P1621" s="171"/>
      <c r="Q1621" s="171"/>
      <c r="R1621" s="171"/>
      <c r="S1621" s="171"/>
      <c r="T1621" s="172"/>
      <c r="AT1621" s="168" t="s">
        <v>132</v>
      </c>
      <c r="AU1621" s="168" t="s">
        <v>74</v>
      </c>
      <c r="AV1621" s="167" t="s">
        <v>72</v>
      </c>
      <c r="AW1621" s="167" t="s">
        <v>5</v>
      </c>
      <c r="AX1621" s="167" t="s">
        <v>66</v>
      </c>
      <c r="AY1621" s="168" t="s">
        <v>123</v>
      </c>
    </row>
    <row r="1622" spans="2:51" s="167" customFormat="1" ht="12">
      <c r="B1622" s="166"/>
      <c r="D1622" s="96" t="s">
        <v>132</v>
      </c>
      <c r="E1622" s="168" t="s">
        <v>1</v>
      </c>
      <c r="F1622" s="169" t="s">
        <v>1142</v>
      </c>
      <c r="H1622" s="168" t="s">
        <v>1</v>
      </c>
      <c r="L1622" s="166"/>
      <c r="M1622" s="170"/>
      <c r="N1622" s="171"/>
      <c r="O1622" s="171"/>
      <c r="P1622" s="171"/>
      <c r="Q1622" s="171"/>
      <c r="R1622" s="171"/>
      <c r="S1622" s="171"/>
      <c r="T1622" s="172"/>
      <c r="AT1622" s="168" t="s">
        <v>132</v>
      </c>
      <c r="AU1622" s="168" t="s">
        <v>74</v>
      </c>
      <c r="AV1622" s="167" t="s">
        <v>72</v>
      </c>
      <c r="AW1622" s="167" t="s">
        <v>5</v>
      </c>
      <c r="AX1622" s="167" t="s">
        <v>66</v>
      </c>
      <c r="AY1622" s="168" t="s">
        <v>123</v>
      </c>
    </row>
    <row r="1623" spans="2:51" s="167" customFormat="1" ht="12">
      <c r="B1623" s="166"/>
      <c r="D1623" s="96" t="s">
        <v>132</v>
      </c>
      <c r="E1623" s="168" t="s">
        <v>1</v>
      </c>
      <c r="F1623" s="169" t="s">
        <v>1143</v>
      </c>
      <c r="H1623" s="168" t="s">
        <v>1</v>
      </c>
      <c r="L1623" s="166"/>
      <c r="M1623" s="170"/>
      <c r="N1623" s="171"/>
      <c r="O1623" s="171"/>
      <c r="P1623" s="171"/>
      <c r="Q1623" s="171"/>
      <c r="R1623" s="171"/>
      <c r="S1623" s="171"/>
      <c r="T1623" s="172"/>
      <c r="AT1623" s="168" t="s">
        <v>132</v>
      </c>
      <c r="AU1623" s="168" t="s">
        <v>74</v>
      </c>
      <c r="AV1623" s="167" t="s">
        <v>72</v>
      </c>
      <c r="AW1623" s="167" t="s">
        <v>5</v>
      </c>
      <c r="AX1623" s="167" t="s">
        <v>66</v>
      </c>
      <c r="AY1623" s="168" t="s">
        <v>123</v>
      </c>
    </row>
    <row r="1624" spans="2:51" s="167" customFormat="1" ht="12">
      <c r="B1624" s="166"/>
      <c r="D1624" s="96" t="s">
        <v>132</v>
      </c>
      <c r="E1624" s="168" t="s">
        <v>1</v>
      </c>
      <c r="F1624" s="169" t="s">
        <v>1150</v>
      </c>
      <c r="H1624" s="168" t="s">
        <v>1</v>
      </c>
      <c r="L1624" s="166"/>
      <c r="M1624" s="170"/>
      <c r="N1624" s="171"/>
      <c r="O1624" s="171"/>
      <c r="P1624" s="171"/>
      <c r="Q1624" s="171"/>
      <c r="R1624" s="171"/>
      <c r="S1624" s="171"/>
      <c r="T1624" s="172"/>
      <c r="AT1624" s="168" t="s">
        <v>132</v>
      </c>
      <c r="AU1624" s="168" t="s">
        <v>74</v>
      </c>
      <c r="AV1624" s="167" t="s">
        <v>72</v>
      </c>
      <c r="AW1624" s="167" t="s">
        <v>5</v>
      </c>
      <c r="AX1624" s="167" t="s">
        <v>66</v>
      </c>
      <c r="AY1624" s="168" t="s">
        <v>123</v>
      </c>
    </row>
    <row r="1625" spans="2:51" s="167" customFormat="1" ht="12">
      <c r="B1625" s="166"/>
      <c r="D1625" s="96" t="s">
        <v>132</v>
      </c>
      <c r="E1625" s="168" t="s">
        <v>1</v>
      </c>
      <c r="F1625" s="169" t="s">
        <v>996</v>
      </c>
      <c r="H1625" s="168" t="s">
        <v>1</v>
      </c>
      <c r="L1625" s="166"/>
      <c r="M1625" s="170"/>
      <c r="N1625" s="171"/>
      <c r="O1625" s="171"/>
      <c r="P1625" s="171"/>
      <c r="Q1625" s="171"/>
      <c r="R1625" s="171"/>
      <c r="S1625" s="171"/>
      <c r="T1625" s="172"/>
      <c r="AT1625" s="168" t="s">
        <v>132</v>
      </c>
      <c r="AU1625" s="168" t="s">
        <v>74</v>
      </c>
      <c r="AV1625" s="167" t="s">
        <v>72</v>
      </c>
      <c r="AW1625" s="167" t="s">
        <v>5</v>
      </c>
      <c r="AX1625" s="167" t="s">
        <v>66</v>
      </c>
      <c r="AY1625" s="168" t="s">
        <v>123</v>
      </c>
    </row>
    <row r="1626" spans="2:51" s="95" customFormat="1" ht="12">
      <c r="B1626" s="94"/>
      <c r="D1626" s="96" t="s">
        <v>132</v>
      </c>
      <c r="E1626" s="97" t="s">
        <v>1</v>
      </c>
      <c r="F1626" s="98" t="s">
        <v>72</v>
      </c>
      <c r="H1626" s="99">
        <v>1</v>
      </c>
      <c r="L1626" s="94"/>
      <c r="M1626" s="100"/>
      <c r="N1626" s="101"/>
      <c r="O1626" s="101"/>
      <c r="P1626" s="101"/>
      <c r="Q1626" s="101"/>
      <c r="R1626" s="101"/>
      <c r="S1626" s="101"/>
      <c r="T1626" s="102"/>
      <c r="AT1626" s="97" t="s">
        <v>132</v>
      </c>
      <c r="AU1626" s="97" t="s">
        <v>74</v>
      </c>
      <c r="AV1626" s="95" t="s">
        <v>74</v>
      </c>
      <c r="AW1626" s="95" t="s">
        <v>5</v>
      </c>
      <c r="AX1626" s="95" t="s">
        <v>66</v>
      </c>
      <c r="AY1626" s="97" t="s">
        <v>123</v>
      </c>
    </row>
    <row r="1627" spans="2:51" s="167" customFormat="1" ht="12">
      <c r="B1627" s="166"/>
      <c r="D1627" s="96" t="s">
        <v>132</v>
      </c>
      <c r="E1627" s="168" t="s">
        <v>1</v>
      </c>
      <c r="F1627" s="169" t="s">
        <v>1155</v>
      </c>
      <c r="H1627" s="168" t="s">
        <v>1</v>
      </c>
      <c r="L1627" s="166"/>
      <c r="M1627" s="170"/>
      <c r="N1627" s="171"/>
      <c r="O1627" s="171"/>
      <c r="P1627" s="171"/>
      <c r="Q1627" s="171"/>
      <c r="R1627" s="171"/>
      <c r="S1627" s="171"/>
      <c r="T1627" s="172"/>
      <c r="AT1627" s="168" t="s">
        <v>132</v>
      </c>
      <c r="AU1627" s="168" t="s">
        <v>74</v>
      </c>
      <c r="AV1627" s="167" t="s">
        <v>72</v>
      </c>
      <c r="AW1627" s="167" t="s">
        <v>5</v>
      </c>
      <c r="AX1627" s="167" t="s">
        <v>66</v>
      </c>
      <c r="AY1627" s="168" t="s">
        <v>123</v>
      </c>
    </row>
    <row r="1628" spans="2:51" s="167" customFormat="1" ht="12">
      <c r="B1628" s="166"/>
      <c r="D1628" s="96" t="s">
        <v>132</v>
      </c>
      <c r="E1628" s="168" t="s">
        <v>1</v>
      </c>
      <c r="F1628" s="169" t="s">
        <v>995</v>
      </c>
      <c r="H1628" s="168" t="s">
        <v>1</v>
      </c>
      <c r="L1628" s="166"/>
      <c r="M1628" s="170"/>
      <c r="N1628" s="171"/>
      <c r="O1628" s="171"/>
      <c r="P1628" s="171"/>
      <c r="Q1628" s="171"/>
      <c r="R1628" s="171"/>
      <c r="S1628" s="171"/>
      <c r="T1628" s="172"/>
      <c r="AT1628" s="168" t="s">
        <v>132</v>
      </c>
      <c r="AU1628" s="168" t="s">
        <v>74</v>
      </c>
      <c r="AV1628" s="167" t="s">
        <v>72</v>
      </c>
      <c r="AW1628" s="167" t="s">
        <v>5</v>
      </c>
      <c r="AX1628" s="167" t="s">
        <v>66</v>
      </c>
      <c r="AY1628" s="168" t="s">
        <v>123</v>
      </c>
    </row>
    <row r="1629" spans="2:51" s="95" customFormat="1" ht="12">
      <c r="B1629" s="94"/>
      <c r="D1629" s="96" t="s">
        <v>132</v>
      </c>
      <c r="E1629" s="97" t="s">
        <v>1</v>
      </c>
      <c r="F1629" s="98" t="s">
        <v>74</v>
      </c>
      <c r="H1629" s="99">
        <v>2</v>
      </c>
      <c r="L1629" s="94"/>
      <c r="M1629" s="100"/>
      <c r="N1629" s="101"/>
      <c r="O1629" s="101"/>
      <c r="P1629" s="101"/>
      <c r="Q1629" s="101"/>
      <c r="R1629" s="101"/>
      <c r="S1629" s="101"/>
      <c r="T1629" s="102"/>
      <c r="AT1629" s="97" t="s">
        <v>132</v>
      </c>
      <c r="AU1629" s="97" t="s">
        <v>74</v>
      </c>
      <c r="AV1629" s="95" t="s">
        <v>74</v>
      </c>
      <c r="AW1629" s="95" t="s">
        <v>5</v>
      </c>
      <c r="AX1629" s="95" t="s">
        <v>66</v>
      </c>
      <c r="AY1629" s="97" t="s">
        <v>123</v>
      </c>
    </row>
    <row r="1630" spans="2:51" s="182" customFormat="1" ht="12">
      <c r="B1630" s="181"/>
      <c r="D1630" s="96" t="s">
        <v>132</v>
      </c>
      <c r="E1630" s="183" t="s">
        <v>1</v>
      </c>
      <c r="F1630" s="184" t="s">
        <v>470</v>
      </c>
      <c r="H1630" s="185">
        <v>3</v>
      </c>
      <c r="L1630" s="181"/>
      <c r="M1630" s="186"/>
      <c r="N1630" s="187"/>
      <c r="O1630" s="187"/>
      <c r="P1630" s="187"/>
      <c r="Q1630" s="187"/>
      <c r="R1630" s="187"/>
      <c r="S1630" s="187"/>
      <c r="T1630" s="188"/>
      <c r="AT1630" s="183" t="s">
        <v>132</v>
      </c>
      <c r="AU1630" s="183" t="s">
        <v>74</v>
      </c>
      <c r="AV1630" s="182" t="s">
        <v>130</v>
      </c>
      <c r="AW1630" s="182" t="s">
        <v>5</v>
      </c>
      <c r="AX1630" s="182" t="s">
        <v>72</v>
      </c>
      <c r="AY1630" s="183" t="s">
        <v>123</v>
      </c>
    </row>
    <row r="1631" spans="2:65" s="117" customFormat="1" ht="16.5" customHeight="1">
      <c r="B1631" s="8"/>
      <c r="C1631" s="103" t="s">
        <v>952</v>
      </c>
      <c r="D1631" s="103" t="s">
        <v>189</v>
      </c>
      <c r="E1631" s="104" t="s">
        <v>998</v>
      </c>
      <c r="F1631" s="105" t="s">
        <v>999</v>
      </c>
      <c r="G1631" s="106" t="s">
        <v>175</v>
      </c>
      <c r="H1631" s="107">
        <v>3</v>
      </c>
      <c r="I1631" s="143"/>
      <c r="J1631" s="108">
        <f>ROUND(I1631*H1631,2)</f>
        <v>0</v>
      </c>
      <c r="K1631" s="105" t="s">
        <v>397</v>
      </c>
      <c r="L1631" s="157"/>
      <c r="M1631" s="109" t="s">
        <v>1</v>
      </c>
      <c r="N1631" s="189" t="s">
        <v>35</v>
      </c>
      <c r="O1631" s="92">
        <v>0</v>
      </c>
      <c r="P1631" s="92">
        <f>O1631*H1631</f>
        <v>0</v>
      </c>
      <c r="Q1631" s="92">
        <v>0.04</v>
      </c>
      <c r="R1631" s="92">
        <f>Q1631*H1631</f>
        <v>0.12</v>
      </c>
      <c r="S1631" s="92">
        <v>0</v>
      </c>
      <c r="T1631" s="164">
        <f>S1631*H1631</f>
        <v>0</v>
      </c>
      <c r="AR1631" s="120" t="s">
        <v>159</v>
      </c>
      <c r="AT1631" s="120" t="s">
        <v>189</v>
      </c>
      <c r="AU1631" s="120" t="s">
        <v>74</v>
      </c>
      <c r="AY1631" s="120" t="s">
        <v>123</v>
      </c>
      <c r="BE1631" s="156">
        <f>IF(N1631="základní",J1631,0)</f>
        <v>0</v>
      </c>
      <c r="BF1631" s="156">
        <f>IF(N1631="snížená",J1631,0)</f>
        <v>0</v>
      </c>
      <c r="BG1631" s="156">
        <f>IF(N1631="zákl. přenesená",J1631,0)</f>
        <v>0</v>
      </c>
      <c r="BH1631" s="156">
        <f>IF(N1631="sníž. přenesená",J1631,0)</f>
        <v>0</v>
      </c>
      <c r="BI1631" s="156">
        <f>IF(N1631="nulová",J1631,0)</f>
        <v>0</v>
      </c>
      <c r="BJ1631" s="120" t="s">
        <v>72</v>
      </c>
      <c r="BK1631" s="156">
        <f>ROUND(I1631*H1631,2)</f>
        <v>0</v>
      </c>
      <c r="BL1631" s="120" t="s">
        <v>130</v>
      </c>
      <c r="BM1631" s="120" t="s">
        <v>1390</v>
      </c>
    </row>
    <row r="1632" spans="2:47" s="117" customFormat="1" ht="12">
      <c r="B1632" s="8"/>
      <c r="D1632" s="96" t="s">
        <v>399</v>
      </c>
      <c r="F1632" s="165" t="s">
        <v>999</v>
      </c>
      <c r="L1632" s="8"/>
      <c r="M1632" s="114"/>
      <c r="N1632" s="21"/>
      <c r="O1632" s="21"/>
      <c r="P1632" s="21"/>
      <c r="Q1632" s="21"/>
      <c r="R1632" s="21"/>
      <c r="S1632" s="21"/>
      <c r="T1632" s="22"/>
      <c r="AT1632" s="120" t="s">
        <v>399</v>
      </c>
      <c r="AU1632" s="120" t="s">
        <v>74</v>
      </c>
    </row>
    <row r="1633" spans="2:51" s="167" customFormat="1" ht="12">
      <c r="B1633" s="166"/>
      <c r="D1633" s="96" t="s">
        <v>132</v>
      </c>
      <c r="E1633" s="168" t="s">
        <v>1</v>
      </c>
      <c r="F1633" s="169" t="s">
        <v>401</v>
      </c>
      <c r="H1633" s="168" t="s">
        <v>1</v>
      </c>
      <c r="L1633" s="166"/>
      <c r="M1633" s="170"/>
      <c r="N1633" s="171"/>
      <c r="O1633" s="171"/>
      <c r="P1633" s="171"/>
      <c r="Q1633" s="171"/>
      <c r="R1633" s="171"/>
      <c r="S1633" s="171"/>
      <c r="T1633" s="172"/>
      <c r="AT1633" s="168" t="s">
        <v>132</v>
      </c>
      <c r="AU1633" s="168" t="s">
        <v>74</v>
      </c>
      <c r="AV1633" s="167" t="s">
        <v>72</v>
      </c>
      <c r="AW1633" s="167" t="s">
        <v>5</v>
      </c>
      <c r="AX1633" s="167" t="s">
        <v>66</v>
      </c>
      <c r="AY1633" s="168" t="s">
        <v>123</v>
      </c>
    </row>
    <row r="1634" spans="2:51" s="167" customFormat="1" ht="12">
      <c r="B1634" s="166"/>
      <c r="D1634" s="96" t="s">
        <v>132</v>
      </c>
      <c r="E1634" s="168" t="s">
        <v>1</v>
      </c>
      <c r="F1634" s="169" t="s">
        <v>1142</v>
      </c>
      <c r="H1634" s="168" t="s">
        <v>1</v>
      </c>
      <c r="L1634" s="166"/>
      <c r="M1634" s="170"/>
      <c r="N1634" s="171"/>
      <c r="O1634" s="171"/>
      <c r="P1634" s="171"/>
      <c r="Q1634" s="171"/>
      <c r="R1634" s="171"/>
      <c r="S1634" s="171"/>
      <c r="T1634" s="172"/>
      <c r="AT1634" s="168" t="s">
        <v>132</v>
      </c>
      <c r="AU1634" s="168" t="s">
        <v>74</v>
      </c>
      <c r="AV1634" s="167" t="s">
        <v>72</v>
      </c>
      <c r="AW1634" s="167" t="s">
        <v>5</v>
      </c>
      <c r="AX1634" s="167" t="s">
        <v>66</v>
      </c>
      <c r="AY1634" s="168" t="s">
        <v>123</v>
      </c>
    </row>
    <row r="1635" spans="2:51" s="167" customFormat="1" ht="12">
      <c r="B1635" s="166"/>
      <c r="D1635" s="96" t="s">
        <v>132</v>
      </c>
      <c r="E1635" s="168" t="s">
        <v>1</v>
      </c>
      <c r="F1635" s="169" t="s">
        <v>1143</v>
      </c>
      <c r="H1635" s="168" t="s">
        <v>1</v>
      </c>
      <c r="L1635" s="166"/>
      <c r="M1635" s="170"/>
      <c r="N1635" s="171"/>
      <c r="O1635" s="171"/>
      <c r="P1635" s="171"/>
      <c r="Q1635" s="171"/>
      <c r="R1635" s="171"/>
      <c r="S1635" s="171"/>
      <c r="T1635" s="172"/>
      <c r="AT1635" s="168" t="s">
        <v>132</v>
      </c>
      <c r="AU1635" s="168" t="s">
        <v>74</v>
      </c>
      <c r="AV1635" s="167" t="s">
        <v>72</v>
      </c>
      <c r="AW1635" s="167" t="s">
        <v>5</v>
      </c>
      <c r="AX1635" s="167" t="s">
        <v>66</v>
      </c>
      <c r="AY1635" s="168" t="s">
        <v>123</v>
      </c>
    </row>
    <row r="1636" spans="2:51" s="167" customFormat="1" ht="12">
      <c r="B1636" s="166"/>
      <c r="D1636" s="96" t="s">
        <v>132</v>
      </c>
      <c r="E1636" s="168" t="s">
        <v>1</v>
      </c>
      <c r="F1636" s="169" t="s">
        <v>1150</v>
      </c>
      <c r="H1636" s="168" t="s">
        <v>1</v>
      </c>
      <c r="L1636" s="166"/>
      <c r="M1636" s="170"/>
      <c r="N1636" s="171"/>
      <c r="O1636" s="171"/>
      <c r="P1636" s="171"/>
      <c r="Q1636" s="171"/>
      <c r="R1636" s="171"/>
      <c r="S1636" s="171"/>
      <c r="T1636" s="172"/>
      <c r="AT1636" s="168" t="s">
        <v>132</v>
      </c>
      <c r="AU1636" s="168" t="s">
        <v>74</v>
      </c>
      <c r="AV1636" s="167" t="s">
        <v>72</v>
      </c>
      <c r="AW1636" s="167" t="s">
        <v>5</v>
      </c>
      <c r="AX1636" s="167" t="s">
        <v>66</v>
      </c>
      <c r="AY1636" s="168" t="s">
        <v>123</v>
      </c>
    </row>
    <row r="1637" spans="2:51" s="167" customFormat="1" ht="12">
      <c r="B1637" s="166"/>
      <c r="D1637" s="96" t="s">
        <v>132</v>
      </c>
      <c r="E1637" s="168" t="s">
        <v>1</v>
      </c>
      <c r="F1637" s="169" t="s">
        <v>1003</v>
      </c>
      <c r="H1637" s="168" t="s">
        <v>1</v>
      </c>
      <c r="L1637" s="166"/>
      <c r="M1637" s="170"/>
      <c r="N1637" s="171"/>
      <c r="O1637" s="171"/>
      <c r="P1637" s="171"/>
      <c r="Q1637" s="171"/>
      <c r="R1637" s="171"/>
      <c r="S1637" s="171"/>
      <c r="T1637" s="172"/>
      <c r="AT1637" s="168" t="s">
        <v>132</v>
      </c>
      <c r="AU1637" s="168" t="s">
        <v>74</v>
      </c>
      <c r="AV1637" s="167" t="s">
        <v>72</v>
      </c>
      <c r="AW1637" s="167" t="s">
        <v>5</v>
      </c>
      <c r="AX1637" s="167" t="s">
        <v>66</v>
      </c>
      <c r="AY1637" s="168" t="s">
        <v>123</v>
      </c>
    </row>
    <row r="1638" spans="2:51" s="95" customFormat="1" ht="12">
      <c r="B1638" s="94"/>
      <c r="D1638" s="96" t="s">
        <v>132</v>
      </c>
      <c r="E1638" s="97" t="s">
        <v>1</v>
      </c>
      <c r="F1638" s="98" t="s">
        <v>72</v>
      </c>
      <c r="H1638" s="99">
        <v>1</v>
      </c>
      <c r="L1638" s="94"/>
      <c r="M1638" s="100"/>
      <c r="N1638" s="101"/>
      <c r="O1638" s="101"/>
      <c r="P1638" s="101"/>
      <c r="Q1638" s="101"/>
      <c r="R1638" s="101"/>
      <c r="S1638" s="101"/>
      <c r="T1638" s="102"/>
      <c r="AT1638" s="97" t="s">
        <v>132</v>
      </c>
      <c r="AU1638" s="97" t="s">
        <v>74</v>
      </c>
      <c r="AV1638" s="95" t="s">
        <v>74</v>
      </c>
      <c r="AW1638" s="95" t="s">
        <v>5</v>
      </c>
      <c r="AX1638" s="95" t="s">
        <v>66</v>
      </c>
      <c r="AY1638" s="97" t="s">
        <v>123</v>
      </c>
    </row>
    <row r="1639" spans="2:51" s="167" customFormat="1" ht="12">
      <c r="B1639" s="166"/>
      <c r="D1639" s="96" t="s">
        <v>132</v>
      </c>
      <c r="E1639" s="168" t="s">
        <v>1</v>
      </c>
      <c r="F1639" s="169" t="s">
        <v>1155</v>
      </c>
      <c r="H1639" s="168" t="s">
        <v>1</v>
      </c>
      <c r="L1639" s="166"/>
      <c r="M1639" s="170"/>
      <c r="N1639" s="171"/>
      <c r="O1639" s="171"/>
      <c r="P1639" s="171"/>
      <c r="Q1639" s="171"/>
      <c r="R1639" s="171"/>
      <c r="S1639" s="171"/>
      <c r="T1639" s="172"/>
      <c r="AT1639" s="168" t="s">
        <v>132</v>
      </c>
      <c r="AU1639" s="168" t="s">
        <v>74</v>
      </c>
      <c r="AV1639" s="167" t="s">
        <v>72</v>
      </c>
      <c r="AW1639" s="167" t="s">
        <v>5</v>
      </c>
      <c r="AX1639" s="167" t="s">
        <v>66</v>
      </c>
      <c r="AY1639" s="168" t="s">
        <v>123</v>
      </c>
    </row>
    <row r="1640" spans="2:51" s="167" customFormat="1" ht="12">
      <c r="B1640" s="166"/>
      <c r="D1640" s="96" t="s">
        <v>132</v>
      </c>
      <c r="E1640" s="168" t="s">
        <v>1</v>
      </c>
      <c r="F1640" s="169" t="s">
        <v>1002</v>
      </c>
      <c r="H1640" s="168" t="s">
        <v>1</v>
      </c>
      <c r="L1640" s="166"/>
      <c r="M1640" s="170"/>
      <c r="N1640" s="171"/>
      <c r="O1640" s="171"/>
      <c r="P1640" s="171"/>
      <c r="Q1640" s="171"/>
      <c r="R1640" s="171"/>
      <c r="S1640" s="171"/>
      <c r="T1640" s="172"/>
      <c r="AT1640" s="168" t="s">
        <v>132</v>
      </c>
      <c r="AU1640" s="168" t="s">
        <v>74</v>
      </c>
      <c r="AV1640" s="167" t="s">
        <v>72</v>
      </c>
      <c r="AW1640" s="167" t="s">
        <v>5</v>
      </c>
      <c r="AX1640" s="167" t="s">
        <v>66</v>
      </c>
      <c r="AY1640" s="168" t="s">
        <v>123</v>
      </c>
    </row>
    <row r="1641" spans="2:51" s="95" customFormat="1" ht="12">
      <c r="B1641" s="94"/>
      <c r="D1641" s="96" t="s">
        <v>132</v>
      </c>
      <c r="E1641" s="97" t="s">
        <v>1</v>
      </c>
      <c r="F1641" s="98" t="s">
        <v>74</v>
      </c>
      <c r="H1641" s="99">
        <v>2</v>
      </c>
      <c r="L1641" s="94"/>
      <c r="M1641" s="100"/>
      <c r="N1641" s="101"/>
      <c r="O1641" s="101"/>
      <c r="P1641" s="101"/>
      <c r="Q1641" s="101"/>
      <c r="R1641" s="101"/>
      <c r="S1641" s="101"/>
      <c r="T1641" s="102"/>
      <c r="AT1641" s="97" t="s">
        <v>132</v>
      </c>
      <c r="AU1641" s="97" t="s">
        <v>74</v>
      </c>
      <c r="AV1641" s="95" t="s">
        <v>74</v>
      </c>
      <c r="AW1641" s="95" t="s">
        <v>5</v>
      </c>
      <c r="AX1641" s="95" t="s">
        <v>66</v>
      </c>
      <c r="AY1641" s="97" t="s">
        <v>123</v>
      </c>
    </row>
    <row r="1642" spans="2:51" s="182" customFormat="1" ht="12">
      <c r="B1642" s="181"/>
      <c r="D1642" s="96" t="s">
        <v>132</v>
      </c>
      <c r="E1642" s="183" t="s">
        <v>1</v>
      </c>
      <c r="F1642" s="184" t="s">
        <v>470</v>
      </c>
      <c r="H1642" s="185">
        <v>3</v>
      </c>
      <c r="L1642" s="181"/>
      <c r="M1642" s="186"/>
      <c r="N1642" s="187"/>
      <c r="O1642" s="187"/>
      <c r="P1642" s="187"/>
      <c r="Q1642" s="187"/>
      <c r="R1642" s="187"/>
      <c r="S1642" s="187"/>
      <c r="T1642" s="188"/>
      <c r="AT1642" s="183" t="s">
        <v>132</v>
      </c>
      <c r="AU1642" s="183" t="s">
        <v>74</v>
      </c>
      <c r="AV1642" s="182" t="s">
        <v>130</v>
      </c>
      <c r="AW1642" s="182" t="s">
        <v>5</v>
      </c>
      <c r="AX1642" s="182" t="s">
        <v>72</v>
      </c>
      <c r="AY1642" s="183" t="s">
        <v>123</v>
      </c>
    </row>
    <row r="1643" spans="2:65" s="117" customFormat="1" ht="16.5" customHeight="1">
      <c r="B1643" s="8"/>
      <c r="C1643" s="103" t="s">
        <v>956</v>
      </c>
      <c r="D1643" s="103" t="s">
        <v>189</v>
      </c>
      <c r="E1643" s="104" t="s">
        <v>1005</v>
      </c>
      <c r="F1643" s="105" t="s">
        <v>1006</v>
      </c>
      <c r="G1643" s="106" t="s">
        <v>175</v>
      </c>
      <c r="H1643" s="107">
        <v>3</v>
      </c>
      <c r="I1643" s="143"/>
      <c r="J1643" s="108">
        <f>ROUND(I1643*H1643,2)</f>
        <v>0</v>
      </c>
      <c r="K1643" s="105" t="s">
        <v>397</v>
      </c>
      <c r="L1643" s="157"/>
      <c r="M1643" s="109" t="s">
        <v>1</v>
      </c>
      <c r="N1643" s="189" t="s">
        <v>35</v>
      </c>
      <c r="O1643" s="92">
        <v>0</v>
      </c>
      <c r="P1643" s="92">
        <f>O1643*H1643</f>
        <v>0</v>
      </c>
      <c r="Q1643" s="92">
        <v>0.17</v>
      </c>
      <c r="R1643" s="92">
        <f>Q1643*H1643</f>
        <v>0.51</v>
      </c>
      <c r="S1643" s="92">
        <v>0</v>
      </c>
      <c r="T1643" s="164">
        <f>S1643*H1643</f>
        <v>0</v>
      </c>
      <c r="AR1643" s="120" t="s">
        <v>159</v>
      </c>
      <c r="AT1643" s="120" t="s">
        <v>189</v>
      </c>
      <c r="AU1643" s="120" t="s">
        <v>74</v>
      </c>
      <c r="AY1643" s="120" t="s">
        <v>123</v>
      </c>
      <c r="BE1643" s="156">
        <f>IF(N1643="základní",J1643,0)</f>
        <v>0</v>
      </c>
      <c r="BF1643" s="156">
        <f>IF(N1643="snížená",J1643,0)</f>
        <v>0</v>
      </c>
      <c r="BG1643" s="156">
        <f>IF(N1643="zákl. přenesená",J1643,0)</f>
        <v>0</v>
      </c>
      <c r="BH1643" s="156">
        <f>IF(N1643="sníž. přenesená",J1643,0)</f>
        <v>0</v>
      </c>
      <c r="BI1643" s="156">
        <f>IF(N1643="nulová",J1643,0)</f>
        <v>0</v>
      </c>
      <c r="BJ1643" s="120" t="s">
        <v>72</v>
      </c>
      <c r="BK1643" s="156">
        <f>ROUND(I1643*H1643,2)</f>
        <v>0</v>
      </c>
      <c r="BL1643" s="120" t="s">
        <v>130</v>
      </c>
      <c r="BM1643" s="120" t="s">
        <v>1391</v>
      </c>
    </row>
    <row r="1644" spans="2:47" s="117" customFormat="1" ht="12">
      <c r="B1644" s="8"/>
      <c r="D1644" s="96" t="s">
        <v>399</v>
      </c>
      <c r="F1644" s="165" t="s">
        <v>1006</v>
      </c>
      <c r="L1644" s="8"/>
      <c r="M1644" s="114"/>
      <c r="N1644" s="21"/>
      <c r="O1644" s="21"/>
      <c r="P1644" s="21"/>
      <c r="Q1644" s="21"/>
      <c r="R1644" s="21"/>
      <c r="S1644" s="21"/>
      <c r="T1644" s="22"/>
      <c r="AT1644" s="120" t="s">
        <v>399</v>
      </c>
      <c r="AU1644" s="120" t="s">
        <v>74</v>
      </c>
    </row>
    <row r="1645" spans="2:51" s="167" customFormat="1" ht="12">
      <c r="B1645" s="166"/>
      <c r="D1645" s="96" t="s">
        <v>132</v>
      </c>
      <c r="E1645" s="168" t="s">
        <v>1</v>
      </c>
      <c r="F1645" s="169" t="s">
        <v>401</v>
      </c>
      <c r="H1645" s="168" t="s">
        <v>1</v>
      </c>
      <c r="L1645" s="166"/>
      <c r="M1645" s="170"/>
      <c r="N1645" s="171"/>
      <c r="O1645" s="171"/>
      <c r="P1645" s="171"/>
      <c r="Q1645" s="171"/>
      <c r="R1645" s="171"/>
      <c r="S1645" s="171"/>
      <c r="T1645" s="172"/>
      <c r="AT1645" s="168" t="s">
        <v>132</v>
      </c>
      <c r="AU1645" s="168" t="s">
        <v>74</v>
      </c>
      <c r="AV1645" s="167" t="s">
        <v>72</v>
      </c>
      <c r="AW1645" s="167" t="s">
        <v>5</v>
      </c>
      <c r="AX1645" s="167" t="s">
        <v>66</v>
      </c>
      <c r="AY1645" s="168" t="s">
        <v>123</v>
      </c>
    </row>
    <row r="1646" spans="2:51" s="167" customFormat="1" ht="12">
      <c r="B1646" s="166"/>
      <c r="D1646" s="96" t="s">
        <v>132</v>
      </c>
      <c r="E1646" s="168" t="s">
        <v>1</v>
      </c>
      <c r="F1646" s="169" t="s">
        <v>1142</v>
      </c>
      <c r="H1646" s="168" t="s">
        <v>1</v>
      </c>
      <c r="L1646" s="166"/>
      <c r="M1646" s="170"/>
      <c r="N1646" s="171"/>
      <c r="O1646" s="171"/>
      <c r="P1646" s="171"/>
      <c r="Q1646" s="171"/>
      <c r="R1646" s="171"/>
      <c r="S1646" s="171"/>
      <c r="T1646" s="172"/>
      <c r="AT1646" s="168" t="s">
        <v>132</v>
      </c>
      <c r="AU1646" s="168" t="s">
        <v>74</v>
      </c>
      <c r="AV1646" s="167" t="s">
        <v>72</v>
      </c>
      <c r="AW1646" s="167" t="s">
        <v>5</v>
      </c>
      <c r="AX1646" s="167" t="s">
        <v>66</v>
      </c>
      <c r="AY1646" s="168" t="s">
        <v>123</v>
      </c>
    </row>
    <row r="1647" spans="2:51" s="167" customFormat="1" ht="12">
      <c r="B1647" s="166"/>
      <c r="D1647" s="96" t="s">
        <v>132</v>
      </c>
      <c r="E1647" s="168" t="s">
        <v>1</v>
      </c>
      <c r="F1647" s="169" t="s">
        <v>1143</v>
      </c>
      <c r="H1647" s="168" t="s">
        <v>1</v>
      </c>
      <c r="L1647" s="166"/>
      <c r="M1647" s="170"/>
      <c r="N1647" s="171"/>
      <c r="O1647" s="171"/>
      <c r="P1647" s="171"/>
      <c r="Q1647" s="171"/>
      <c r="R1647" s="171"/>
      <c r="S1647" s="171"/>
      <c r="T1647" s="172"/>
      <c r="AT1647" s="168" t="s">
        <v>132</v>
      </c>
      <c r="AU1647" s="168" t="s">
        <v>74</v>
      </c>
      <c r="AV1647" s="167" t="s">
        <v>72</v>
      </c>
      <c r="AW1647" s="167" t="s">
        <v>5</v>
      </c>
      <c r="AX1647" s="167" t="s">
        <v>66</v>
      </c>
      <c r="AY1647" s="168" t="s">
        <v>123</v>
      </c>
    </row>
    <row r="1648" spans="2:51" s="167" customFormat="1" ht="12">
      <c r="B1648" s="166"/>
      <c r="D1648" s="96" t="s">
        <v>132</v>
      </c>
      <c r="E1648" s="168" t="s">
        <v>1</v>
      </c>
      <c r="F1648" s="169" t="s">
        <v>1150</v>
      </c>
      <c r="H1648" s="168" t="s">
        <v>1</v>
      </c>
      <c r="L1648" s="166"/>
      <c r="M1648" s="170"/>
      <c r="N1648" s="171"/>
      <c r="O1648" s="171"/>
      <c r="P1648" s="171"/>
      <c r="Q1648" s="171"/>
      <c r="R1648" s="171"/>
      <c r="S1648" s="171"/>
      <c r="T1648" s="172"/>
      <c r="AT1648" s="168" t="s">
        <v>132</v>
      </c>
      <c r="AU1648" s="168" t="s">
        <v>74</v>
      </c>
      <c r="AV1648" s="167" t="s">
        <v>72</v>
      </c>
      <c r="AW1648" s="167" t="s">
        <v>5</v>
      </c>
      <c r="AX1648" s="167" t="s">
        <v>66</v>
      </c>
      <c r="AY1648" s="168" t="s">
        <v>123</v>
      </c>
    </row>
    <row r="1649" spans="2:51" s="167" customFormat="1" ht="12">
      <c r="B1649" s="166"/>
      <c r="D1649" s="96" t="s">
        <v>132</v>
      </c>
      <c r="E1649" s="168" t="s">
        <v>1</v>
      </c>
      <c r="F1649" s="169" t="s">
        <v>1010</v>
      </c>
      <c r="H1649" s="168" t="s">
        <v>1</v>
      </c>
      <c r="L1649" s="166"/>
      <c r="M1649" s="170"/>
      <c r="N1649" s="171"/>
      <c r="O1649" s="171"/>
      <c r="P1649" s="171"/>
      <c r="Q1649" s="171"/>
      <c r="R1649" s="171"/>
      <c r="S1649" s="171"/>
      <c r="T1649" s="172"/>
      <c r="AT1649" s="168" t="s">
        <v>132</v>
      </c>
      <c r="AU1649" s="168" t="s">
        <v>74</v>
      </c>
      <c r="AV1649" s="167" t="s">
        <v>72</v>
      </c>
      <c r="AW1649" s="167" t="s">
        <v>5</v>
      </c>
      <c r="AX1649" s="167" t="s">
        <v>66</v>
      </c>
      <c r="AY1649" s="168" t="s">
        <v>123</v>
      </c>
    </row>
    <row r="1650" spans="2:51" s="95" customFormat="1" ht="12">
      <c r="B1650" s="94"/>
      <c r="D1650" s="96" t="s">
        <v>132</v>
      </c>
      <c r="E1650" s="97" t="s">
        <v>1</v>
      </c>
      <c r="F1650" s="98" t="s">
        <v>72</v>
      </c>
      <c r="H1650" s="99">
        <v>1</v>
      </c>
      <c r="L1650" s="94"/>
      <c r="M1650" s="100"/>
      <c r="N1650" s="101"/>
      <c r="O1650" s="101"/>
      <c r="P1650" s="101"/>
      <c r="Q1650" s="101"/>
      <c r="R1650" s="101"/>
      <c r="S1650" s="101"/>
      <c r="T1650" s="102"/>
      <c r="AT1650" s="97" t="s">
        <v>132</v>
      </c>
      <c r="AU1650" s="97" t="s">
        <v>74</v>
      </c>
      <c r="AV1650" s="95" t="s">
        <v>74</v>
      </c>
      <c r="AW1650" s="95" t="s">
        <v>5</v>
      </c>
      <c r="AX1650" s="95" t="s">
        <v>66</v>
      </c>
      <c r="AY1650" s="97" t="s">
        <v>123</v>
      </c>
    </row>
    <row r="1651" spans="2:51" s="167" customFormat="1" ht="12">
      <c r="B1651" s="166"/>
      <c r="D1651" s="96" t="s">
        <v>132</v>
      </c>
      <c r="E1651" s="168" t="s">
        <v>1</v>
      </c>
      <c r="F1651" s="169" t="s">
        <v>1155</v>
      </c>
      <c r="H1651" s="168" t="s">
        <v>1</v>
      </c>
      <c r="L1651" s="166"/>
      <c r="M1651" s="170"/>
      <c r="N1651" s="171"/>
      <c r="O1651" s="171"/>
      <c r="P1651" s="171"/>
      <c r="Q1651" s="171"/>
      <c r="R1651" s="171"/>
      <c r="S1651" s="171"/>
      <c r="T1651" s="172"/>
      <c r="AT1651" s="168" t="s">
        <v>132</v>
      </c>
      <c r="AU1651" s="168" t="s">
        <v>74</v>
      </c>
      <c r="AV1651" s="167" t="s">
        <v>72</v>
      </c>
      <c r="AW1651" s="167" t="s">
        <v>5</v>
      </c>
      <c r="AX1651" s="167" t="s">
        <v>66</v>
      </c>
      <c r="AY1651" s="168" t="s">
        <v>123</v>
      </c>
    </row>
    <row r="1652" spans="2:51" s="167" customFormat="1" ht="12">
      <c r="B1652" s="166"/>
      <c r="D1652" s="96" t="s">
        <v>132</v>
      </c>
      <c r="E1652" s="168" t="s">
        <v>1</v>
      </c>
      <c r="F1652" s="169" t="s">
        <v>1009</v>
      </c>
      <c r="H1652" s="168" t="s">
        <v>1</v>
      </c>
      <c r="L1652" s="166"/>
      <c r="M1652" s="170"/>
      <c r="N1652" s="171"/>
      <c r="O1652" s="171"/>
      <c r="P1652" s="171"/>
      <c r="Q1652" s="171"/>
      <c r="R1652" s="171"/>
      <c r="S1652" s="171"/>
      <c r="T1652" s="172"/>
      <c r="AT1652" s="168" t="s">
        <v>132</v>
      </c>
      <c r="AU1652" s="168" t="s">
        <v>74</v>
      </c>
      <c r="AV1652" s="167" t="s">
        <v>72</v>
      </c>
      <c r="AW1652" s="167" t="s">
        <v>5</v>
      </c>
      <c r="AX1652" s="167" t="s">
        <v>66</v>
      </c>
      <c r="AY1652" s="168" t="s">
        <v>123</v>
      </c>
    </row>
    <row r="1653" spans="2:51" s="95" customFormat="1" ht="12">
      <c r="B1653" s="94"/>
      <c r="D1653" s="96" t="s">
        <v>132</v>
      </c>
      <c r="E1653" s="97" t="s">
        <v>1</v>
      </c>
      <c r="F1653" s="98" t="s">
        <v>74</v>
      </c>
      <c r="H1653" s="99">
        <v>2</v>
      </c>
      <c r="L1653" s="94"/>
      <c r="M1653" s="100"/>
      <c r="N1653" s="101"/>
      <c r="O1653" s="101"/>
      <c r="P1653" s="101"/>
      <c r="Q1653" s="101"/>
      <c r="R1653" s="101"/>
      <c r="S1653" s="101"/>
      <c r="T1653" s="102"/>
      <c r="AT1653" s="97" t="s">
        <v>132</v>
      </c>
      <c r="AU1653" s="97" t="s">
        <v>74</v>
      </c>
      <c r="AV1653" s="95" t="s">
        <v>74</v>
      </c>
      <c r="AW1653" s="95" t="s">
        <v>5</v>
      </c>
      <c r="AX1653" s="95" t="s">
        <v>66</v>
      </c>
      <c r="AY1653" s="97" t="s">
        <v>123</v>
      </c>
    </row>
    <row r="1654" spans="2:51" s="182" customFormat="1" ht="12">
      <c r="B1654" s="181"/>
      <c r="D1654" s="96" t="s">
        <v>132</v>
      </c>
      <c r="E1654" s="183" t="s">
        <v>1</v>
      </c>
      <c r="F1654" s="184" t="s">
        <v>470</v>
      </c>
      <c r="H1654" s="185">
        <v>3</v>
      </c>
      <c r="L1654" s="181"/>
      <c r="M1654" s="186"/>
      <c r="N1654" s="187"/>
      <c r="O1654" s="187"/>
      <c r="P1654" s="187"/>
      <c r="Q1654" s="187"/>
      <c r="R1654" s="187"/>
      <c r="S1654" s="187"/>
      <c r="T1654" s="188"/>
      <c r="AT1654" s="183" t="s">
        <v>132</v>
      </c>
      <c r="AU1654" s="183" t="s">
        <v>74</v>
      </c>
      <c r="AV1654" s="182" t="s">
        <v>130</v>
      </c>
      <c r="AW1654" s="182" t="s">
        <v>5</v>
      </c>
      <c r="AX1654" s="182" t="s">
        <v>72</v>
      </c>
      <c r="AY1654" s="183" t="s">
        <v>123</v>
      </c>
    </row>
    <row r="1655" spans="2:65" s="117" customFormat="1" ht="16.5" customHeight="1">
      <c r="B1655" s="8"/>
      <c r="C1655" s="103" t="s">
        <v>966</v>
      </c>
      <c r="D1655" s="103" t="s">
        <v>189</v>
      </c>
      <c r="E1655" s="104" t="s">
        <v>1012</v>
      </c>
      <c r="F1655" s="105" t="s">
        <v>1013</v>
      </c>
      <c r="G1655" s="106" t="s">
        <v>175</v>
      </c>
      <c r="H1655" s="107">
        <v>3</v>
      </c>
      <c r="I1655" s="143"/>
      <c r="J1655" s="108">
        <f>ROUND(I1655*H1655,2)</f>
        <v>0</v>
      </c>
      <c r="K1655" s="105" t="s">
        <v>397</v>
      </c>
      <c r="L1655" s="157"/>
      <c r="M1655" s="109" t="s">
        <v>1</v>
      </c>
      <c r="N1655" s="189" t="s">
        <v>35</v>
      </c>
      <c r="O1655" s="92">
        <v>0</v>
      </c>
      <c r="P1655" s="92">
        <f>O1655*H1655</f>
        <v>0</v>
      </c>
      <c r="Q1655" s="92">
        <v>0.087</v>
      </c>
      <c r="R1655" s="92">
        <f>Q1655*H1655</f>
        <v>0.261</v>
      </c>
      <c r="S1655" s="92">
        <v>0</v>
      </c>
      <c r="T1655" s="164">
        <f>S1655*H1655</f>
        <v>0</v>
      </c>
      <c r="AR1655" s="120" t="s">
        <v>159</v>
      </c>
      <c r="AT1655" s="120" t="s">
        <v>189</v>
      </c>
      <c r="AU1655" s="120" t="s">
        <v>74</v>
      </c>
      <c r="AY1655" s="120" t="s">
        <v>123</v>
      </c>
      <c r="BE1655" s="156">
        <f>IF(N1655="základní",J1655,0)</f>
        <v>0</v>
      </c>
      <c r="BF1655" s="156">
        <f>IF(N1655="snížená",J1655,0)</f>
        <v>0</v>
      </c>
      <c r="BG1655" s="156">
        <f>IF(N1655="zákl. přenesená",J1655,0)</f>
        <v>0</v>
      </c>
      <c r="BH1655" s="156">
        <f>IF(N1655="sníž. přenesená",J1655,0)</f>
        <v>0</v>
      </c>
      <c r="BI1655" s="156">
        <f>IF(N1655="nulová",J1655,0)</f>
        <v>0</v>
      </c>
      <c r="BJ1655" s="120" t="s">
        <v>72</v>
      </c>
      <c r="BK1655" s="156">
        <f>ROUND(I1655*H1655,2)</f>
        <v>0</v>
      </c>
      <c r="BL1655" s="120" t="s">
        <v>130</v>
      </c>
      <c r="BM1655" s="120" t="s">
        <v>1392</v>
      </c>
    </row>
    <row r="1656" spans="2:47" s="117" customFormat="1" ht="12">
      <c r="B1656" s="8"/>
      <c r="D1656" s="96" t="s">
        <v>399</v>
      </c>
      <c r="F1656" s="165" t="s">
        <v>1013</v>
      </c>
      <c r="L1656" s="8"/>
      <c r="M1656" s="114"/>
      <c r="N1656" s="21"/>
      <c r="O1656" s="21"/>
      <c r="P1656" s="21"/>
      <c r="Q1656" s="21"/>
      <c r="R1656" s="21"/>
      <c r="S1656" s="21"/>
      <c r="T1656" s="22"/>
      <c r="AT1656" s="120" t="s">
        <v>399</v>
      </c>
      <c r="AU1656" s="120" t="s">
        <v>74</v>
      </c>
    </row>
    <row r="1657" spans="2:51" s="167" customFormat="1" ht="12">
      <c r="B1657" s="166"/>
      <c r="D1657" s="96" t="s">
        <v>132</v>
      </c>
      <c r="E1657" s="168" t="s">
        <v>1</v>
      </c>
      <c r="F1657" s="169" t="s">
        <v>401</v>
      </c>
      <c r="H1657" s="168" t="s">
        <v>1</v>
      </c>
      <c r="L1657" s="166"/>
      <c r="M1657" s="170"/>
      <c r="N1657" s="171"/>
      <c r="O1657" s="171"/>
      <c r="P1657" s="171"/>
      <c r="Q1657" s="171"/>
      <c r="R1657" s="171"/>
      <c r="S1657" s="171"/>
      <c r="T1657" s="172"/>
      <c r="AT1657" s="168" t="s">
        <v>132</v>
      </c>
      <c r="AU1657" s="168" t="s">
        <v>74</v>
      </c>
      <c r="AV1657" s="167" t="s">
        <v>72</v>
      </c>
      <c r="AW1657" s="167" t="s">
        <v>5</v>
      </c>
      <c r="AX1657" s="167" t="s">
        <v>66</v>
      </c>
      <c r="AY1657" s="168" t="s">
        <v>123</v>
      </c>
    </row>
    <row r="1658" spans="2:51" s="167" customFormat="1" ht="12">
      <c r="B1658" s="166"/>
      <c r="D1658" s="96" t="s">
        <v>132</v>
      </c>
      <c r="E1658" s="168" t="s">
        <v>1</v>
      </c>
      <c r="F1658" s="169" t="s">
        <v>1142</v>
      </c>
      <c r="H1658" s="168" t="s">
        <v>1</v>
      </c>
      <c r="L1658" s="166"/>
      <c r="M1658" s="170"/>
      <c r="N1658" s="171"/>
      <c r="O1658" s="171"/>
      <c r="P1658" s="171"/>
      <c r="Q1658" s="171"/>
      <c r="R1658" s="171"/>
      <c r="S1658" s="171"/>
      <c r="T1658" s="172"/>
      <c r="AT1658" s="168" t="s">
        <v>132</v>
      </c>
      <c r="AU1658" s="168" t="s">
        <v>74</v>
      </c>
      <c r="AV1658" s="167" t="s">
        <v>72</v>
      </c>
      <c r="AW1658" s="167" t="s">
        <v>5</v>
      </c>
      <c r="AX1658" s="167" t="s">
        <v>66</v>
      </c>
      <c r="AY1658" s="168" t="s">
        <v>123</v>
      </c>
    </row>
    <row r="1659" spans="2:51" s="167" customFormat="1" ht="12">
      <c r="B1659" s="166"/>
      <c r="D1659" s="96" t="s">
        <v>132</v>
      </c>
      <c r="E1659" s="168" t="s">
        <v>1</v>
      </c>
      <c r="F1659" s="169" t="s">
        <v>1143</v>
      </c>
      <c r="H1659" s="168" t="s">
        <v>1</v>
      </c>
      <c r="L1659" s="166"/>
      <c r="M1659" s="170"/>
      <c r="N1659" s="171"/>
      <c r="O1659" s="171"/>
      <c r="P1659" s="171"/>
      <c r="Q1659" s="171"/>
      <c r="R1659" s="171"/>
      <c r="S1659" s="171"/>
      <c r="T1659" s="172"/>
      <c r="AT1659" s="168" t="s">
        <v>132</v>
      </c>
      <c r="AU1659" s="168" t="s">
        <v>74</v>
      </c>
      <c r="AV1659" s="167" t="s">
        <v>72</v>
      </c>
      <c r="AW1659" s="167" t="s">
        <v>5</v>
      </c>
      <c r="AX1659" s="167" t="s">
        <v>66</v>
      </c>
      <c r="AY1659" s="168" t="s">
        <v>123</v>
      </c>
    </row>
    <row r="1660" spans="2:51" s="167" customFormat="1" ht="12">
      <c r="B1660" s="166"/>
      <c r="D1660" s="96" t="s">
        <v>132</v>
      </c>
      <c r="E1660" s="168" t="s">
        <v>1</v>
      </c>
      <c r="F1660" s="169" t="s">
        <v>1150</v>
      </c>
      <c r="H1660" s="168" t="s">
        <v>1</v>
      </c>
      <c r="L1660" s="166"/>
      <c r="M1660" s="170"/>
      <c r="N1660" s="171"/>
      <c r="O1660" s="171"/>
      <c r="P1660" s="171"/>
      <c r="Q1660" s="171"/>
      <c r="R1660" s="171"/>
      <c r="S1660" s="171"/>
      <c r="T1660" s="172"/>
      <c r="AT1660" s="168" t="s">
        <v>132</v>
      </c>
      <c r="AU1660" s="168" t="s">
        <v>74</v>
      </c>
      <c r="AV1660" s="167" t="s">
        <v>72</v>
      </c>
      <c r="AW1660" s="167" t="s">
        <v>5</v>
      </c>
      <c r="AX1660" s="167" t="s">
        <v>66</v>
      </c>
      <c r="AY1660" s="168" t="s">
        <v>123</v>
      </c>
    </row>
    <row r="1661" spans="2:51" s="167" customFormat="1" ht="12">
      <c r="B1661" s="166"/>
      <c r="D1661" s="96" t="s">
        <v>132</v>
      </c>
      <c r="E1661" s="168" t="s">
        <v>1</v>
      </c>
      <c r="F1661" s="169" t="s">
        <v>1017</v>
      </c>
      <c r="H1661" s="168" t="s">
        <v>1</v>
      </c>
      <c r="L1661" s="166"/>
      <c r="M1661" s="170"/>
      <c r="N1661" s="171"/>
      <c r="O1661" s="171"/>
      <c r="P1661" s="171"/>
      <c r="Q1661" s="171"/>
      <c r="R1661" s="171"/>
      <c r="S1661" s="171"/>
      <c r="T1661" s="172"/>
      <c r="AT1661" s="168" t="s">
        <v>132</v>
      </c>
      <c r="AU1661" s="168" t="s">
        <v>74</v>
      </c>
      <c r="AV1661" s="167" t="s">
        <v>72</v>
      </c>
      <c r="AW1661" s="167" t="s">
        <v>5</v>
      </c>
      <c r="AX1661" s="167" t="s">
        <v>66</v>
      </c>
      <c r="AY1661" s="168" t="s">
        <v>123</v>
      </c>
    </row>
    <row r="1662" spans="2:51" s="95" customFormat="1" ht="12">
      <c r="B1662" s="94"/>
      <c r="D1662" s="96" t="s">
        <v>132</v>
      </c>
      <c r="E1662" s="97" t="s">
        <v>1</v>
      </c>
      <c r="F1662" s="98" t="s">
        <v>72</v>
      </c>
      <c r="H1662" s="99">
        <v>1</v>
      </c>
      <c r="L1662" s="94"/>
      <c r="M1662" s="100"/>
      <c r="N1662" s="101"/>
      <c r="O1662" s="101"/>
      <c r="P1662" s="101"/>
      <c r="Q1662" s="101"/>
      <c r="R1662" s="101"/>
      <c r="S1662" s="101"/>
      <c r="T1662" s="102"/>
      <c r="AT1662" s="97" t="s">
        <v>132</v>
      </c>
      <c r="AU1662" s="97" t="s">
        <v>74</v>
      </c>
      <c r="AV1662" s="95" t="s">
        <v>74</v>
      </c>
      <c r="AW1662" s="95" t="s">
        <v>5</v>
      </c>
      <c r="AX1662" s="95" t="s">
        <v>66</v>
      </c>
      <c r="AY1662" s="97" t="s">
        <v>123</v>
      </c>
    </row>
    <row r="1663" spans="2:51" s="167" customFormat="1" ht="12">
      <c r="B1663" s="166"/>
      <c r="D1663" s="96" t="s">
        <v>132</v>
      </c>
      <c r="E1663" s="168" t="s">
        <v>1</v>
      </c>
      <c r="F1663" s="169" t="s">
        <v>1155</v>
      </c>
      <c r="H1663" s="168" t="s">
        <v>1</v>
      </c>
      <c r="L1663" s="166"/>
      <c r="M1663" s="170"/>
      <c r="N1663" s="171"/>
      <c r="O1663" s="171"/>
      <c r="P1663" s="171"/>
      <c r="Q1663" s="171"/>
      <c r="R1663" s="171"/>
      <c r="S1663" s="171"/>
      <c r="T1663" s="172"/>
      <c r="AT1663" s="168" t="s">
        <v>132</v>
      </c>
      <c r="AU1663" s="168" t="s">
        <v>74</v>
      </c>
      <c r="AV1663" s="167" t="s">
        <v>72</v>
      </c>
      <c r="AW1663" s="167" t="s">
        <v>5</v>
      </c>
      <c r="AX1663" s="167" t="s">
        <v>66</v>
      </c>
      <c r="AY1663" s="168" t="s">
        <v>123</v>
      </c>
    </row>
    <row r="1664" spans="2:51" s="167" customFormat="1" ht="12">
      <c r="B1664" s="166"/>
      <c r="D1664" s="96" t="s">
        <v>132</v>
      </c>
      <c r="E1664" s="168" t="s">
        <v>1</v>
      </c>
      <c r="F1664" s="169" t="s">
        <v>1016</v>
      </c>
      <c r="H1664" s="168" t="s">
        <v>1</v>
      </c>
      <c r="L1664" s="166"/>
      <c r="M1664" s="170"/>
      <c r="N1664" s="171"/>
      <c r="O1664" s="171"/>
      <c r="P1664" s="171"/>
      <c r="Q1664" s="171"/>
      <c r="R1664" s="171"/>
      <c r="S1664" s="171"/>
      <c r="T1664" s="172"/>
      <c r="AT1664" s="168" t="s">
        <v>132</v>
      </c>
      <c r="AU1664" s="168" t="s">
        <v>74</v>
      </c>
      <c r="AV1664" s="167" t="s">
        <v>72</v>
      </c>
      <c r="AW1664" s="167" t="s">
        <v>5</v>
      </c>
      <c r="AX1664" s="167" t="s">
        <v>66</v>
      </c>
      <c r="AY1664" s="168" t="s">
        <v>123</v>
      </c>
    </row>
    <row r="1665" spans="2:51" s="95" customFormat="1" ht="12">
      <c r="B1665" s="94"/>
      <c r="D1665" s="96" t="s">
        <v>132</v>
      </c>
      <c r="E1665" s="97" t="s">
        <v>1</v>
      </c>
      <c r="F1665" s="98" t="s">
        <v>74</v>
      </c>
      <c r="H1665" s="99">
        <v>2</v>
      </c>
      <c r="L1665" s="94"/>
      <c r="M1665" s="100"/>
      <c r="N1665" s="101"/>
      <c r="O1665" s="101"/>
      <c r="P1665" s="101"/>
      <c r="Q1665" s="101"/>
      <c r="R1665" s="101"/>
      <c r="S1665" s="101"/>
      <c r="T1665" s="102"/>
      <c r="AT1665" s="97" t="s">
        <v>132</v>
      </c>
      <c r="AU1665" s="97" t="s">
        <v>74</v>
      </c>
      <c r="AV1665" s="95" t="s">
        <v>74</v>
      </c>
      <c r="AW1665" s="95" t="s">
        <v>5</v>
      </c>
      <c r="AX1665" s="95" t="s">
        <v>66</v>
      </c>
      <c r="AY1665" s="97" t="s">
        <v>123</v>
      </c>
    </row>
    <row r="1666" spans="2:51" s="182" customFormat="1" ht="12">
      <c r="B1666" s="181"/>
      <c r="D1666" s="96" t="s">
        <v>132</v>
      </c>
      <c r="E1666" s="183" t="s">
        <v>1</v>
      </c>
      <c r="F1666" s="184" t="s">
        <v>470</v>
      </c>
      <c r="H1666" s="185">
        <v>3</v>
      </c>
      <c r="L1666" s="181"/>
      <c r="M1666" s="186"/>
      <c r="N1666" s="187"/>
      <c r="O1666" s="187"/>
      <c r="P1666" s="187"/>
      <c r="Q1666" s="187"/>
      <c r="R1666" s="187"/>
      <c r="S1666" s="187"/>
      <c r="T1666" s="188"/>
      <c r="AT1666" s="183" t="s">
        <v>132</v>
      </c>
      <c r="AU1666" s="183" t="s">
        <v>74</v>
      </c>
      <c r="AV1666" s="182" t="s">
        <v>130</v>
      </c>
      <c r="AW1666" s="182" t="s">
        <v>5</v>
      </c>
      <c r="AX1666" s="182" t="s">
        <v>72</v>
      </c>
      <c r="AY1666" s="183" t="s">
        <v>123</v>
      </c>
    </row>
    <row r="1667" spans="2:65" s="117" customFormat="1" ht="16.5" customHeight="1">
      <c r="B1667" s="8"/>
      <c r="C1667" s="103" t="s">
        <v>970</v>
      </c>
      <c r="D1667" s="103" t="s">
        <v>189</v>
      </c>
      <c r="E1667" s="104" t="s">
        <v>1019</v>
      </c>
      <c r="F1667" s="105" t="s">
        <v>1020</v>
      </c>
      <c r="G1667" s="106" t="s">
        <v>175</v>
      </c>
      <c r="H1667" s="107">
        <v>3</v>
      </c>
      <c r="I1667" s="143"/>
      <c r="J1667" s="108">
        <f>ROUND(I1667*H1667,2)</f>
        <v>0</v>
      </c>
      <c r="K1667" s="105" t="s">
        <v>397</v>
      </c>
      <c r="L1667" s="157"/>
      <c r="M1667" s="109" t="s">
        <v>1</v>
      </c>
      <c r="N1667" s="189" t="s">
        <v>35</v>
      </c>
      <c r="O1667" s="92">
        <v>0</v>
      </c>
      <c r="P1667" s="92">
        <f>O1667*H1667</f>
        <v>0</v>
      </c>
      <c r="Q1667" s="92">
        <v>0.06</v>
      </c>
      <c r="R1667" s="92">
        <f>Q1667*H1667</f>
        <v>0.18</v>
      </c>
      <c r="S1667" s="92">
        <v>0</v>
      </c>
      <c r="T1667" s="164">
        <f>S1667*H1667</f>
        <v>0</v>
      </c>
      <c r="AR1667" s="120" t="s">
        <v>159</v>
      </c>
      <c r="AT1667" s="120" t="s">
        <v>189</v>
      </c>
      <c r="AU1667" s="120" t="s">
        <v>74</v>
      </c>
      <c r="AY1667" s="120" t="s">
        <v>123</v>
      </c>
      <c r="BE1667" s="156">
        <f>IF(N1667="základní",J1667,0)</f>
        <v>0</v>
      </c>
      <c r="BF1667" s="156">
        <f>IF(N1667="snížená",J1667,0)</f>
        <v>0</v>
      </c>
      <c r="BG1667" s="156">
        <f>IF(N1667="zákl. přenesená",J1667,0)</f>
        <v>0</v>
      </c>
      <c r="BH1667" s="156">
        <f>IF(N1667="sníž. přenesená",J1667,0)</f>
        <v>0</v>
      </c>
      <c r="BI1667" s="156">
        <f>IF(N1667="nulová",J1667,0)</f>
        <v>0</v>
      </c>
      <c r="BJ1667" s="120" t="s">
        <v>72</v>
      </c>
      <c r="BK1667" s="156">
        <f>ROUND(I1667*H1667,2)</f>
        <v>0</v>
      </c>
      <c r="BL1667" s="120" t="s">
        <v>130</v>
      </c>
      <c r="BM1667" s="120" t="s">
        <v>1393</v>
      </c>
    </row>
    <row r="1668" spans="2:47" s="117" customFormat="1" ht="12">
      <c r="B1668" s="8"/>
      <c r="D1668" s="96" t="s">
        <v>399</v>
      </c>
      <c r="F1668" s="165" t="s">
        <v>1020</v>
      </c>
      <c r="L1668" s="8"/>
      <c r="M1668" s="114"/>
      <c r="N1668" s="21"/>
      <c r="O1668" s="21"/>
      <c r="P1668" s="21"/>
      <c r="Q1668" s="21"/>
      <c r="R1668" s="21"/>
      <c r="S1668" s="21"/>
      <c r="T1668" s="22"/>
      <c r="AT1668" s="120" t="s">
        <v>399</v>
      </c>
      <c r="AU1668" s="120" t="s">
        <v>74</v>
      </c>
    </row>
    <row r="1669" spans="2:51" s="167" customFormat="1" ht="12">
      <c r="B1669" s="166"/>
      <c r="D1669" s="96" t="s">
        <v>132</v>
      </c>
      <c r="E1669" s="168" t="s">
        <v>1</v>
      </c>
      <c r="F1669" s="169" t="s">
        <v>401</v>
      </c>
      <c r="H1669" s="168" t="s">
        <v>1</v>
      </c>
      <c r="L1669" s="166"/>
      <c r="M1669" s="170"/>
      <c r="N1669" s="171"/>
      <c r="O1669" s="171"/>
      <c r="P1669" s="171"/>
      <c r="Q1669" s="171"/>
      <c r="R1669" s="171"/>
      <c r="S1669" s="171"/>
      <c r="T1669" s="172"/>
      <c r="AT1669" s="168" t="s">
        <v>132</v>
      </c>
      <c r="AU1669" s="168" t="s">
        <v>74</v>
      </c>
      <c r="AV1669" s="167" t="s">
        <v>72</v>
      </c>
      <c r="AW1669" s="167" t="s">
        <v>5</v>
      </c>
      <c r="AX1669" s="167" t="s">
        <v>66</v>
      </c>
      <c r="AY1669" s="168" t="s">
        <v>123</v>
      </c>
    </row>
    <row r="1670" spans="2:51" s="167" customFormat="1" ht="12">
      <c r="B1670" s="166"/>
      <c r="D1670" s="96" t="s">
        <v>132</v>
      </c>
      <c r="E1670" s="168" t="s">
        <v>1</v>
      </c>
      <c r="F1670" s="169" t="s">
        <v>1142</v>
      </c>
      <c r="H1670" s="168" t="s">
        <v>1</v>
      </c>
      <c r="L1670" s="166"/>
      <c r="M1670" s="170"/>
      <c r="N1670" s="171"/>
      <c r="O1670" s="171"/>
      <c r="P1670" s="171"/>
      <c r="Q1670" s="171"/>
      <c r="R1670" s="171"/>
      <c r="S1670" s="171"/>
      <c r="T1670" s="172"/>
      <c r="AT1670" s="168" t="s">
        <v>132</v>
      </c>
      <c r="AU1670" s="168" t="s">
        <v>74</v>
      </c>
      <c r="AV1670" s="167" t="s">
        <v>72</v>
      </c>
      <c r="AW1670" s="167" t="s">
        <v>5</v>
      </c>
      <c r="AX1670" s="167" t="s">
        <v>66</v>
      </c>
      <c r="AY1670" s="168" t="s">
        <v>123</v>
      </c>
    </row>
    <row r="1671" spans="2:51" s="167" customFormat="1" ht="12">
      <c r="B1671" s="166"/>
      <c r="D1671" s="96" t="s">
        <v>132</v>
      </c>
      <c r="E1671" s="168" t="s">
        <v>1</v>
      </c>
      <c r="F1671" s="169" t="s">
        <v>1143</v>
      </c>
      <c r="H1671" s="168" t="s">
        <v>1</v>
      </c>
      <c r="L1671" s="166"/>
      <c r="M1671" s="170"/>
      <c r="N1671" s="171"/>
      <c r="O1671" s="171"/>
      <c r="P1671" s="171"/>
      <c r="Q1671" s="171"/>
      <c r="R1671" s="171"/>
      <c r="S1671" s="171"/>
      <c r="T1671" s="172"/>
      <c r="AT1671" s="168" t="s">
        <v>132</v>
      </c>
      <c r="AU1671" s="168" t="s">
        <v>74</v>
      </c>
      <c r="AV1671" s="167" t="s">
        <v>72</v>
      </c>
      <c r="AW1671" s="167" t="s">
        <v>5</v>
      </c>
      <c r="AX1671" s="167" t="s">
        <v>66</v>
      </c>
      <c r="AY1671" s="168" t="s">
        <v>123</v>
      </c>
    </row>
    <row r="1672" spans="2:51" s="167" customFormat="1" ht="12">
      <c r="B1672" s="166"/>
      <c r="D1672" s="96" t="s">
        <v>132</v>
      </c>
      <c r="E1672" s="168" t="s">
        <v>1</v>
      </c>
      <c r="F1672" s="169" t="s">
        <v>1150</v>
      </c>
      <c r="H1672" s="168" t="s">
        <v>1</v>
      </c>
      <c r="L1672" s="166"/>
      <c r="M1672" s="170"/>
      <c r="N1672" s="171"/>
      <c r="O1672" s="171"/>
      <c r="P1672" s="171"/>
      <c r="Q1672" s="171"/>
      <c r="R1672" s="171"/>
      <c r="S1672" s="171"/>
      <c r="T1672" s="172"/>
      <c r="AT1672" s="168" t="s">
        <v>132</v>
      </c>
      <c r="AU1672" s="168" t="s">
        <v>74</v>
      </c>
      <c r="AV1672" s="167" t="s">
        <v>72</v>
      </c>
      <c r="AW1672" s="167" t="s">
        <v>5</v>
      </c>
      <c r="AX1672" s="167" t="s">
        <v>66</v>
      </c>
      <c r="AY1672" s="168" t="s">
        <v>123</v>
      </c>
    </row>
    <row r="1673" spans="2:51" s="167" customFormat="1" ht="12">
      <c r="B1673" s="166"/>
      <c r="D1673" s="96" t="s">
        <v>132</v>
      </c>
      <c r="E1673" s="168" t="s">
        <v>1</v>
      </c>
      <c r="F1673" s="169" t="s">
        <v>1024</v>
      </c>
      <c r="H1673" s="168" t="s">
        <v>1</v>
      </c>
      <c r="L1673" s="166"/>
      <c r="M1673" s="170"/>
      <c r="N1673" s="171"/>
      <c r="O1673" s="171"/>
      <c r="P1673" s="171"/>
      <c r="Q1673" s="171"/>
      <c r="R1673" s="171"/>
      <c r="S1673" s="171"/>
      <c r="T1673" s="172"/>
      <c r="AT1673" s="168" t="s">
        <v>132</v>
      </c>
      <c r="AU1673" s="168" t="s">
        <v>74</v>
      </c>
      <c r="AV1673" s="167" t="s">
        <v>72</v>
      </c>
      <c r="AW1673" s="167" t="s">
        <v>5</v>
      </c>
      <c r="AX1673" s="167" t="s">
        <v>66</v>
      </c>
      <c r="AY1673" s="168" t="s">
        <v>123</v>
      </c>
    </row>
    <row r="1674" spans="2:51" s="95" customFormat="1" ht="12">
      <c r="B1674" s="94"/>
      <c r="D1674" s="96" t="s">
        <v>132</v>
      </c>
      <c r="E1674" s="97" t="s">
        <v>1</v>
      </c>
      <c r="F1674" s="98" t="s">
        <v>72</v>
      </c>
      <c r="H1674" s="99">
        <v>1</v>
      </c>
      <c r="L1674" s="94"/>
      <c r="M1674" s="100"/>
      <c r="N1674" s="101"/>
      <c r="O1674" s="101"/>
      <c r="P1674" s="101"/>
      <c r="Q1674" s="101"/>
      <c r="R1674" s="101"/>
      <c r="S1674" s="101"/>
      <c r="T1674" s="102"/>
      <c r="AT1674" s="97" t="s">
        <v>132</v>
      </c>
      <c r="AU1674" s="97" t="s">
        <v>74</v>
      </c>
      <c r="AV1674" s="95" t="s">
        <v>74</v>
      </c>
      <c r="AW1674" s="95" t="s">
        <v>5</v>
      </c>
      <c r="AX1674" s="95" t="s">
        <v>66</v>
      </c>
      <c r="AY1674" s="97" t="s">
        <v>123</v>
      </c>
    </row>
    <row r="1675" spans="2:51" s="167" customFormat="1" ht="12">
      <c r="B1675" s="166"/>
      <c r="D1675" s="96" t="s">
        <v>132</v>
      </c>
      <c r="E1675" s="168" t="s">
        <v>1</v>
      </c>
      <c r="F1675" s="169" t="s">
        <v>1155</v>
      </c>
      <c r="H1675" s="168" t="s">
        <v>1</v>
      </c>
      <c r="L1675" s="166"/>
      <c r="M1675" s="170"/>
      <c r="N1675" s="171"/>
      <c r="O1675" s="171"/>
      <c r="P1675" s="171"/>
      <c r="Q1675" s="171"/>
      <c r="R1675" s="171"/>
      <c r="S1675" s="171"/>
      <c r="T1675" s="172"/>
      <c r="AT1675" s="168" t="s">
        <v>132</v>
      </c>
      <c r="AU1675" s="168" t="s">
        <v>74</v>
      </c>
      <c r="AV1675" s="167" t="s">
        <v>72</v>
      </c>
      <c r="AW1675" s="167" t="s">
        <v>5</v>
      </c>
      <c r="AX1675" s="167" t="s">
        <v>66</v>
      </c>
      <c r="AY1675" s="168" t="s">
        <v>123</v>
      </c>
    </row>
    <row r="1676" spans="2:51" s="167" customFormat="1" ht="12">
      <c r="B1676" s="166"/>
      <c r="D1676" s="96" t="s">
        <v>132</v>
      </c>
      <c r="E1676" s="168" t="s">
        <v>1</v>
      </c>
      <c r="F1676" s="169" t="s">
        <v>1023</v>
      </c>
      <c r="H1676" s="168" t="s">
        <v>1</v>
      </c>
      <c r="L1676" s="166"/>
      <c r="M1676" s="170"/>
      <c r="N1676" s="171"/>
      <c r="O1676" s="171"/>
      <c r="P1676" s="171"/>
      <c r="Q1676" s="171"/>
      <c r="R1676" s="171"/>
      <c r="S1676" s="171"/>
      <c r="T1676" s="172"/>
      <c r="AT1676" s="168" t="s">
        <v>132</v>
      </c>
      <c r="AU1676" s="168" t="s">
        <v>74</v>
      </c>
      <c r="AV1676" s="167" t="s">
        <v>72</v>
      </c>
      <c r="AW1676" s="167" t="s">
        <v>5</v>
      </c>
      <c r="AX1676" s="167" t="s">
        <v>66</v>
      </c>
      <c r="AY1676" s="168" t="s">
        <v>123</v>
      </c>
    </row>
    <row r="1677" spans="2:51" s="95" customFormat="1" ht="12">
      <c r="B1677" s="94"/>
      <c r="D1677" s="96" t="s">
        <v>132</v>
      </c>
      <c r="E1677" s="97" t="s">
        <v>1</v>
      </c>
      <c r="F1677" s="98" t="s">
        <v>74</v>
      </c>
      <c r="H1677" s="99">
        <v>2</v>
      </c>
      <c r="L1677" s="94"/>
      <c r="M1677" s="100"/>
      <c r="N1677" s="101"/>
      <c r="O1677" s="101"/>
      <c r="P1677" s="101"/>
      <c r="Q1677" s="101"/>
      <c r="R1677" s="101"/>
      <c r="S1677" s="101"/>
      <c r="T1677" s="102"/>
      <c r="AT1677" s="97" t="s">
        <v>132</v>
      </c>
      <c r="AU1677" s="97" t="s">
        <v>74</v>
      </c>
      <c r="AV1677" s="95" t="s">
        <v>74</v>
      </c>
      <c r="AW1677" s="95" t="s">
        <v>5</v>
      </c>
      <c r="AX1677" s="95" t="s">
        <v>66</v>
      </c>
      <c r="AY1677" s="97" t="s">
        <v>123</v>
      </c>
    </row>
    <row r="1678" spans="2:51" s="182" customFormat="1" ht="12">
      <c r="B1678" s="181"/>
      <c r="D1678" s="96" t="s">
        <v>132</v>
      </c>
      <c r="E1678" s="183" t="s">
        <v>1</v>
      </c>
      <c r="F1678" s="184" t="s">
        <v>470</v>
      </c>
      <c r="H1678" s="185">
        <v>3</v>
      </c>
      <c r="L1678" s="181"/>
      <c r="M1678" s="186"/>
      <c r="N1678" s="187"/>
      <c r="O1678" s="187"/>
      <c r="P1678" s="187"/>
      <c r="Q1678" s="187"/>
      <c r="R1678" s="187"/>
      <c r="S1678" s="187"/>
      <c r="T1678" s="188"/>
      <c r="AT1678" s="183" t="s">
        <v>132</v>
      </c>
      <c r="AU1678" s="183" t="s">
        <v>74</v>
      </c>
      <c r="AV1678" s="182" t="s">
        <v>130</v>
      </c>
      <c r="AW1678" s="182" t="s">
        <v>5</v>
      </c>
      <c r="AX1678" s="182" t="s">
        <v>72</v>
      </c>
      <c r="AY1678" s="183" t="s">
        <v>123</v>
      </c>
    </row>
    <row r="1679" spans="2:65" s="117" customFormat="1" ht="16.5" customHeight="1">
      <c r="B1679" s="8"/>
      <c r="C1679" s="84" t="s">
        <v>974</v>
      </c>
      <c r="D1679" s="84" t="s">
        <v>125</v>
      </c>
      <c r="E1679" s="85" t="s">
        <v>1026</v>
      </c>
      <c r="F1679" s="86" t="s">
        <v>1027</v>
      </c>
      <c r="G1679" s="87" t="s">
        <v>175</v>
      </c>
      <c r="H1679" s="88">
        <v>4</v>
      </c>
      <c r="I1679" s="142"/>
      <c r="J1679" s="89">
        <f>ROUND(I1679*H1679,2)</f>
        <v>0</v>
      </c>
      <c r="K1679" s="86" t="s">
        <v>397</v>
      </c>
      <c r="L1679" s="8"/>
      <c r="M1679" s="115" t="s">
        <v>1</v>
      </c>
      <c r="N1679" s="90" t="s">
        <v>35</v>
      </c>
      <c r="O1679" s="92">
        <v>0.8</v>
      </c>
      <c r="P1679" s="92">
        <f>O1679*H1679</f>
        <v>3.2</v>
      </c>
      <c r="Q1679" s="92">
        <v>0</v>
      </c>
      <c r="R1679" s="92">
        <f>Q1679*H1679</f>
        <v>0</v>
      </c>
      <c r="S1679" s="92">
        <v>0.15</v>
      </c>
      <c r="T1679" s="164">
        <f>S1679*H1679</f>
        <v>0.6</v>
      </c>
      <c r="AR1679" s="120" t="s">
        <v>130</v>
      </c>
      <c r="AT1679" s="120" t="s">
        <v>125</v>
      </c>
      <c r="AU1679" s="120" t="s">
        <v>74</v>
      </c>
      <c r="AY1679" s="120" t="s">
        <v>123</v>
      </c>
      <c r="BE1679" s="156">
        <f>IF(N1679="základní",J1679,0)</f>
        <v>0</v>
      </c>
      <c r="BF1679" s="156">
        <f>IF(N1679="snížená",J1679,0)</f>
        <v>0</v>
      </c>
      <c r="BG1679" s="156">
        <f>IF(N1679="zákl. přenesená",J1679,0)</f>
        <v>0</v>
      </c>
      <c r="BH1679" s="156">
        <f>IF(N1679="sníž. přenesená",J1679,0)</f>
        <v>0</v>
      </c>
      <c r="BI1679" s="156">
        <f>IF(N1679="nulová",J1679,0)</f>
        <v>0</v>
      </c>
      <c r="BJ1679" s="120" t="s">
        <v>72</v>
      </c>
      <c r="BK1679" s="156">
        <f>ROUND(I1679*H1679,2)</f>
        <v>0</v>
      </c>
      <c r="BL1679" s="120" t="s">
        <v>130</v>
      </c>
      <c r="BM1679" s="120" t="s">
        <v>1394</v>
      </c>
    </row>
    <row r="1680" spans="2:47" s="117" customFormat="1" ht="12">
      <c r="B1680" s="8"/>
      <c r="D1680" s="96" t="s">
        <v>399</v>
      </c>
      <c r="F1680" s="165" t="s">
        <v>1029</v>
      </c>
      <c r="L1680" s="8"/>
      <c r="M1680" s="114"/>
      <c r="N1680" s="21"/>
      <c r="O1680" s="21"/>
      <c r="P1680" s="21"/>
      <c r="Q1680" s="21"/>
      <c r="R1680" s="21"/>
      <c r="S1680" s="21"/>
      <c r="T1680" s="22"/>
      <c r="AT1680" s="120" t="s">
        <v>399</v>
      </c>
      <c r="AU1680" s="120" t="s">
        <v>74</v>
      </c>
    </row>
    <row r="1681" spans="2:51" s="167" customFormat="1" ht="12">
      <c r="B1681" s="166"/>
      <c r="D1681" s="96" t="s">
        <v>132</v>
      </c>
      <c r="E1681" s="168" t="s">
        <v>1</v>
      </c>
      <c r="F1681" s="169" t="s">
        <v>401</v>
      </c>
      <c r="H1681" s="168" t="s">
        <v>1</v>
      </c>
      <c r="L1681" s="166"/>
      <c r="M1681" s="170"/>
      <c r="N1681" s="171"/>
      <c r="O1681" s="171"/>
      <c r="P1681" s="171"/>
      <c r="Q1681" s="171"/>
      <c r="R1681" s="171"/>
      <c r="S1681" s="171"/>
      <c r="T1681" s="172"/>
      <c r="AT1681" s="168" t="s">
        <v>132</v>
      </c>
      <c r="AU1681" s="168" t="s">
        <v>74</v>
      </c>
      <c r="AV1681" s="167" t="s">
        <v>72</v>
      </c>
      <c r="AW1681" s="167" t="s">
        <v>5</v>
      </c>
      <c r="AX1681" s="167" t="s">
        <v>66</v>
      </c>
      <c r="AY1681" s="168" t="s">
        <v>123</v>
      </c>
    </row>
    <row r="1682" spans="2:51" s="167" customFormat="1" ht="12">
      <c r="B1682" s="166"/>
      <c r="D1682" s="96" t="s">
        <v>132</v>
      </c>
      <c r="E1682" s="168" t="s">
        <v>1</v>
      </c>
      <c r="F1682" s="169" t="s">
        <v>1142</v>
      </c>
      <c r="H1682" s="168" t="s">
        <v>1</v>
      </c>
      <c r="L1682" s="166"/>
      <c r="M1682" s="170"/>
      <c r="N1682" s="171"/>
      <c r="O1682" s="171"/>
      <c r="P1682" s="171"/>
      <c r="Q1682" s="171"/>
      <c r="R1682" s="171"/>
      <c r="S1682" s="171"/>
      <c r="T1682" s="172"/>
      <c r="AT1682" s="168" t="s">
        <v>132</v>
      </c>
      <c r="AU1682" s="168" t="s">
        <v>74</v>
      </c>
      <c r="AV1682" s="167" t="s">
        <v>72</v>
      </c>
      <c r="AW1682" s="167" t="s">
        <v>5</v>
      </c>
      <c r="AX1682" s="167" t="s">
        <v>66</v>
      </c>
      <c r="AY1682" s="168" t="s">
        <v>123</v>
      </c>
    </row>
    <row r="1683" spans="2:51" s="167" customFormat="1" ht="12">
      <c r="B1683" s="166"/>
      <c r="D1683" s="96" t="s">
        <v>132</v>
      </c>
      <c r="E1683" s="168" t="s">
        <v>1</v>
      </c>
      <c r="F1683" s="169" t="s">
        <v>1143</v>
      </c>
      <c r="H1683" s="168" t="s">
        <v>1</v>
      </c>
      <c r="L1683" s="166"/>
      <c r="M1683" s="170"/>
      <c r="N1683" s="171"/>
      <c r="O1683" s="171"/>
      <c r="P1683" s="171"/>
      <c r="Q1683" s="171"/>
      <c r="R1683" s="171"/>
      <c r="S1683" s="171"/>
      <c r="T1683" s="172"/>
      <c r="AT1683" s="168" t="s">
        <v>132</v>
      </c>
      <c r="AU1683" s="168" t="s">
        <v>74</v>
      </c>
      <c r="AV1683" s="167" t="s">
        <v>72</v>
      </c>
      <c r="AW1683" s="167" t="s">
        <v>5</v>
      </c>
      <c r="AX1683" s="167" t="s">
        <v>66</v>
      </c>
      <c r="AY1683" s="168" t="s">
        <v>123</v>
      </c>
    </row>
    <row r="1684" spans="2:51" s="167" customFormat="1" ht="12">
      <c r="B1684" s="166"/>
      <c r="D1684" s="96" t="s">
        <v>132</v>
      </c>
      <c r="E1684" s="168" t="s">
        <v>1</v>
      </c>
      <c r="F1684" s="169" t="s">
        <v>819</v>
      </c>
      <c r="H1684" s="168" t="s">
        <v>1</v>
      </c>
      <c r="L1684" s="166"/>
      <c r="M1684" s="170"/>
      <c r="N1684" s="171"/>
      <c r="O1684" s="171"/>
      <c r="P1684" s="171"/>
      <c r="Q1684" s="171"/>
      <c r="R1684" s="171"/>
      <c r="S1684" s="171"/>
      <c r="T1684" s="172"/>
      <c r="AT1684" s="168" t="s">
        <v>132</v>
      </c>
      <c r="AU1684" s="168" t="s">
        <v>74</v>
      </c>
      <c r="AV1684" s="167" t="s">
        <v>72</v>
      </c>
      <c r="AW1684" s="167" t="s">
        <v>5</v>
      </c>
      <c r="AX1684" s="167" t="s">
        <v>66</v>
      </c>
      <c r="AY1684" s="168" t="s">
        <v>123</v>
      </c>
    </row>
    <row r="1685" spans="2:51" s="167" customFormat="1" ht="12">
      <c r="B1685" s="166"/>
      <c r="D1685" s="96" t="s">
        <v>132</v>
      </c>
      <c r="E1685" s="168" t="s">
        <v>1</v>
      </c>
      <c r="F1685" s="169" t="s">
        <v>1395</v>
      </c>
      <c r="H1685" s="168" t="s">
        <v>1</v>
      </c>
      <c r="L1685" s="166"/>
      <c r="M1685" s="170"/>
      <c r="N1685" s="171"/>
      <c r="O1685" s="171"/>
      <c r="P1685" s="171"/>
      <c r="Q1685" s="171"/>
      <c r="R1685" s="171"/>
      <c r="S1685" s="171"/>
      <c r="T1685" s="172"/>
      <c r="AT1685" s="168" t="s">
        <v>132</v>
      </c>
      <c r="AU1685" s="168" t="s">
        <v>74</v>
      </c>
      <c r="AV1685" s="167" t="s">
        <v>72</v>
      </c>
      <c r="AW1685" s="167" t="s">
        <v>5</v>
      </c>
      <c r="AX1685" s="167" t="s">
        <v>66</v>
      </c>
      <c r="AY1685" s="168" t="s">
        <v>123</v>
      </c>
    </row>
    <row r="1686" spans="2:51" s="95" customFormat="1" ht="12">
      <c r="B1686" s="94"/>
      <c r="D1686" s="96" t="s">
        <v>132</v>
      </c>
      <c r="E1686" s="97" t="s">
        <v>1</v>
      </c>
      <c r="F1686" s="98" t="s">
        <v>72</v>
      </c>
      <c r="H1686" s="99">
        <v>1</v>
      </c>
      <c r="L1686" s="94"/>
      <c r="M1686" s="100"/>
      <c r="N1686" s="101"/>
      <c r="O1686" s="101"/>
      <c r="P1686" s="101"/>
      <c r="Q1686" s="101"/>
      <c r="R1686" s="101"/>
      <c r="S1686" s="101"/>
      <c r="T1686" s="102"/>
      <c r="AT1686" s="97" t="s">
        <v>132</v>
      </c>
      <c r="AU1686" s="97" t="s">
        <v>74</v>
      </c>
      <c r="AV1686" s="95" t="s">
        <v>74</v>
      </c>
      <c r="AW1686" s="95" t="s">
        <v>5</v>
      </c>
      <c r="AX1686" s="95" t="s">
        <v>66</v>
      </c>
      <c r="AY1686" s="97" t="s">
        <v>123</v>
      </c>
    </row>
    <row r="1687" spans="2:51" s="167" customFormat="1" ht="12">
      <c r="B1687" s="166"/>
      <c r="D1687" s="96" t="s">
        <v>132</v>
      </c>
      <c r="E1687" s="168" t="s">
        <v>1</v>
      </c>
      <c r="F1687" s="169" t="s">
        <v>1396</v>
      </c>
      <c r="H1687" s="168" t="s">
        <v>1</v>
      </c>
      <c r="L1687" s="166"/>
      <c r="M1687" s="170"/>
      <c r="N1687" s="171"/>
      <c r="O1687" s="171"/>
      <c r="P1687" s="171"/>
      <c r="Q1687" s="171"/>
      <c r="R1687" s="171"/>
      <c r="S1687" s="171"/>
      <c r="T1687" s="172"/>
      <c r="AT1687" s="168" t="s">
        <v>132</v>
      </c>
      <c r="AU1687" s="168" t="s">
        <v>74</v>
      </c>
      <c r="AV1687" s="167" t="s">
        <v>72</v>
      </c>
      <c r="AW1687" s="167" t="s">
        <v>5</v>
      </c>
      <c r="AX1687" s="167" t="s">
        <v>66</v>
      </c>
      <c r="AY1687" s="168" t="s">
        <v>123</v>
      </c>
    </row>
    <row r="1688" spans="2:51" s="95" customFormat="1" ht="12">
      <c r="B1688" s="94"/>
      <c r="D1688" s="96" t="s">
        <v>132</v>
      </c>
      <c r="E1688" s="97" t="s">
        <v>1</v>
      </c>
      <c r="F1688" s="98" t="s">
        <v>72</v>
      </c>
      <c r="H1688" s="99">
        <v>1</v>
      </c>
      <c r="L1688" s="94"/>
      <c r="M1688" s="100"/>
      <c r="N1688" s="101"/>
      <c r="O1688" s="101"/>
      <c r="P1688" s="101"/>
      <c r="Q1688" s="101"/>
      <c r="R1688" s="101"/>
      <c r="S1688" s="101"/>
      <c r="T1688" s="102"/>
      <c r="AT1688" s="97" t="s">
        <v>132</v>
      </c>
      <c r="AU1688" s="97" t="s">
        <v>74</v>
      </c>
      <c r="AV1688" s="95" t="s">
        <v>74</v>
      </c>
      <c r="AW1688" s="95" t="s">
        <v>5</v>
      </c>
      <c r="AX1688" s="95" t="s">
        <v>66</v>
      </c>
      <c r="AY1688" s="97" t="s">
        <v>123</v>
      </c>
    </row>
    <row r="1689" spans="2:51" s="167" customFormat="1" ht="12">
      <c r="B1689" s="166"/>
      <c r="D1689" s="96" t="s">
        <v>132</v>
      </c>
      <c r="E1689" s="168" t="s">
        <v>1</v>
      </c>
      <c r="F1689" s="169" t="s">
        <v>1397</v>
      </c>
      <c r="H1689" s="168" t="s">
        <v>1</v>
      </c>
      <c r="L1689" s="166"/>
      <c r="M1689" s="170"/>
      <c r="N1689" s="171"/>
      <c r="O1689" s="171"/>
      <c r="P1689" s="171"/>
      <c r="Q1689" s="171"/>
      <c r="R1689" s="171"/>
      <c r="S1689" s="171"/>
      <c r="T1689" s="172"/>
      <c r="AT1689" s="168" t="s">
        <v>132</v>
      </c>
      <c r="AU1689" s="168" t="s">
        <v>74</v>
      </c>
      <c r="AV1689" s="167" t="s">
        <v>72</v>
      </c>
      <c r="AW1689" s="167" t="s">
        <v>5</v>
      </c>
      <c r="AX1689" s="167" t="s">
        <v>66</v>
      </c>
      <c r="AY1689" s="168" t="s">
        <v>123</v>
      </c>
    </row>
    <row r="1690" spans="2:51" s="95" customFormat="1" ht="12">
      <c r="B1690" s="94"/>
      <c r="D1690" s="96" t="s">
        <v>132</v>
      </c>
      <c r="E1690" s="97" t="s">
        <v>1</v>
      </c>
      <c r="F1690" s="98" t="s">
        <v>72</v>
      </c>
      <c r="H1690" s="99">
        <v>1</v>
      </c>
      <c r="L1690" s="94"/>
      <c r="M1690" s="100"/>
      <c r="N1690" s="101"/>
      <c r="O1690" s="101"/>
      <c r="P1690" s="101"/>
      <c r="Q1690" s="101"/>
      <c r="R1690" s="101"/>
      <c r="S1690" s="101"/>
      <c r="T1690" s="102"/>
      <c r="AT1690" s="97" t="s">
        <v>132</v>
      </c>
      <c r="AU1690" s="97" t="s">
        <v>74</v>
      </c>
      <c r="AV1690" s="95" t="s">
        <v>74</v>
      </c>
      <c r="AW1690" s="95" t="s">
        <v>5</v>
      </c>
      <c r="AX1690" s="95" t="s">
        <v>66</v>
      </c>
      <c r="AY1690" s="97" t="s">
        <v>123</v>
      </c>
    </row>
    <row r="1691" spans="2:51" s="167" customFormat="1" ht="12">
      <c r="B1691" s="166"/>
      <c r="D1691" s="96" t="s">
        <v>132</v>
      </c>
      <c r="E1691" s="168" t="s">
        <v>1</v>
      </c>
      <c r="F1691" s="169" t="s">
        <v>1035</v>
      </c>
      <c r="H1691" s="168" t="s">
        <v>1</v>
      </c>
      <c r="L1691" s="166"/>
      <c r="M1691" s="170"/>
      <c r="N1691" s="171"/>
      <c r="O1691" s="171"/>
      <c r="P1691" s="171"/>
      <c r="Q1691" s="171"/>
      <c r="R1691" s="171"/>
      <c r="S1691" s="171"/>
      <c r="T1691" s="172"/>
      <c r="AT1691" s="168" t="s">
        <v>132</v>
      </c>
      <c r="AU1691" s="168" t="s">
        <v>74</v>
      </c>
      <c r="AV1691" s="167" t="s">
        <v>72</v>
      </c>
      <c r="AW1691" s="167" t="s">
        <v>5</v>
      </c>
      <c r="AX1691" s="167" t="s">
        <v>66</v>
      </c>
      <c r="AY1691" s="168" t="s">
        <v>123</v>
      </c>
    </row>
    <row r="1692" spans="2:51" s="95" customFormat="1" ht="12">
      <c r="B1692" s="94"/>
      <c r="D1692" s="96" t="s">
        <v>132</v>
      </c>
      <c r="E1692" s="97" t="s">
        <v>1</v>
      </c>
      <c r="F1692" s="98" t="s">
        <v>72</v>
      </c>
      <c r="H1692" s="99">
        <v>1</v>
      </c>
      <c r="L1692" s="94"/>
      <c r="M1692" s="100"/>
      <c r="N1692" s="101"/>
      <c r="O1692" s="101"/>
      <c r="P1692" s="101"/>
      <c r="Q1692" s="101"/>
      <c r="R1692" s="101"/>
      <c r="S1692" s="101"/>
      <c r="T1692" s="102"/>
      <c r="AT1692" s="97" t="s">
        <v>132</v>
      </c>
      <c r="AU1692" s="97" t="s">
        <v>74</v>
      </c>
      <c r="AV1692" s="95" t="s">
        <v>74</v>
      </c>
      <c r="AW1692" s="95" t="s">
        <v>5</v>
      </c>
      <c r="AX1692" s="95" t="s">
        <v>66</v>
      </c>
      <c r="AY1692" s="97" t="s">
        <v>123</v>
      </c>
    </row>
    <row r="1693" spans="2:51" s="182" customFormat="1" ht="12">
      <c r="B1693" s="181"/>
      <c r="D1693" s="96" t="s">
        <v>132</v>
      </c>
      <c r="E1693" s="183" t="s">
        <v>1</v>
      </c>
      <c r="F1693" s="184" t="s">
        <v>470</v>
      </c>
      <c r="H1693" s="185">
        <v>4</v>
      </c>
      <c r="L1693" s="181"/>
      <c r="M1693" s="186"/>
      <c r="N1693" s="187"/>
      <c r="O1693" s="187"/>
      <c r="P1693" s="187"/>
      <c r="Q1693" s="187"/>
      <c r="R1693" s="187"/>
      <c r="S1693" s="187"/>
      <c r="T1693" s="188"/>
      <c r="AT1693" s="183" t="s">
        <v>132</v>
      </c>
      <c r="AU1693" s="183" t="s">
        <v>74</v>
      </c>
      <c r="AV1693" s="182" t="s">
        <v>130</v>
      </c>
      <c r="AW1693" s="182" t="s">
        <v>5</v>
      </c>
      <c r="AX1693" s="182" t="s">
        <v>72</v>
      </c>
      <c r="AY1693" s="183" t="s">
        <v>123</v>
      </c>
    </row>
    <row r="1694" spans="2:65" s="117" customFormat="1" ht="16.5" customHeight="1">
      <c r="B1694" s="8"/>
      <c r="C1694" s="84" t="s">
        <v>978</v>
      </c>
      <c r="D1694" s="84" t="s">
        <v>125</v>
      </c>
      <c r="E1694" s="85" t="s">
        <v>1037</v>
      </c>
      <c r="F1694" s="86" t="s">
        <v>1038</v>
      </c>
      <c r="G1694" s="87" t="s">
        <v>175</v>
      </c>
      <c r="H1694" s="88">
        <v>5</v>
      </c>
      <c r="I1694" s="142"/>
      <c r="J1694" s="89">
        <f>ROUND(I1694*H1694,2)</f>
        <v>0</v>
      </c>
      <c r="K1694" s="86" t="s">
        <v>397</v>
      </c>
      <c r="L1694" s="8"/>
      <c r="M1694" s="115" t="s">
        <v>1</v>
      </c>
      <c r="N1694" s="90" t="s">
        <v>35</v>
      </c>
      <c r="O1694" s="92">
        <v>1.694</v>
      </c>
      <c r="P1694" s="92">
        <f>O1694*H1694</f>
        <v>8.469999999999999</v>
      </c>
      <c r="Q1694" s="92">
        <v>0.21734</v>
      </c>
      <c r="R1694" s="92">
        <f>Q1694*H1694</f>
        <v>1.0867</v>
      </c>
      <c r="S1694" s="92">
        <v>0</v>
      </c>
      <c r="T1694" s="164">
        <f>S1694*H1694</f>
        <v>0</v>
      </c>
      <c r="AR1694" s="120" t="s">
        <v>130</v>
      </c>
      <c r="AT1694" s="120" t="s">
        <v>125</v>
      </c>
      <c r="AU1694" s="120" t="s">
        <v>74</v>
      </c>
      <c r="AY1694" s="120" t="s">
        <v>123</v>
      </c>
      <c r="BE1694" s="156">
        <f>IF(N1694="základní",J1694,0)</f>
        <v>0</v>
      </c>
      <c r="BF1694" s="156">
        <f>IF(N1694="snížená",J1694,0)</f>
        <v>0</v>
      </c>
      <c r="BG1694" s="156">
        <f>IF(N1694="zákl. přenesená",J1694,0)</f>
        <v>0</v>
      </c>
      <c r="BH1694" s="156">
        <f>IF(N1694="sníž. přenesená",J1694,0)</f>
        <v>0</v>
      </c>
      <c r="BI1694" s="156">
        <f>IF(N1694="nulová",J1694,0)</f>
        <v>0</v>
      </c>
      <c r="BJ1694" s="120" t="s">
        <v>72</v>
      </c>
      <c r="BK1694" s="156">
        <f>ROUND(I1694*H1694,2)</f>
        <v>0</v>
      </c>
      <c r="BL1694" s="120" t="s">
        <v>130</v>
      </c>
      <c r="BM1694" s="120" t="s">
        <v>1398</v>
      </c>
    </row>
    <row r="1695" spans="2:47" s="117" customFormat="1" ht="12">
      <c r="B1695" s="8"/>
      <c r="D1695" s="96" t="s">
        <v>399</v>
      </c>
      <c r="F1695" s="165" t="s">
        <v>1040</v>
      </c>
      <c r="L1695" s="8"/>
      <c r="M1695" s="114"/>
      <c r="N1695" s="21"/>
      <c r="O1695" s="21"/>
      <c r="P1695" s="21"/>
      <c r="Q1695" s="21"/>
      <c r="R1695" s="21"/>
      <c r="S1695" s="21"/>
      <c r="T1695" s="22"/>
      <c r="AT1695" s="120" t="s">
        <v>399</v>
      </c>
      <c r="AU1695" s="120" t="s">
        <v>74</v>
      </c>
    </row>
    <row r="1696" spans="2:51" s="167" customFormat="1" ht="12">
      <c r="B1696" s="166"/>
      <c r="D1696" s="96" t="s">
        <v>132</v>
      </c>
      <c r="E1696" s="168" t="s">
        <v>1</v>
      </c>
      <c r="F1696" s="169" t="s">
        <v>401</v>
      </c>
      <c r="H1696" s="168" t="s">
        <v>1</v>
      </c>
      <c r="L1696" s="166"/>
      <c r="M1696" s="170"/>
      <c r="N1696" s="171"/>
      <c r="O1696" s="171"/>
      <c r="P1696" s="171"/>
      <c r="Q1696" s="171"/>
      <c r="R1696" s="171"/>
      <c r="S1696" s="171"/>
      <c r="T1696" s="172"/>
      <c r="AT1696" s="168" t="s">
        <v>132</v>
      </c>
      <c r="AU1696" s="168" t="s">
        <v>74</v>
      </c>
      <c r="AV1696" s="167" t="s">
        <v>72</v>
      </c>
      <c r="AW1696" s="167" t="s">
        <v>5</v>
      </c>
      <c r="AX1696" s="167" t="s">
        <v>66</v>
      </c>
      <c r="AY1696" s="168" t="s">
        <v>123</v>
      </c>
    </row>
    <row r="1697" spans="2:51" s="167" customFormat="1" ht="12">
      <c r="B1697" s="166"/>
      <c r="D1697" s="96" t="s">
        <v>132</v>
      </c>
      <c r="E1697" s="168" t="s">
        <v>1</v>
      </c>
      <c r="F1697" s="169" t="s">
        <v>1142</v>
      </c>
      <c r="H1697" s="168" t="s">
        <v>1</v>
      </c>
      <c r="L1697" s="166"/>
      <c r="M1697" s="170"/>
      <c r="N1697" s="171"/>
      <c r="O1697" s="171"/>
      <c r="P1697" s="171"/>
      <c r="Q1697" s="171"/>
      <c r="R1697" s="171"/>
      <c r="S1697" s="171"/>
      <c r="T1697" s="172"/>
      <c r="AT1697" s="168" t="s">
        <v>132</v>
      </c>
      <c r="AU1697" s="168" t="s">
        <v>74</v>
      </c>
      <c r="AV1697" s="167" t="s">
        <v>72</v>
      </c>
      <c r="AW1697" s="167" t="s">
        <v>5</v>
      </c>
      <c r="AX1697" s="167" t="s">
        <v>66</v>
      </c>
      <c r="AY1697" s="168" t="s">
        <v>123</v>
      </c>
    </row>
    <row r="1698" spans="2:51" s="167" customFormat="1" ht="12">
      <c r="B1698" s="166"/>
      <c r="D1698" s="96" t="s">
        <v>132</v>
      </c>
      <c r="E1698" s="168" t="s">
        <v>1</v>
      </c>
      <c r="F1698" s="169" t="s">
        <v>1143</v>
      </c>
      <c r="H1698" s="168" t="s">
        <v>1</v>
      </c>
      <c r="L1698" s="166"/>
      <c r="M1698" s="170"/>
      <c r="N1698" s="171"/>
      <c r="O1698" s="171"/>
      <c r="P1698" s="171"/>
      <c r="Q1698" s="171"/>
      <c r="R1698" s="171"/>
      <c r="S1698" s="171"/>
      <c r="T1698" s="172"/>
      <c r="AT1698" s="168" t="s">
        <v>132</v>
      </c>
      <c r="AU1698" s="168" t="s">
        <v>74</v>
      </c>
      <c r="AV1698" s="167" t="s">
        <v>72</v>
      </c>
      <c r="AW1698" s="167" t="s">
        <v>5</v>
      </c>
      <c r="AX1698" s="167" t="s">
        <v>66</v>
      </c>
      <c r="AY1698" s="168" t="s">
        <v>123</v>
      </c>
    </row>
    <row r="1699" spans="2:51" s="167" customFormat="1" ht="12">
      <c r="B1699" s="166"/>
      <c r="D1699" s="96" t="s">
        <v>132</v>
      </c>
      <c r="E1699" s="168" t="s">
        <v>1</v>
      </c>
      <c r="F1699" s="169" t="s">
        <v>869</v>
      </c>
      <c r="H1699" s="168" t="s">
        <v>1</v>
      </c>
      <c r="L1699" s="166"/>
      <c r="M1699" s="170"/>
      <c r="N1699" s="171"/>
      <c r="O1699" s="171"/>
      <c r="P1699" s="171"/>
      <c r="Q1699" s="171"/>
      <c r="R1699" s="171"/>
      <c r="S1699" s="171"/>
      <c r="T1699" s="172"/>
      <c r="AT1699" s="168" t="s">
        <v>132</v>
      </c>
      <c r="AU1699" s="168" t="s">
        <v>74</v>
      </c>
      <c r="AV1699" s="167" t="s">
        <v>72</v>
      </c>
      <c r="AW1699" s="167" t="s">
        <v>5</v>
      </c>
      <c r="AX1699" s="167" t="s">
        <v>66</v>
      </c>
      <c r="AY1699" s="168" t="s">
        <v>123</v>
      </c>
    </row>
    <row r="1700" spans="2:51" s="167" customFormat="1" ht="12">
      <c r="B1700" s="166"/>
      <c r="D1700" s="96" t="s">
        <v>132</v>
      </c>
      <c r="E1700" s="168" t="s">
        <v>1</v>
      </c>
      <c r="F1700" s="169" t="s">
        <v>1364</v>
      </c>
      <c r="H1700" s="168" t="s">
        <v>1</v>
      </c>
      <c r="L1700" s="166"/>
      <c r="M1700" s="170"/>
      <c r="N1700" s="171"/>
      <c r="O1700" s="171"/>
      <c r="P1700" s="171"/>
      <c r="Q1700" s="171"/>
      <c r="R1700" s="171"/>
      <c r="S1700" s="171"/>
      <c r="T1700" s="172"/>
      <c r="AT1700" s="168" t="s">
        <v>132</v>
      </c>
      <c r="AU1700" s="168" t="s">
        <v>74</v>
      </c>
      <c r="AV1700" s="167" t="s">
        <v>72</v>
      </c>
      <c r="AW1700" s="167" t="s">
        <v>5</v>
      </c>
      <c r="AX1700" s="167" t="s">
        <v>66</v>
      </c>
      <c r="AY1700" s="168" t="s">
        <v>123</v>
      </c>
    </row>
    <row r="1701" spans="2:51" s="167" customFormat="1" ht="12">
      <c r="B1701" s="166"/>
      <c r="D1701" s="96" t="s">
        <v>132</v>
      </c>
      <c r="E1701" s="168" t="s">
        <v>1</v>
      </c>
      <c r="F1701" s="169" t="s">
        <v>1399</v>
      </c>
      <c r="H1701" s="168" t="s">
        <v>1</v>
      </c>
      <c r="L1701" s="166"/>
      <c r="M1701" s="170"/>
      <c r="N1701" s="171"/>
      <c r="O1701" s="171"/>
      <c r="P1701" s="171"/>
      <c r="Q1701" s="171"/>
      <c r="R1701" s="171"/>
      <c r="S1701" s="171"/>
      <c r="T1701" s="172"/>
      <c r="AT1701" s="168" t="s">
        <v>132</v>
      </c>
      <c r="AU1701" s="168" t="s">
        <v>74</v>
      </c>
      <c r="AV1701" s="167" t="s">
        <v>72</v>
      </c>
      <c r="AW1701" s="167" t="s">
        <v>5</v>
      </c>
      <c r="AX1701" s="167" t="s">
        <v>66</v>
      </c>
      <c r="AY1701" s="168" t="s">
        <v>123</v>
      </c>
    </row>
    <row r="1702" spans="2:51" s="95" customFormat="1" ht="12">
      <c r="B1702" s="94"/>
      <c r="D1702" s="96" t="s">
        <v>132</v>
      </c>
      <c r="E1702" s="97" t="s">
        <v>1</v>
      </c>
      <c r="F1702" s="98" t="s">
        <v>72</v>
      </c>
      <c r="H1702" s="99">
        <v>1</v>
      </c>
      <c r="L1702" s="94"/>
      <c r="M1702" s="100"/>
      <c r="N1702" s="101"/>
      <c r="O1702" s="101"/>
      <c r="P1702" s="101"/>
      <c r="Q1702" s="101"/>
      <c r="R1702" s="101"/>
      <c r="S1702" s="101"/>
      <c r="T1702" s="102"/>
      <c r="AT1702" s="97" t="s">
        <v>132</v>
      </c>
      <c r="AU1702" s="97" t="s">
        <v>74</v>
      </c>
      <c r="AV1702" s="95" t="s">
        <v>74</v>
      </c>
      <c r="AW1702" s="95" t="s">
        <v>5</v>
      </c>
      <c r="AX1702" s="95" t="s">
        <v>66</v>
      </c>
      <c r="AY1702" s="97" t="s">
        <v>123</v>
      </c>
    </row>
    <row r="1703" spans="2:51" s="167" customFormat="1" ht="12">
      <c r="B1703" s="166"/>
      <c r="D1703" s="96" t="s">
        <v>132</v>
      </c>
      <c r="E1703" s="168" t="s">
        <v>1</v>
      </c>
      <c r="F1703" s="169" t="s">
        <v>1365</v>
      </c>
      <c r="H1703" s="168" t="s">
        <v>1</v>
      </c>
      <c r="L1703" s="166"/>
      <c r="M1703" s="170"/>
      <c r="N1703" s="171"/>
      <c r="O1703" s="171"/>
      <c r="P1703" s="171"/>
      <c r="Q1703" s="171"/>
      <c r="R1703" s="171"/>
      <c r="S1703" s="171"/>
      <c r="T1703" s="172"/>
      <c r="AT1703" s="168" t="s">
        <v>132</v>
      </c>
      <c r="AU1703" s="168" t="s">
        <v>74</v>
      </c>
      <c r="AV1703" s="167" t="s">
        <v>72</v>
      </c>
      <c r="AW1703" s="167" t="s">
        <v>5</v>
      </c>
      <c r="AX1703" s="167" t="s">
        <v>66</v>
      </c>
      <c r="AY1703" s="168" t="s">
        <v>123</v>
      </c>
    </row>
    <row r="1704" spans="2:51" s="167" customFormat="1" ht="12">
      <c r="B1704" s="166"/>
      <c r="D1704" s="96" t="s">
        <v>132</v>
      </c>
      <c r="E1704" s="168" t="s">
        <v>1</v>
      </c>
      <c r="F1704" s="169" t="s">
        <v>1399</v>
      </c>
      <c r="H1704" s="168" t="s">
        <v>1</v>
      </c>
      <c r="L1704" s="166"/>
      <c r="M1704" s="170"/>
      <c r="N1704" s="171"/>
      <c r="O1704" s="171"/>
      <c r="P1704" s="171"/>
      <c r="Q1704" s="171"/>
      <c r="R1704" s="171"/>
      <c r="S1704" s="171"/>
      <c r="T1704" s="172"/>
      <c r="AT1704" s="168" t="s">
        <v>132</v>
      </c>
      <c r="AU1704" s="168" t="s">
        <v>74</v>
      </c>
      <c r="AV1704" s="167" t="s">
        <v>72</v>
      </c>
      <c r="AW1704" s="167" t="s">
        <v>5</v>
      </c>
      <c r="AX1704" s="167" t="s">
        <v>66</v>
      </c>
      <c r="AY1704" s="168" t="s">
        <v>123</v>
      </c>
    </row>
    <row r="1705" spans="2:51" s="95" customFormat="1" ht="12">
      <c r="B1705" s="94"/>
      <c r="D1705" s="96" t="s">
        <v>132</v>
      </c>
      <c r="E1705" s="97" t="s">
        <v>1</v>
      </c>
      <c r="F1705" s="98" t="s">
        <v>72</v>
      </c>
      <c r="H1705" s="99">
        <v>1</v>
      </c>
      <c r="L1705" s="94"/>
      <c r="M1705" s="100"/>
      <c r="N1705" s="101"/>
      <c r="O1705" s="101"/>
      <c r="P1705" s="101"/>
      <c r="Q1705" s="101"/>
      <c r="R1705" s="101"/>
      <c r="S1705" s="101"/>
      <c r="T1705" s="102"/>
      <c r="AT1705" s="97" t="s">
        <v>132</v>
      </c>
      <c r="AU1705" s="97" t="s">
        <v>74</v>
      </c>
      <c r="AV1705" s="95" t="s">
        <v>74</v>
      </c>
      <c r="AW1705" s="95" t="s">
        <v>5</v>
      </c>
      <c r="AX1705" s="95" t="s">
        <v>66</v>
      </c>
      <c r="AY1705" s="97" t="s">
        <v>123</v>
      </c>
    </row>
    <row r="1706" spans="2:51" s="167" customFormat="1" ht="12">
      <c r="B1706" s="166"/>
      <c r="D1706" s="96" t="s">
        <v>132</v>
      </c>
      <c r="E1706" s="168" t="s">
        <v>1</v>
      </c>
      <c r="F1706" s="169" t="s">
        <v>1366</v>
      </c>
      <c r="H1706" s="168" t="s">
        <v>1</v>
      </c>
      <c r="L1706" s="166"/>
      <c r="M1706" s="170"/>
      <c r="N1706" s="171"/>
      <c r="O1706" s="171"/>
      <c r="P1706" s="171"/>
      <c r="Q1706" s="171"/>
      <c r="R1706" s="171"/>
      <c r="S1706" s="171"/>
      <c r="T1706" s="172"/>
      <c r="AT1706" s="168" t="s">
        <v>132</v>
      </c>
      <c r="AU1706" s="168" t="s">
        <v>74</v>
      </c>
      <c r="AV1706" s="167" t="s">
        <v>72</v>
      </c>
      <c r="AW1706" s="167" t="s">
        <v>5</v>
      </c>
      <c r="AX1706" s="167" t="s">
        <v>66</v>
      </c>
      <c r="AY1706" s="168" t="s">
        <v>123</v>
      </c>
    </row>
    <row r="1707" spans="2:51" s="167" customFormat="1" ht="12">
      <c r="B1707" s="166"/>
      <c r="D1707" s="96" t="s">
        <v>132</v>
      </c>
      <c r="E1707" s="168" t="s">
        <v>1</v>
      </c>
      <c r="F1707" s="169" t="s">
        <v>1399</v>
      </c>
      <c r="H1707" s="168" t="s">
        <v>1</v>
      </c>
      <c r="L1707" s="166"/>
      <c r="M1707" s="170"/>
      <c r="N1707" s="171"/>
      <c r="O1707" s="171"/>
      <c r="P1707" s="171"/>
      <c r="Q1707" s="171"/>
      <c r="R1707" s="171"/>
      <c r="S1707" s="171"/>
      <c r="T1707" s="172"/>
      <c r="AT1707" s="168" t="s">
        <v>132</v>
      </c>
      <c r="AU1707" s="168" t="s">
        <v>74</v>
      </c>
      <c r="AV1707" s="167" t="s">
        <v>72</v>
      </c>
      <c r="AW1707" s="167" t="s">
        <v>5</v>
      </c>
      <c r="AX1707" s="167" t="s">
        <v>66</v>
      </c>
      <c r="AY1707" s="168" t="s">
        <v>123</v>
      </c>
    </row>
    <row r="1708" spans="2:51" s="95" customFormat="1" ht="12">
      <c r="B1708" s="94"/>
      <c r="D1708" s="96" t="s">
        <v>132</v>
      </c>
      <c r="E1708" s="97" t="s">
        <v>1</v>
      </c>
      <c r="F1708" s="98" t="s">
        <v>72</v>
      </c>
      <c r="H1708" s="99">
        <v>1</v>
      </c>
      <c r="L1708" s="94"/>
      <c r="M1708" s="100"/>
      <c r="N1708" s="101"/>
      <c r="O1708" s="101"/>
      <c r="P1708" s="101"/>
      <c r="Q1708" s="101"/>
      <c r="R1708" s="101"/>
      <c r="S1708" s="101"/>
      <c r="T1708" s="102"/>
      <c r="AT1708" s="97" t="s">
        <v>132</v>
      </c>
      <c r="AU1708" s="97" t="s">
        <v>74</v>
      </c>
      <c r="AV1708" s="95" t="s">
        <v>74</v>
      </c>
      <c r="AW1708" s="95" t="s">
        <v>5</v>
      </c>
      <c r="AX1708" s="95" t="s">
        <v>66</v>
      </c>
      <c r="AY1708" s="97" t="s">
        <v>123</v>
      </c>
    </row>
    <row r="1709" spans="2:51" s="167" customFormat="1" ht="12">
      <c r="B1709" s="166"/>
      <c r="D1709" s="96" t="s">
        <v>132</v>
      </c>
      <c r="E1709" s="168" t="s">
        <v>1</v>
      </c>
      <c r="F1709" s="169" t="s">
        <v>622</v>
      </c>
      <c r="H1709" s="168" t="s">
        <v>1</v>
      </c>
      <c r="L1709" s="166"/>
      <c r="M1709" s="170"/>
      <c r="N1709" s="171"/>
      <c r="O1709" s="171"/>
      <c r="P1709" s="171"/>
      <c r="Q1709" s="171"/>
      <c r="R1709" s="171"/>
      <c r="S1709" s="171"/>
      <c r="T1709" s="172"/>
      <c r="AT1709" s="168" t="s">
        <v>132</v>
      </c>
      <c r="AU1709" s="168" t="s">
        <v>74</v>
      </c>
      <c r="AV1709" s="167" t="s">
        <v>72</v>
      </c>
      <c r="AW1709" s="167" t="s">
        <v>5</v>
      </c>
      <c r="AX1709" s="167" t="s">
        <v>66</v>
      </c>
      <c r="AY1709" s="168" t="s">
        <v>123</v>
      </c>
    </row>
    <row r="1710" spans="2:51" s="167" customFormat="1" ht="12">
      <c r="B1710" s="166"/>
      <c r="D1710" s="96" t="s">
        <v>132</v>
      </c>
      <c r="E1710" s="168" t="s">
        <v>1</v>
      </c>
      <c r="F1710" s="169" t="s">
        <v>1399</v>
      </c>
      <c r="H1710" s="168" t="s">
        <v>1</v>
      </c>
      <c r="L1710" s="166"/>
      <c r="M1710" s="170"/>
      <c r="N1710" s="171"/>
      <c r="O1710" s="171"/>
      <c r="P1710" s="171"/>
      <c r="Q1710" s="171"/>
      <c r="R1710" s="171"/>
      <c r="S1710" s="171"/>
      <c r="T1710" s="172"/>
      <c r="AT1710" s="168" t="s">
        <v>132</v>
      </c>
      <c r="AU1710" s="168" t="s">
        <v>74</v>
      </c>
      <c r="AV1710" s="167" t="s">
        <v>72</v>
      </c>
      <c r="AW1710" s="167" t="s">
        <v>5</v>
      </c>
      <c r="AX1710" s="167" t="s">
        <v>66</v>
      </c>
      <c r="AY1710" s="168" t="s">
        <v>123</v>
      </c>
    </row>
    <row r="1711" spans="2:51" s="95" customFormat="1" ht="12">
      <c r="B1711" s="94"/>
      <c r="D1711" s="96" t="s">
        <v>132</v>
      </c>
      <c r="E1711" s="97" t="s">
        <v>1</v>
      </c>
      <c r="F1711" s="98" t="s">
        <v>72</v>
      </c>
      <c r="H1711" s="99">
        <v>1</v>
      </c>
      <c r="L1711" s="94"/>
      <c r="M1711" s="100"/>
      <c r="N1711" s="101"/>
      <c r="O1711" s="101"/>
      <c r="P1711" s="101"/>
      <c r="Q1711" s="101"/>
      <c r="R1711" s="101"/>
      <c r="S1711" s="101"/>
      <c r="T1711" s="102"/>
      <c r="AT1711" s="97" t="s">
        <v>132</v>
      </c>
      <c r="AU1711" s="97" t="s">
        <v>74</v>
      </c>
      <c r="AV1711" s="95" t="s">
        <v>74</v>
      </c>
      <c r="AW1711" s="95" t="s">
        <v>5</v>
      </c>
      <c r="AX1711" s="95" t="s">
        <v>66</v>
      </c>
      <c r="AY1711" s="97" t="s">
        <v>123</v>
      </c>
    </row>
    <row r="1712" spans="2:51" s="167" customFormat="1" ht="12">
      <c r="B1712" s="166"/>
      <c r="D1712" s="96" t="s">
        <v>132</v>
      </c>
      <c r="E1712" s="168" t="s">
        <v>1</v>
      </c>
      <c r="F1712" s="169" t="s">
        <v>1369</v>
      </c>
      <c r="H1712" s="168" t="s">
        <v>1</v>
      </c>
      <c r="L1712" s="166"/>
      <c r="M1712" s="170"/>
      <c r="N1712" s="171"/>
      <c r="O1712" s="171"/>
      <c r="P1712" s="171"/>
      <c r="Q1712" s="171"/>
      <c r="R1712" s="171"/>
      <c r="S1712" s="171"/>
      <c r="T1712" s="172"/>
      <c r="AT1712" s="168" t="s">
        <v>132</v>
      </c>
      <c r="AU1712" s="168" t="s">
        <v>74</v>
      </c>
      <c r="AV1712" s="167" t="s">
        <v>72</v>
      </c>
      <c r="AW1712" s="167" t="s">
        <v>5</v>
      </c>
      <c r="AX1712" s="167" t="s">
        <v>66</v>
      </c>
      <c r="AY1712" s="168" t="s">
        <v>123</v>
      </c>
    </row>
    <row r="1713" spans="2:51" s="167" customFormat="1" ht="12">
      <c r="B1713" s="166"/>
      <c r="D1713" s="96" t="s">
        <v>132</v>
      </c>
      <c r="E1713" s="168" t="s">
        <v>1</v>
      </c>
      <c r="F1713" s="169" t="s">
        <v>1399</v>
      </c>
      <c r="H1713" s="168" t="s">
        <v>1</v>
      </c>
      <c r="L1713" s="166"/>
      <c r="M1713" s="170"/>
      <c r="N1713" s="171"/>
      <c r="O1713" s="171"/>
      <c r="P1713" s="171"/>
      <c r="Q1713" s="171"/>
      <c r="R1713" s="171"/>
      <c r="S1713" s="171"/>
      <c r="T1713" s="172"/>
      <c r="AT1713" s="168" t="s">
        <v>132</v>
      </c>
      <c r="AU1713" s="168" t="s">
        <v>74</v>
      </c>
      <c r="AV1713" s="167" t="s">
        <v>72</v>
      </c>
      <c r="AW1713" s="167" t="s">
        <v>5</v>
      </c>
      <c r="AX1713" s="167" t="s">
        <v>66</v>
      </c>
      <c r="AY1713" s="168" t="s">
        <v>123</v>
      </c>
    </row>
    <row r="1714" spans="2:51" s="95" customFormat="1" ht="12">
      <c r="B1714" s="94"/>
      <c r="D1714" s="96" t="s">
        <v>132</v>
      </c>
      <c r="E1714" s="97" t="s">
        <v>1</v>
      </c>
      <c r="F1714" s="98" t="s">
        <v>72</v>
      </c>
      <c r="H1714" s="99">
        <v>1</v>
      </c>
      <c r="L1714" s="94"/>
      <c r="M1714" s="100"/>
      <c r="N1714" s="101"/>
      <c r="O1714" s="101"/>
      <c r="P1714" s="101"/>
      <c r="Q1714" s="101"/>
      <c r="R1714" s="101"/>
      <c r="S1714" s="101"/>
      <c r="T1714" s="102"/>
      <c r="AT1714" s="97" t="s">
        <v>132</v>
      </c>
      <c r="AU1714" s="97" t="s">
        <v>74</v>
      </c>
      <c r="AV1714" s="95" t="s">
        <v>74</v>
      </c>
      <c r="AW1714" s="95" t="s">
        <v>5</v>
      </c>
      <c r="AX1714" s="95" t="s">
        <v>66</v>
      </c>
      <c r="AY1714" s="97" t="s">
        <v>123</v>
      </c>
    </row>
    <row r="1715" spans="2:51" s="182" customFormat="1" ht="12">
      <c r="B1715" s="181"/>
      <c r="D1715" s="96" t="s">
        <v>132</v>
      </c>
      <c r="E1715" s="183" t="s">
        <v>1</v>
      </c>
      <c r="F1715" s="184" t="s">
        <v>470</v>
      </c>
      <c r="H1715" s="185">
        <v>5</v>
      </c>
      <c r="L1715" s="181"/>
      <c r="M1715" s="186"/>
      <c r="N1715" s="187"/>
      <c r="O1715" s="187"/>
      <c r="P1715" s="187"/>
      <c r="Q1715" s="187"/>
      <c r="R1715" s="187"/>
      <c r="S1715" s="187"/>
      <c r="T1715" s="188"/>
      <c r="AT1715" s="183" t="s">
        <v>132</v>
      </c>
      <c r="AU1715" s="183" t="s">
        <v>74</v>
      </c>
      <c r="AV1715" s="182" t="s">
        <v>130</v>
      </c>
      <c r="AW1715" s="182" t="s">
        <v>5</v>
      </c>
      <c r="AX1715" s="182" t="s">
        <v>72</v>
      </c>
      <c r="AY1715" s="183" t="s">
        <v>123</v>
      </c>
    </row>
    <row r="1716" spans="2:65" s="117" customFormat="1" ht="16.5" customHeight="1">
      <c r="B1716" s="8"/>
      <c r="C1716" s="103" t="s">
        <v>990</v>
      </c>
      <c r="D1716" s="103" t="s">
        <v>189</v>
      </c>
      <c r="E1716" s="104" t="s">
        <v>1043</v>
      </c>
      <c r="F1716" s="105" t="s">
        <v>1044</v>
      </c>
      <c r="G1716" s="106" t="s">
        <v>175</v>
      </c>
      <c r="H1716" s="107">
        <v>5</v>
      </c>
      <c r="I1716" s="143"/>
      <c r="J1716" s="108">
        <f>ROUND(I1716*H1716,2)</f>
        <v>0</v>
      </c>
      <c r="K1716" s="105" t="s">
        <v>397</v>
      </c>
      <c r="L1716" s="157"/>
      <c r="M1716" s="109" t="s">
        <v>1</v>
      </c>
      <c r="N1716" s="189" t="s">
        <v>35</v>
      </c>
      <c r="O1716" s="92">
        <v>0</v>
      </c>
      <c r="P1716" s="92">
        <f>O1716*H1716</f>
        <v>0</v>
      </c>
      <c r="Q1716" s="92">
        <v>0.196</v>
      </c>
      <c r="R1716" s="92">
        <f>Q1716*H1716</f>
        <v>0.98</v>
      </c>
      <c r="S1716" s="92">
        <v>0</v>
      </c>
      <c r="T1716" s="164">
        <f>S1716*H1716</f>
        <v>0</v>
      </c>
      <c r="AR1716" s="120" t="s">
        <v>159</v>
      </c>
      <c r="AT1716" s="120" t="s">
        <v>189</v>
      </c>
      <c r="AU1716" s="120" t="s">
        <v>74</v>
      </c>
      <c r="AY1716" s="120" t="s">
        <v>123</v>
      </c>
      <c r="BE1716" s="156">
        <f>IF(N1716="základní",J1716,0)</f>
        <v>0</v>
      </c>
      <c r="BF1716" s="156">
        <f>IF(N1716="snížená",J1716,0)</f>
        <v>0</v>
      </c>
      <c r="BG1716" s="156">
        <f>IF(N1716="zákl. přenesená",J1716,0)</f>
        <v>0</v>
      </c>
      <c r="BH1716" s="156">
        <f>IF(N1716="sníž. přenesená",J1716,0)</f>
        <v>0</v>
      </c>
      <c r="BI1716" s="156">
        <f>IF(N1716="nulová",J1716,0)</f>
        <v>0</v>
      </c>
      <c r="BJ1716" s="120" t="s">
        <v>72</v>
      </c>
      <c r="BK1716" s="156">
        <f>ROUND(I1716*H1716,2)</f>
        <v>0</v>
      </c>
      <c r="BL1716" s="120" t="s">
        <v>130</v>
      </c>
      <c r="BM1716" s="120" t="s">
        <v>1400</v>
      </c>
    </row>
    <row r="1717" spans="2:47" s="117" customFormat="1" ht="12">
      <c r="B1717" s="8"/>
      <c r="D1717" s="96" t="s">
        <v>399</v>
      </c>
      <c r="F1717" s="165" t="s">
        <v>1044</v>
      </c>
      <c r="L1717" s="8"/>
      <c r="M1717" s="114"/>
      <c r="N1717" s="21"/>
      <c r="O1717" s="21"/>
      <c r="P1717" s="21"/>
      <c r="Q1717" s="21"/>
      <c r="R1717" s="21"/>
      <c r="S1717" s="21"/>
      <c r="T1717" s="22"/>
      <c r="AT1717" s="120" t="s">
        <v>399</v>
      </c>
      <c r="AU1717" s="120" t="s">
        <v>74</v>
      </c>
    </row>
    <row r="1718" spans="2:51" s="167" customFormat="1" ht="12">
      <c r="B1718" s="166"/>
      <c r="D1718" s="96" t="s">
        <v>132</v>
      </c>
      <c r="E1718" s="168" t="s">
        <v>1</v>
      </c>
      <c r="F1718" s="169" t="s">
        <v>401</v>
      </c>
      <c r="H1718" s="168" t="s">
        <v>1</v>
      </c>
      <c r="L1718" s="166"/>
      <c r="M1718" s="170"/>
      <c r="N1718" s="171"/>
      <c r="O1718" s="171"/>
      <c r="P1718" s="171"/>
      <c r="Q1718" s="171"/>
      <c r="R1718" s="171"/>
      <c r="S1718" s="171"/>
      <c r="T1718" s="172"/>
      <c r="AT1718" s="168" t="s">
        <v>132</v>
      </c>
      <c r="AU1718" s="168" t="s">
        <v>74</v>
      </c>
      <c r="AV1718" s="167" t="s">
        <v>72</v>
      </c>
      <c r="AW1718" s="167" t="s">
        <v>5</v>
      </c>
      <c r="AX1718" s="167" t="s">
        <v>66</v>
      </c>
      <c r="AY1718" s="168" t="s">
        <v>123</v>
      </c>
    </row>
    <row r="1719" spans="2:51" s="167" customFormat="1" ht="12">
      <c r="B1719" s="166"/>
      <c r="D1719" s="96" t="s">
        <v>132</v>
      </c>
      <c r="E1719" s="168" t="s">
        <v>1</v>
      </c>
      <c r="F1719" s="169" t="s">
        <v>1142</v>
      </c>
      <c r="H1719" s="168" t="s">
        <v>1</v>
      </c>
      <c r="L1719" s="166"/>
      <c r="M1719" s="170"/>
      <c r="N1719" s="171"/>
      <c r="O1719" s="171"/>
      <c r="P1719" s="171"/>
      <c r="Q1719" s="171"/>
      <c r="R1719" s="171"/>
      <c r="S1719" s="171"/>
      <c r="T1719" s="172"/>
      <c r="AT1719" s="168" t="s">
        <v>132</v>
      </c>
      <c r="AU1719" s="168" t="s">
        <v>74</v>
      </c>
      <c r="AV1719" s="167" t="s">
        <v>72</v>
      </c>
      <c r="AW1719" s="167" t="s">
        <v>5</v>
      </c>
      <c r="AX1719" s="167" t="s">
        <v>66</v>
      </c>
      <c r="AY1719" s="168" t="s">
        <v>123</v>
      </c>
    </row>
    <row r="1720" spans="2:51" s="167" customFormat="1" ht="12">
      <c r="B1720" s="166"/>
      <c r="D1720" s="96" t="s">
        <v>132</v>
      </c>
      <c r="E1720" s="168" t="s">
        <v>1</v>
      </c>
      <c r="F1720" s="169" t="s">
        <v>1143</v>
      </c>
      <c r="H1720" s="168" t="s">
        <v>1</v>
      </c>
      <c r="L1720" s="166"/>
      <c r="M1720" s="170"/>
      <c r="N1720" s="171"/>
      <c r="O1720" s="171"/>
      <c r="P1720" s="171"/>
      <c r="Q1720" s="171"/>
      <c r="R1720" s="171"/>
      <c r="S1720" s="171"/>
      <c r="T1720" s="172"/>
      <c r="AT1720" s="168" t="s">
        <v>132</v>
      </c>
      <c r="AU1720" s="168" t="s">
        <v>74</v>
      </c>
      <c r="AV1720" s="167" t="s">
        <v>72</v>
      </c>
      <c r="AW1720" s="167" t="s">
        <v>5</v>
      </c>
      <c r="AX1720" s="167" t="s">
        <v>66</v>
      </c>
      <c r="AY1720" s="168" t="s">
        <v>123</v>
      </c>
    </row>
    <row r="1721" spans="2:51" s="167" customFormat="1" ht="12">
      <c r="B1721" s="166"/>
      <c r="D1721" s="96" t="s">
        <v>132</v>
      </c>
      <c r="E1721" s="168" t="s">
        <v>1</v>
      </c>
      <c r="F1721" s="169" t="s">
        <v>869</v>
      </c>
      <c r="H1721" s="168" t="s">
        <v>1</v>
      </c>
      <c r="L1721" s="166"/>
      <c r="M1721" s="170"/>
      <c r="N1721" s="171"/>
      <c r="O1721" s="171"/>
      <c r="P1721" s="171"/>
      <c r="Q1721" s="171"/>
      <c r="R1721" s="171"/>
      <c r="S1721" s="171"/>
      <c r="T1721" s="172"/>
      <c r="AT1721" s="168" t="s">
        <v>132</v>
      </c>
      <c r="AU1721" s="168" t="s">
        <v>74</v>
      </c>
      <c r="AV1721" s="167" t="s">
        <v>72</v>
      </c>
      <c r="AW1721" s="167" t="s">
        <v>5</v>
      </c>
      <c r="AX1721" s="167" t="s">
        <v>66</v>
      </c>
      <c r="AY1721" s="168" t="s">
        <v>123</v>
      </c>
    </row>
    <row r="1722" spans="2:51" s="167" customFormat="1" ht="12">
      <c r="B1722" s="166"/>
      <c r="D1722" s="96" t="s">
        <v>132</v>
      </c>
      <c r="E1722" s="168" t="s">
        <v>1</v>
      </c>
      <c r="F1722" s="169" t="s">
        <v>1364</v>
      </c>
      <c r="H1722" s="168" t="s">
        <v>1</v>
      </c>
      <c r="L1722" s="166"/>
      <c r="M1722" s="170"/>
      <c r="N1722" s="171"/>
      <c r="O1722" s="171"/>
      <c r="P1722" s="171"/>
      <c r="Q1722" s="171"/>
      <c r="R1722" s="171"/>
      <c r="S1722" s="171"/>
      <c r="T1722" s="172"/>
      <c r="AT1722" s="168" t="s">
        <v>132</v>
      </c>
      <c r="AU1722" s="168" t="s">
        <v>74</v>
      </c>
      <c r="AV1722" s="167" t="s">
        <v>72</v>
      </c>
      <c r="AW1722" s="167" t="s">
        <v>5</v>
      </c>
      <c r="AX1722" s="167" t="s">
        <v>66</v>
      </c>
      <c r="AY1722" s="168" t="s">
        <v>123</v>
      </c>
    </row>
    <row r="1723" spans="2:51" s="167" customFormat="1" ht="12">
      <c r="B1723" s="166"/>
      <c r="D1723" s="96" t="s">
        <v>132</v>
      </c>
      <c r="E1723" s="168" t="s">
        <v>1</v>
      </c>
      <c r="F1723" s="169" t="s">
        <v>1399</v>
      </c>
      <c r="H1723" s="168" t="s">
        <v>1</v>
      </c>
      <c r="L1723" s="166"/>
      <c r="M1723" s="170"/>
      <c r="N1723" s="171"/>
      <c r="O1723" s="171"/>
      <c r="P1723" s="171"/>
      <c r="Q1723" s="171"/>
      <c r="R1723" s="171"/>
      <c r="S1723" s="171"/>
      <c r="T1723" s="172"/>
      <c r="AT1723" s="168" t="s">
        <v>132</v>
      </c>
      <c r="AU1723" s="168" t="s">
        <v>74</v>
      </c>
      <c r="AV1723" s="167" t="s">
        <v>72</v>
      </c>
      <c r="AW1723" s="167" t="s">
        <v>5</v>
      </c>
      <c r="AX1723" s="167" t="s">
        <v>66</v>
      </c>
      <c r="AY1723" s="168" t="s">
        <v>123</v>
      </c>
    </row>
    <row r="1724" spans="2:51" s="95" customFormat="1" ht="12">
      <c r="B1724" s="94"/>
      <c r="D1724" s="96" t="s">
        <v>132</v>
      </c>
      <c r="E1724" s="97" t="s">
        <v>1</v>
      </c>
      <c r="F1724" s="98" t="s">
        <v>72</v>
      </c>
      <c r="H1724" s="99">
        <v>1</v>
      </c>
      <c r="L1724" s="94"/>
      <c r="M1724" s="100"/>
      <c r="N1724" s="101"/>
      <c r="O1724" s="101"/>
      <c r="P1724" s="101"/>
      <c r="Q1724" s="101"/>
      <c r="R1724" s="101"/>
      <c r="S1724" s="101"/>
      <c r="T1724" s="102"/>
      <c r="AT1724" s="97" t="s">
        <v>132</v>
      </c>
      <c r="AU1724" s="97" t="s">
        <v>74</v>
      </c>
      <c r="AV1724" s="95" t="s">
        <v>74</v>
      </c>
      <c r="AW1724" s="95" t="s">
        <v>5</v>
      </c>
      <c r="AX1724" s="95" t="s">
        <v>66</v>
      </c>
      <c r="AY1724" s="97" t="s">
        <v>123</v>
      </c>
    </row>
    <row r="1725" spans="2:51" s="167" customFormat="1" ht="12">
      <c r="B1725" s="166"/>
      <c r="D1725" s="96" t="s">
        <v>132</v>
      </c>
      <c r="E1725" s="168" t="s">
        <v>1</v>
      </c>
      <c r="F1725" s="169" t="s">
        <v>1365</v>
      </c>
      <c r="H1725" s="168" t="s">
        <v>1</v>
      </c>
      <c r="L1725" s="166"/>
      <c r="M1725" s="170"/>
      <c r="N1725" s="171"/>
      <c r="O1725" s="171"/>
      <c r="P1725" s="171"/>
      <c r="Q1725" s="171"/>
      <c r="R1725" s="171"/>
      <c r="S1725" s="171"/>
      <c r="T1725" s="172"/>
      <c r="AT1725" s="168" t="s">
        <v>132</v>
      </c>
      <c r="AU1725" s="168" t="s">
        <v>74</v>
      </c>
      <c r="AV1725" s="167" t="s">
        <v>72</v>
      </c>
      <c r="AW1725" s="167" t="s">
        <v>5</v>
      </c>
      <c r="AX1725" s="167" t="s">
        <v>66</v>
      </c>
      <c r="AY1725" s="168" t="s">
        <v>123</v>
      </c>
    </row>
    <row r="1726" spans="2:51" s="167" customFormat="1" ht="12">
      <c r="B1726" s="166"/>
      <c r="D1726" s="96" t="s">
        <v>132</v>
      </c>
      <c r="E1726" s="168" t="s">
        <v>1</v>
      </c>
      <c r="F1726" s="169" t="s">
        <v>1399</v>
      </c>
      <c r="H1726" s="168" t="s">
        <v>1</v>
      </c>
      <c r="L1726" s="166"/>
      <c r="M1726" s="170"/>
      <c r="N1726" s="171"/>
      <c r="O1726" s="171"/>
      <c r="P1726" s="171"/>
      <c r="Q1726" s="171"/>
      <c r="R1726" s="171"/>
      <c r="S1726" s="171"/>
      <c r="T1726" s="172"/>
      <c r="AT1726" s="168" t="s">
        <v>132</v>
      </c>
      <c r="AU1726" s="168" t="s">
        <v>74</v>
      </c>
      <c r="AV1726" s="167" t="s">
        <v>72</v>
      </c>
      <c r="AW1726" s="167" t="s">
        <v>5</v>
      </c>
      <c r="AX1726" s="167" t="s">
        <v>66</v>
      </c>
      <c r="AY1726" s="168" t="s">
        <v>123</v>
      </c>
    </row>
    <row r="1727" spans="2:51" s="95" customFormat="1" ht="12">
      <c r="B1727" s="94"/>
      <c r="D1727" s="96" t="s">
        <v>132</v>
      </c>
      <c r="E1727" s="97" t="s">
        <v>1</v>
      </c>
      <c r="F1727" s="98" t="s">
        <v>72</v>
      </c>
      <c r="H1727" s="99">
        <v>1</v>
      </c>
      <c r="L1727" s="94"/>
      <c r="M1727" s="100"/>
      <c r="N1727" s="101"/>
      <c r="O1727" s="101"/>
      <c r="P1727" s="101"/>
      <c r="Q1727" s="101"/>
      <c r="R1727" s="101"/>
      <c r="S1727" s="101"/>
      <c r="T1727" s="102"/>
      <c r="AT1727" s="97" t="s">
        <v>132</v>
      </c>
      <c r="AU1727" s="97" t="s">
        <v>74</v>
      </c>
      <c r="AV1727" s="95" t="s">
        <v>74</v>
      </c>
      <c r="AW1727" s="95" t="s">
        <v>5</v>
      </c>
      <c r="AX1727" s="95" t="s">
        <v>66</v>
      </c>
      <c r="AY1727" s="97" t="s">
        <v>123</v>
      </c>
    </row>
    <row r="1728" spans="2:51" s="167" customFormat="1" ht="12">
      <c r="B1728" s="166"/>
      <c r="D1728" s="96" t="s">
        <v>132</v>
      </c>
      <c r="E1728" s="168" t="s">
        <v>1</v>
      </c>
      <c r="F1728" s="169" t="s">
        <v>1366</v>
      </c>
      <c r="H1728" s="168" t="s">
        <v>1</v>
      </c>
      <c r="L1728" s="166"/>
      <c r="M1728" s="170"/>
      <c r="N1728" s="171"/>
      <c r="O1728" s="171"/>
      <c r="P1728" s="171"/>
      <c r="Q1728" s="171"/>
      <c r="R1728" s="171"/>
      <c r="S1728" s="171"/>
      <c r="T1728" s="172"/>
      <c r="AT1728" s="168" t="s">
        <v>132</v>
      </c>
      <c r="AU1728" s="168" t="s">
        <v>74</v>
      </c>
      <c r="AV1728" s="167" t="s">
        <v>72</v>
      </c>
      <c r="AW1728" s="167" t="s">
        <v>5</v>
      </c>
      <c r="AX1728" s="167" t="s">
        <v>66</v>
      </c>
      <c r="AY1728" s="168" t="s">
        <v>123</v>
      </c>
    </row>
    <row r="1729" spans="2:51" s="167" customFormat="1" ht="12">
      <c r="B1729" s="166"/>
      <c r="D1729" s="96" t="s">
        <v>132</v>
      </c>
      <c r="E1729" s="168" t="s">
        <v>1</v>
      </c>
      <c r="F1729" s="169" t="s">
        <v>1399</v>
      </c>
      <c r="H1729" s="168" t="s">
        <v>1</v>
      </c>
      <c r="L1729" s="166"/>
      <c r="M1729" s="170"/>
      <c r="N1729" s="171"/>
      <c r="O1729" s="171"/>
      <c r="P1729" s="171"/>
      <c r="Q1729" s="171"/>
      <c r="R1729" s="171"/>
      <c r="S1729" s="171"/>
      <c r="T1729" s="172"/>
      <c r="AT1729" s="168" t="s">
        <v>132</v>
      </c>
      <c r="AU1729" s="168" t="s">
        <v>74</v>
      </c>
      <c r="AV1729" s="167" t="s">
        <v>72</v>
      </c>
      <c r="AW1729" s="167" t="s">
        <v>5</v>
      </c>
      <c r="AX1729" s="167" t="s">
        <v>66</v>
      </c>
      <c r="AY1729" s="168" t="s">
        <v>123</v>
      </c>
    </row>
    <row r="1730" spans="2:51" s="95" customFormat="1" ht="12">
      <c r="B1730" s="94"/>
      <c r="D1730" s="96" t="s">
        <v>132</v>
      </c>
      <c r="E1730" s="97" t="s">
        <v>1</v>
      </c>
      <c r="F1730" s="98" t="s">
        <v>72</v>
      </c>
      <c r="H1730" s="99">
        <v>1</v>
      </c>
      <c r="L1730" s="94"/>
      <c r="M1730" s="100"/>
      <c r="N1730" s="101"/>
      <c r="O1730" s="101"/>
      <c r="P1730" s="101"/>
      <c r="Q1730" s="101"/>
      <c r="R1730" s="101"/>
      <c r="S1730" s="101"/>
      <c r="T1730" s="102"/>
      <c r="AT1730" s="97" t="s">
        <v>132</v>
      </c>
      <c r="AU1730" s="97" t="s">
        <v>74</v>
      </c>
      <c r="AV1730" s="95" t="s">
        <v>74</v>
      </c>
      <c r="AW1730" s="95" t="s">
        <v>5</v>
      </c>
      <c r="AX1730" s="95" t="s">
        <v>66</v>
      </c>
      <c r="AY1730" s="97" t="s">
        <v>123</v>
      </c>
    </row>
    <row r="1731" spans="2:51" s="167" customFormat="1" ht="12">
      <c r="B1731" s="166"/>
      <c r="D1731" s="96" t="s">
        <v>132</v>
      </c>
      <c r="E1731" s="168" t="s">
        <v>1</v>
      </c>
      <c r="F1731" s="169" t="s">
        <v>622</v>
      </c>
      <c r="H1731" s="168" t="s">
        <v>1</v>
      </c>
      <c r="L1731" s="166"/>
      <c r="M1731" s="170"/>
      <c r="N1731" s="171"/>
      <c r="O1731" s="171"/>
      <c r="P1731" s="171"/>
      <c r="Q1731" s="171"/>
      <c r="R1731" s="171"/>
      <c r="S1731" s="171"/>
      <c r="T1731" s="172"/>
      <c r="AT1731" s="168" t="s">
        <v>132</v>
      </c>
      <c r="AU1731" s="168" t="s">
        <v>74</v>
      </c>
      <c r="AV1731" s="167" t="s">
        <v>72</v>
      </c>
      <c r="AW1731" s="167" t="s">
        <v>5</v>
      </c>
      <c r="AX1731" s="167" t="s">
        <v>66</v>
      </c>
      <c r="AY1731" s="168" t="s">
        <v>123</v>
      </c>
    </row>
    <row r="1732" spans="2:51" s="167" customFormat="1" ht="12">
      <c r="B1732" s="166"/>
      <c r="D1732" s="96" t="s">
        <v>132</v>
      </c>
      <c r="E1732" s="168" t="s">
        <v>1</v>
      </c>
      <c r="F1732" s="169" t="s">
        <v>1399</v>
      </c>
      <c r="H1732" s="168" t="s">
        <v>1</v>
      </c>
      <c r="L1732" s="166"/>
      <c r="M1732" s="170"/>
      <c r="N1732" s="171"/>
      <c r="O1732" s="171"/>
      <c r="P1732" s="171"/>
      <c r="Q1732" s="171"/>
      <c r="R1732" s="171"/>
      <c r="S1732" s="171"/>
      <c r="T1732" s="172"/>
      <c r="AT1732" s="168" t="s">
        <v>132</v>
      </c>
      <c r="AU1732" s="168" t="s">
        <v>74</v>
      </c>
      <c r="AV1732" s="167" t="s">
        <v>72</v>
      </c>
      <c r="AW1732" s="167" t="s">
        <v>5</v>
      </c>
      <c r="AX1732" s="167" t="s">
        <v>66</v>
      </c>
      <c r="AY1732" s="168" t="s">
        <v>123</v>
      </c>
    </row>
    <row r="1733" spans="2:51" s="95" customFormat="1" ht="12">
      <c r="B1733" s="94"/>
      <c r="D1733" s="96" t="s">
        <v>132</v>
      </c>
      <c r="E1733" s="97" t="s">
        <v>1</v>
      </c>
      <c r="F1733" s="98" t="s">
        <v>72</v>
      </c>
      <c r="H1733" s="99">
        <v>1</v>
      </c>
      <c r="L1733" s="94"/>
      <c r="M1733" s="100"/>
      <c r="N1733" s="101"/>
      <c r="O1733" s="101"/>
      <c r="P1733" s="101"/>
      <c r="Q1733" s="101"/>
      <c r="R1733" s="101"/>
      <c r="S1733" s="101"/>
      <c r="T1733" s="102"/>
      <c r="AT1733" s="97" t="s">
        <v>132</v>
      </c>
      <c r="AU1733" s="97" t="s">
        <v>74</v>
      </c>
      <c r="AV1733" s="95" t="s">
        <v>74</v>
      </c>
      <c r="AW1733" s="95" t="s">
        <v>5</v>
      </c>
      <c r="AX1733" s="95" t="s">
        <v>66</v>
      </c>
      <c r="AY1733" s="97" t="s">
        <v>123</v>
      </c>
    </row>
    <row r="1734" spans="2:51" s="167" customFormat="1" ht="12">
      <c r="B1734" s="166"/>
      <c r="D1734" s="96" t="s">
        <v>132</v>
      </c>
      <c r="E1734" s="168" t="s">
        <v>1</v>
      </c>
      <c r="F1734" s="169" t="s">
        <v>1369</v>
      </c>
      <c r="H1734" s="168" t="s">
        <v>1</v>
      </c>
      <c r="L1734" s="166"/>
      <c r="M1734" s="170"/>
      <c r="N1734" s="171"/>
      <c r="O1734" s="171"/>
      <c r="P1734" s="171"/>
      <c r="Q1734" s="171"/>
      <c r="R1734" s="171"/>
      <c r="S1734" s="171"/>
      <c r="T1734" s="172"/>
      <c r="AT1734" s="168" t="s">
        <v>132</v>
      </c>
      <c r="AU1734" s="168" t="s">
        <v>74</v>
      </c>
      <c r="AV1734" s="167" t="s">
        <v>72</v>
      </c>
      <c r="AW1734" s="167" t="s">
        <v>5</v>
      </c>
      <c r="AX1734" s="167" t="s">
        <v>66</v>
      </c>
      <c r="AY1734" s="168" t="s">
        <v>123</v>
      </c>
    </row>
    <row r="1735" spans="2:51" s="167" customFormat="1" ht="12">
      <c r="B1735" s="166"/>
      <c r="D1735" s="96" t="s">
        <v>132</v>
      </c>
      <c r="E1735" s="168" t="s">
        <v>1</v>
      </c>
      <c r="F1735" s="169" t="s">
        <v>1399</v>
      </c>
      <c r="H1735" s="168" t="s">
        <v>1</v>
      </c>
      <c r="L1735" s="166"/>
      <c r="M1735" s="170"/>
      <c r="N1735" s="171"/>
      <c r="O1735" s="171"/>
      <c r="P1735" s="171"/>
      <c r="Q1735" s="171"/>
      <c r="R1735" s="171"/>
      <c r="S1735" s="171"/>
      <c r="T1735" s="172"/>
      <c r="AT1735" s="168" t="s">
        <v>132</v>
      </c>
      <c r="AU1735" s="168" t="s">
        <v>74</v>
      </c>
      <c r="AV1735" s="167" t="s">
        <v>72</v>
      </c>
      <c r="AW1735" s="167" t="s">
        <v>5</v>
      </c>
      <c r="AX1735" s="167" t="s">
        <v>66</v>
      </c>
      <c r="AY1735" s="168" t="s">
        <v>123</v>
      </c>
    </row>
    <row r="1736" spans="2:51" s="95" customFormat="1" ht="12">
      <c r="B1736" s="94"/>
      <c r="D1736" s="96" t="s">
        <v>132</v>
      </c>
      <c r="E1736" s="97" t="s">
        <v>1</v>
      </c>
      <c r="F1736" s="98" t="s">
        <v>72</v>
      </c>
      <c r="H1736" s="99">
        <v>1</v>
      </c>
      <c r="L1736" s="94"/>
      <c r="M1736" s="100"/>
      <c r="N1736" s="101"/>
      <c r="O1736" s="101"/>
      <c r="P1736" s="101"/>
      <c r="Q1736" s="101"/>
      <c r="R1736" s="101"/>
      <c r="S1736" s="101"/>
      <c r="T1736" s="102"/>
      <c r="AT1736" s="97" t="s">
        <v>132</v>
      </c>
      <c r="AU1736" s="97" t="s">
        <v>74</v>
      </c>
      <c r="AV1736" s="95" t="s">
        <v>74</v>
      </c>
      <c r="AW1736" s="95" t="s">
        <v>5</v>
      </c>
      <c r="AX1736" s="95" t="s">
        <v>66</v>
      </c>
      <c r="AY1736" s="97" t="s">
        <v>123</v>
      </c>
    </row>
    <row r="1737" spans="2:51" s="182" customFormat="1" ht="12">
      <c r="B1737" s="181"/>
      <c r="D1737" s="96" t="s">
        <v>132</v>
      </c>
      <c r="E1737" s="183" t="s">
        <v>1</v>
      </c>
      <c r="F1737" s="184" t="s">
        <v>470</v>
      </c>
      <c r="H1737" s="185">
        <v>5</v>
      </c>
      <c r="L1737" s="181"/>
      <c r="M1737" s="186"/>
      <c r="N1737" s="187"/>
      <c r="O1737" s="187"/>
      <c r="P1737" s="187"/>
      <c r="Q1737" s="187"/>
      <c r="R1737" s="187"/>
      <c r="S1737" s="187"/>
      <c r="T1737" s="188"/>
      <c r="AT1737" s="183" t="s">
        <v>132</v>
      </c>
      <c r="AU1737" s="183" t="s">
        <v>74</v>
      </c>
      <c r="AV1737" s="182" t="s">
        <v>130</v>
      </c>
      <c r="AW1737" s="182" t="s">
        <v>5</v>
      </c>
      <c r="AX1737" s="182" t="s">
        <v>72</v>
      </c>
      <c r="AY1737" s="183" t="s">
        <v>123</v>
      </c>
    </row>
    <row r="1738" spans="2:65" s="117" customFormat="1" ht="16.5" customHeight="1">
      <c r="B1738" s="8"/>
      <c r="C1738" s="84" t="s">
        <v>997</v>
      </c>
      <c r="D1738" s="84" t="s">
        <v>125</v>
      </c>
      <c r="E1738" s="85" t="s">
        <v>1047</v>
      </c>
      <c r="F1738" s="86" t="s">
        <v>1048</v>
      </c>
      <c r="G1738" s="87" t="s">
        <v>175</v>
      </c>
      <c r="H1738" s="88">
        <v>3</v>
      </c>
      <c r="I1738" s="142"/>
      <c r="J1738" s="89">
        <f>ROUND(I1738*H1738,2)</f>
        <v>0</v>
      </c>
      <c r="K1738" s="86" t="s">
        <v>397</v>
      </c>
      <c r="L1738" s="8"/>
      <c r="M1738" s="115" t="s">
        <v>1</v>
      </c>
      <c r="N1738" s="90" t="s">
        <v>35</v>
      </c>
      <c r="O1738" s="92">
        <v>2.064</v>
      </c>
      <c r="P1738" s="92">
        <f>O1738*H1738</f>
        <v>6.192</v>
      </c>
      <c r="Q1738" s="92">
        <v>0.21734</v>
      </c>
      <c r="R1738" s="92">
        <f>Q1738*H1738</f>
        <v>0.65202</v>
      </c>
      <c r="S1738" s="92">
        <v>0</v>
      </c>
      <c r="T1738" s="164">
        <f>S1738*H1738</f>
        <v>0</v>
      </c>
      <c r="AR1738" s="120" t="s">
        <v>130</v>
      </c>
      <c r="AT1738" s="120" t="s">
        <v>125</v>
      </c>
      <c r="AU1738" s="120" t="s">
        <v>74</v>
      </c>
      <c r="AY1738" s="120" t="s">
        <v>123</v>
      </c>
      <c r="BE1738" s="156">
        <f>IF(N1738="základní",J1738,0)</f>
        <v>0</v>
      </c>
      <c r="BF1738" s="156">
        <f>IF(N1738="snížená",J1738,0)</f>
        <v>0</v>
      </c>
      <c r="BG1738" s="156">
        <f>IF(N1738="zákl. přenesená",J1738,0)</f>
        <v>0</v>
      </c>
      <c r="BH1738" s="156">
        <f>IF(N1738="sníž. přenesená",J1738,0)</f>
        <v>0</v>
      </c>
      <c r="BI1738" s="156">
        <f>IF(N1738="nulová",J1738,0)</f>
        <v>0</v>
      </c>
      <c r="BJ1738" s="120" t="s">
        <v>72</v>
      </c>
      <c r="BK1738" s="156">
        <f>ROUND(I1738*H1738,2)</f>
        <v>0</v>
      </c>
      <c r="BL1738" s="120" t="s">
        <v>130</v>
      </c>
      <c r="BM1738" s="120" t="s">
        <v>1401</v>
      </c>
    </row>
    <row r="1739" spans="2:47" s="117" customFormat="1" ht="12">
      <c r="B1739" s="8"/>
      <c r="D1739" s="96" t="s">
        <v>399</v>
      </c>
      <c r="F1739" s="165" t="s">
        <v>1048</v>
      </c>
      <c r="L1739" s="8"/>
      <c r="M1739" s="114"/>
      <c r="N1739" s="21"/>
      <c r="O1739" s="21"/>
      <c r="P1739" s="21"/>
      <c r="Q1739" s="21"/>
      <c r="R1739" s="21"/>
      <c r="S1739" s="21"/>
      <c r="T1739" s="22"/>
      <c r="AT1739" s="120" t="s">
        <v>399</v>
      </c>
      <c r="AU1739" s="120" t="s">
        <v>74</v>
      </c>
    </row>
    <row r="1740" spans="2:47" s="117" customFormat="1" ht="19.5">
      <c r="B1740" s="8"/>
      <c r="D1740" s="96" t="s">
        <v>298</v>
      </c>
      <c r="F1740" s="113" t="s">
        <v>1050</v>
      </c>
      <c r="L1740" s="8"/>
      <c r="M1740" s="114"/>
      <c r="N1740" s="21"/>
      <c r="O1740" s="21"/>
      <c r="P1740" s="21"/>
      <c r="Q1740" s="21"/>
      <c r="R1740" s="21"/>
      <c r="S1740" s="21"/>
      <c r="T1740" s="22"/>
      <c r="AT1740" s="120" t="s">
        <v>298</v>
      </c>
      <c r="AU1740" s="120" t="s">
        <v>74</v>
      </c>
    </row>
    <row r="1741" spans="2:51" s="167" customFormat="1" ht="12">
      <c r="B1741" s="166"/>
      <c r="D1741" s="96" t="s">
        <v>132</v>
      </c>
      <c r="E1741" s="168" t="s">
        <v>1</v>
      </c>
      <c r="F1741" s="169" t="s">
        <v>401</v>
      </c>
      <c r="H1741" s="168" t="s">
        <v>1</v>
      </c>
      <c r="L1741" s="166"/>
      <c r="M1741" s="170"/>
      <c r="N1741" s="171"/>
      <c r="O1741" s="171"/>
      <c r="P1741" s="171"/>
      <c r="Q1741" s="171"/>
      <c r="R1741" s="171"/>
      <c r="S1741" s="171"/>
      <c r="T1741" s="172"/>
      <c r="AT1741" s="168" t="s">
        <v>132</v>
      </c>
      <c r="AU1741" s="168" t="s">
        <v>74</v>
      </c>
      <c r="AV1741" s="167" t="s">
        <v>72</v>
      </c>
      <c r="AW1741" s="167" t="s">
        <v>5</v>
      </c>
      <c r="AX1741" s="167" t="s">
        <v>66</v>
      </c>
      <c r="AY1741" s="168" t="s">
        <v>123</v>
      </c>
    </row>
    <row r="1742" spans="2:51" s="167" customFormat="1" ht="12">
      <c r="B1742" s="166"/>
      <c r="D1742" s="96" t="s">
        <v>132</v>
      </c>
      <c r="E1742" s="168" t="s">
        <v>1</v>
      </c>
      <c r="F1742" s="169" t="s">
        <v>1142</v>
      </c>
      <c r="H1742" s="168" t="s">
        <v>1</v>
      </c>
      <c r="L1742" s="166"/>
      <c r="M1742" s="170"/>
      <c r="N1742" s="171"/>
      <c r="O1742" s="171"/>
      <c r="P1742" s="171"/>
      <c r="Q1742" s="171"/>
      <c r="R1742" s="171"/>
      <c r="S1742" s="171"/>
      <c r="T1742" s="172"/>
      <c r="AT1742" s="168" t="s">
        <v>132</v>
      </c>
      <c r="AU1742" s="168" t="s">
        <v>74</v>
      </c>
      <c r="AV1742" s="167" t="s">
        <v>72</v>
      </c>
      <c r="AW1742" s="167" t="s">
        <v>5</v>
      </c>
      <c r="AX1742" s="167" t="s">
        <v>66</v>
      </c>
      <c r="AY1742" s="168" t="s">
        <v>123</v>
      </c>
    </row>
    <row r="1743" spans="2:51" s="167" customFormat="1" ht="12">
      <c r="B1743" s="166"/>
      <c r="D1743" s="96" t="s">
        <v>132</v>
      </c>
      <c r="E1743" s="168" t="s">
        <v>1</v>
      </c>
      <c r="F1743" s="169" t="s">
        <v>1143</v>
      </c>
      <c r="H1743" s="168" t="s">
        <v>1</v>
      </c>
      <c r="L1743" s="166"/>
      <c r="M1743" s="170"/>
      <c r="N1743" s="171"/>
      <c r="O1743" s="171"/>
      <c r="P1743" s="171"/>
      <c r="Q1743" s="171"/>
      <c r="R1743" s="171"/>
      <c r="S1743" s="171"/>
      <c r="T1743" s="172"/>
      <c r="AT1743" s="168" t="s">
        <v>132</v>
      </c>
      <c r="AU1743" s="168" t="s">
        <v>74</v>
      </c>
      <c r="AV1743" s="167" t="s">
        <v>72</v>
      </c>
      <c r="AW1743" s="167" t="s">
        <v>5</v>
      </c>
      <c r="AX1743" s="167" t="s">
        <v>66</v>
      </c>
      <c r="AY1743" s="168" t="s">
        <v>123</v>
      </c>
    </row>
    <row r="1744" spans="2:51" s="167" customFormat="1" ht="12">
      <c r="B1744" s="166"/>
      <c r="D1744" s="96" t="s">
        <v>132</v>
      </c>
      <c r="E1744" s="168" t="s">
        <v>1</v>
      </c>
      <c r="F1744" s="169" t="s">
        <v>1150</v>
      </c>
      <c r="H1744" s="168" t="s">
        <v>1</v>
      </c>
      <c r="L1744" s="166"/>
      <c r="M1744" s="170"/>
      <c r="N1744" s="171"/>
      <c r="O1744" s="171"/>
      <c r="P1744" s="171"/>
      <c r="Q1744" s="171"/>
      <c r="R1744" s="171"/>
      <c r="S1744" s="171"/>
      <c r="T1744" s="172"/>
      <c r="AT1744" s="168" t="s">
        <v>132</v>
      </c>
      <c r="AU1744" s="168" t="s">
        <v>74</v>
      </c>
      <c r="AV1744" s="167" t="s">
        <v>72</v>
      </c>
      <c r="AW1744" s="167" t="s">
        <v>5</v>
      </c>
      <c r="AX1744" s="167" t="s">
        <v>66</v>
      </c>
      <c r="AY1744" s="168" t="s">
        <v>123</v>
      </c>
    </row>
    <row r="1745" spans="2:51" s="167" customFormat="1" ht="12">
      <c r="B1745" s="166"/>
      <c r="D1745" s="96" t="s">
        <v>132</v>
      </c>
      <c r="E1745" s="168" t="s">
        <v>1</v>
      </c>
      <c r="F1745" s="169" t="s">
        <v>1053</v>
      </c>
      <c r="H1745" s="168" t="s">
        <v>1</v>
      </c>
      <c r="L1745" s="166"/>
      <c r="M1745" s="170"/>
      <c r="N1745" s="171"/>
      <c r="O1745" s="171"/>
      <c r="P1745" s="171"/>
      <c r="Q1745" s="171"/>
      <c r="R1745" s="171"/>
      <c r="S1745" s="171"/>
      <c r="T1745" s="172"/>
      <c r="AT1745" s="168" t="s">
        <v>132</v>
      </c>
      <c r="AU1745" s="168" t="s">
        <v>74</v>
      </c>
      <c r="AV1745" s="167" t="s">
        <v>72</v>
      </c>
      <c r="AW1745" s="167" t="s">
        <v>5</v>
      </c>
      <c r="AX1745" s="167" t="s">
        <v>66</v>
      </c>
      <c r="AY1745" s="168" t="s">
        <v>123</v>
      </c>
    </row>
    <row r="1746" spans="2:51" s="95" customFormat="1" ht="12">
      <c r="B1746" s="94"/>
      <c r="D1746" s="96" t="s">
        <v>132</v>
      </c>
      <c r="E1746" s="97" t="s">
        <v>1</v>
      </c>
      <c r="F1746" s="98" t="s">
        <v>72</v>
      </c>
      <c r="H1746" s="99">
        <v>1</v>
      </c>
      <c r="L1746" s="94"/>
      <c r="M1746" s="100"/>
      <c r="N1746" s="101"/>
      <c r="O1746" s="101"/>
      <c r="P1746" s="101"/>
      <c r="Q1746" s="101"/>
      <c r="R1746" s="101"/>
      <c r="S1746" s="101"/>
      <c r="T1746" s="102"/>
      <c r="AT1746" s="97" t="s">
        <v>132</v>
      </c>
      <c r="AU1746" s="97" t="s">
        <v>74</v>
      </c>
      <c r="AV1746" s="95" t="s">
        <v>74</v>
      </c>
      <c r="AW1746" s="95" t="s">
        <v>5</v>
      </c>
      <c r="AX1746" s="95" t="s">
        <v>66</v>
      </c>
      <c r="AY1746" s="97" t="s">
        <v>123</v>
      </c>
    </row>
    <row r="1747" spans="2:51" s="167" customFormat="1" ht="12">
      <c r="B1747" s="166"/>
      <c r="D1747" s="96" t="s">
        <v>132</v>
      </c>
      <c r="E1747" s="168" t="s">
        <v>1</v>
      </c>
      <c r="F1747" s="169" t="s">
        <v>1155</v>
      </c>
      <c r="H1747" s="168" t="s">
        <v>1</v>
      </c>
      <c r="L1747" s="166"/>
      <c r="M1747" s="170"/>
      <c r="N1747" s="171"/>
      <c r="O1747" s="171"/>
      <c r="P1747" s="171"/>
      <c r="Q1747" s="171"/>
      <c r="R1747" s="171"/>
      <c r="S1747" s="171"/>
      <c r="T1747" s="172"/>
      <c r="AT1747" s="168" t="s">
        <v>132</v>
      </c>
      <c r="AU1747" s="168" t="s">
        <v>74</v>
      </c>
      <c r="AV1747" s="167" t="s">
        <v>72</v>
      </c>
      <c r="AW1747" s="167" t="s">
        <v>5</v>
      </c>
      <c r="AX1747" s="167" t="s">
        <v>66</v>
      </c>
      <c r="AY1747" s="168" t="s">
        <v>123</v>
      </c>
    </row>
    <row r="1748" spans="2:51" s="167" customFormat="1" ht="12">
      <c r="B1748" s="166"/>
      <c r="D1748" s="96" t="s">
        <v>132</v>
      </c>
      <c r="E1748" s="168" t="s">
        <v>1</v>
      </c>
      <c r="F1748" s="169" t="s">
        <v>1052</v>
      </c>
      <c r="H1748" s="168" t="s">
        <v>1</v>
      </c>
      <c r="L1748" s="166"/>
      <c r="M1748" s="170"/>
      <c r="N1748" s="171"/>
      <c r="O1748" s="171"/>
      <c r="P1748" s="171"/>
      <c r="Q1748" s="171"/>
      <c r="R1748" s="171"/>
      <c r="S1748" s="171"/>
      <c r="T1748" s="172"/>
      <c r="AT1748" s="168" t="s">
        <v>132</v>
      </c>
      <c r="AU1748" s="168" t="s">
        <v>74</v>
      </c>
      <c r="AV1748" s="167" t="s">
        <v>72</v>
      </c>
      <c r="AW1748" s="167" t="s">
        <v>5</v>
      </c>
      <c r="AX1748" s="167" t="s">
        <v>66</v>
      </c>
      <c r="AY1748" s="168" t="s">
        <v>123</v>
      </c>
    </row>
    <row r="1749" spans="2:51" s="95" customFormat="1" ht="12">
      <c r="B1749" s="94"/>
      <c r="D1749" s="96" t="s">
        <v>132</v>
      </c>
      <c r="E1749" s="97" t="s">
        <v>1</v>
      </c>
      <c r="F1749" s="98" t="s">
        <v>74</v>
      </c>
      <c r="H1749" s="99">
        <v>2</v>
      </c>
      <c r="L1749" s="94"/>
      <c r="M1749" s="100"/>
      <c r="N1749" s="101"/>
      <c r="O1749" s="101"/>
      <c r="P1749" s="101"/>
      <c r="Q1749" s="101"/>
      <c r="R1749" s="101"/>
      <c r="S1749" s="101"/>
      <c r="T1749" s="102"/>
      <c r="AT1749" s="97" t="s">
        <v>132</v>
      </c>
      <c r="AU1749" s="97" t="s">
        <v>74</v>
      </c>
      <c r="AV1749" s="95" t="s">
        <v>74</v>
      </c>
      <c r="AW1749" s="95" t="s">
        <v>5</v>
      </c>
      <c r="AX1749" s="95" t="s">
        <v>66</v>
      </c>
      <c r="AY1749" s="97" t="s">
        <v>123</v>
      </c>
    </row>
    <row r="1750" spans="2:51" s="182" customFormat="1" ht="12">
      <c r="B1750" s="181"/>
      <c r="D1750" s="96" t="s">
        <v>132</v>
      </c>
      <c r="E1750" s="183" t="s">
        <v>1</v>
      </c>
      <c r="F1750" s="184" t="s">
        <v>470</v>
      </c>
      <c r="H1750" s="185">
        <v>3</v>
      </c>
      <c r="L1750" s="181"/>
      <c r="M1750" s="186"/>
      <c r="N1750" s="187"/>
      <c r="O1750" s="187"/>
      <c r="P1750" s="187"/>
      <c r="Q1750" s="187"/>
      <c r="R1750" s="187"/>
      <c r="S1750" s="187"/>
      <c r="T1750" s="188"/>
      <c r="AT1750" s="183" t="s">
        <v>132</v>
      </c>
      <c r="AU1750" s="183" t="s">
        <v>74</v>
      </c>
      <c r="AV1750" s="182" t="s">
        <v>130</v>
      </c>
      <c r="AW1750" s="182" t="s">
        <v>5</v>
      </c>
      <c r="AX1750" s="182" t="s">
        <v>72</v>
      </c>
      <c r="AY1750" s="183" t="s">
        <v>123</v>
      </c>
    </row>
    <row r="1751" spans="2:65" s="117" customFormat="1" ht="16.5" customHeight="1">
      <c r="B1751" s="8"/>
      <c r="C1751" s="103" t="s">
        <v>1004</v>
      </c>
      <c r="D1751" s="103" t="s">
        <v>189</v>
      </c>
      <c r="E1751" s="104" t="s">
        <v>1055</v>
      </c>
      <c r="F1751" s="105" t="s">
        <v>1056</v>
      </c>
      <c r="G1751" s="106" t="s">
        <v>175</v>
      </c>
      <c r="H1751" s="107">
        <v>3</v>
      </c>
      <c r="I1751" s="143"/>
      <c r="J1751" s="108">
        <f>ROUND(I1751*H1751,2)</f>
        <v>0</v>
      </c>
      <c r="K1751" s="105" t="s">
        <v>397</v>
      </c>
      <c r="L1751" s="157"/>
      <c r="M1751" s="109" t="s">
        <v>1</v>
      </c>
      <c r="N1751" s="189" t="s">
        <v>35</v>
      </c>
      <c r="O1751" s="92">
        <v>0</v>
      </c>
      <c r="P1751" s="92">
        <f>O1751*H1751</f>
        <v>0</v>
      </c>
      <c r="Q1751" s="92">
        <v>0.041</v>
      </c>
      <c r="R1751" s="92">
        <f>Q1751*H1751</f>
        <v>0.123</v>
      </c>
      <c r="S1751" s="92">
        <v>0</v>
      </c>
      <c r="T1751" s="164">
        <f>S1751*H1751</f>
        <v>0</v>
      </c>
      <c r="AR1751" s="120" t="s">
        <v>159</v>
      </c>
      <c r="AT1751" s="120" t="s">
        <v>189</v>
      </c>
      <c r="AU1751" s="120" t="s">
        <v>74</v>
      </c>
      <c r="AY1751" s="120" t="s">
        <v>123</v>
      </c>
      <c r="BE1751" s="156">
        <f>IF(N1751="základní",J1751,0)</f>
        <v>0</v>
      </c>
      <c r="BF1751" s="156">
        <f>IF(N1751="snížená",J1751,0)</f>
        <v>0</v>
      </c>
      <c r="BG1751" s="156">
        <f>IF(N1751="zákl. přenesená",J1751,0)</f>
        <v>0</v>
      </c>
      <c r="BH1751" s="156">
        <f>IF(N1751="sníž. přenesená",J1751,0)</f>
        <v>0</v>
      </c>
      <c r="BI1751" s="156">
        <f>IF(N1751="nulová",J1751,0)</f>
        <v>0</v>
      </c>
      <c r="BJ1751" s="120" t="s">
        <v>72</v>
      </c>
      <c r="BK1751" s="156">
        <f>ROUND(I1751*H1751,2)</f>
        <v>0</v>
      </c>
      <c r="BL1751" s="120" t="s">
        <v>130</v>
      </c>
      <c r="BM1751" s="120" t="s">
        <v>1402</v>
      </c>
    </row>
    <row r="1752" spans="2:47" s="117" customFormat="1" ht="12">
      <c r="B1752" s="8"/>
      <c r="D1752" s="96" t="s">
        <v>399</v>
      </c>
      <c r="F1752" s="165" t="s">
        <v>1056</v>
      </c>
      <c r="L1752" s="8"/>
      <c r="M1752" s="114"/>
      <c r="N1752" s="21"/>
      <c r="O1752" s="21"/>
      <c r="P1752" s="21"/>
      <c r="Q1752" s="21"/>
      <c r="R1752" s="21"/>
      <c r="S1752" s="21"/>
      <c r="T1752" s="22"/>
      <c r="AT1752" s="120" t="s">
        <v>399</v>
      </c>
      <c r="AU1752" s="120" t="s">
        <v>74</v>
      </c>
    </row>
    <row r="1753" spans="2:51" s="167" customFormat="1" ht="12">
      <c r="B1753" s="166"/>
      <c r="D1753" s="96" t="s">
        <v>132</v>
      </c>
      <c r="E1753" s="168" t="s">
        <v>1</v>
      </c>
      <c r="F1753" s="169" t="s">
        <v>401</v>
      </c>
      <c r="H1753" s="168" t="s">
        <v>1</v>
      </c>
      <c r="L1753" s="166"/>
      <c r="M1753" s="170"/>
      <c r="N1753" s="171"/>
      <c r="O1753" s="171"/>
      <c r="P1753" s="171"/>
      <c r="Q1753" s="171"/>
      <c r="R1753" s="171"/>
      <c r="S1753" s="171"/>
      <c r="T1753" s="172"/>
      <c r="AT1753" s="168" t="s">
        <v>132</v>
      </c>
      <c r="AU1753" s="168" t="s">
        <v>74</v>
      </c>
      <c r="AV1753" s="167" t="s">
        <v>72</v>
      </c>
      <c r="AW1753" s="167" t="s">
        <v>5</v>
      </c>
      <c r="AX1753" s="167" t="s">
        <v>66</v>
      </c>
      <c r="AY1753" s="168" t="s">
        <v>123</v>
      </c>
    </row>
    <row r="1754" spans="2:51" s="167" customFormat="1" ht="12">
      <c r="B1754" s="166"/>
      <c r="D1754" s="96" t="s">
        <v>132</v>
      </c>
      <c r="E1754" s="168" t="s">
        <v>1</v>
      </c>
      <c r="F1754" s="169" t="s">
        <v>1142</v>
      </c>
      <c r="H1754" s="168" t="s">
        <v>1</v>
      </c>
      <c r="L1754" s="166"/>
      <c r="M1754" s="170"/>
      <c r="N1754" s="171"/>
      <c r="O1754" s="171"/>
      <c r="P1754" s="171"/>
      <c r="Q1754" s="171"/>
      <c r="R1754" s="171"/>
      <c r="S1754" s="171"/>
      <c r="T1754" s="172"/>
      <c r="AT1754" s="168" t="s">
        <v>132</v>
      </c>
      <c r="AU1754" s="168" t="s">
        <v>74</v>
      </c>
      <c r="AV1754" s="167" t="s">
        <v>72</v>
      </c>
      <c r="AW1754" s="167" t="s">
        <v>5</v>
      </c>
      <c r="AX1754" s="167" t="s">
        <v>66</v>
      </c>
      <c r="AY1754" s="168" t="s">
        <v>123</v>
      </c>
    </row>
    <row r="1755" spans="2:51" s="167" customFormat="1" ht="12">
      <c r="B1755" s="166"/>
      <c r="D1755" s="96" t="s">
        <v>132</v>
      </c>
      <c r="E1755" s="168" t="s">
        <v>1</v>
      </c>
      <c r="F1755" s="169" t="s">
        <v>1143</v>
      </c>
      <c r="H1755" s="168" t="s">
        <v>1</v>
      </c>
      <c r="L1755" s="166"/>
      <c r="M1755" s="170"/>
      <c r="N1755" s="171"/>
      <c r="O1755" s="171"/>
      <c r="P1755" s="171"/>
      <c r="Q1755" s="171"/>
      <c r="R1755" s="171"/>
      <c r="S1755" s="171"/>
      <c r="T1755" s="172"/>
      <c r="AT1755" s="168" t="s">
        <v>132</v>
      </c>
      <c r="AU1755" s="168" t="s">
        <v>74</v>
      </c>
      <c r="AV1755" s="167" t="s">
        <v>72</v>
      </c>
      <c r="AW1755" s="167" t="s">
        <v>5</v>
      </c>
      <c r="AX1755" s="167" t="s">
        <v>66</v>
      </c>
      <c r="AY1755" s="168" t="s">
        <v>123</v>
      </c>
    </row>
    <row r="1756" spans="2:51" s="167" customFormat="1" ht="12">
      <c r="B1756" s="166"/>
      <c r="D1756" s="96" t="s">
        <v>132</v>
      </c>
      <c r="E1756" s="168" t="s">
        <v>1</v>
      </c>
      <c r="F1756" s="169" t="s">
        <v>1150</v>
      </c>
      <c r="H1756" s="168" t="s">
        <v>1</v>
      </c>
      <c r="L1756" s="166"/>
      <c r="M1756" s="170"/>
      <c r="N1756" s="171"/>
      <c r="O1756" s="171"/>
      <c r="P1756" s="171"/>
      <c r="Q1756" s="171"/>
      <c r="R1756" s="171"/>
      <c r="S1756" s="171"/>
      <c r="T1756" s="172"/>
      <c r="AT1756" s="168" t="s">
        <v>132</v>
      </c>
      <c r="AU1756" s="168" t="s">
        <v>74</v>
      </c>
      <c r="AV1756" s="167" t="s">
        <v>72</v>
      </c>
      <c r="AW1756" s="167" t="s">
        <v>5</v>
      </c>
      <c r="AX1756" s="167" t="s">
        <v>66</v>
      </c>
      <c r="AY1756" s="168" t="s">
        <v>123</v>
      </c>
    </row>
    <row r="1757" spans="2:51" s="167" customFormat="1" ht="12">
      <c r="B1757" s="166"/>
      <c r="D1757" s="96" t="s">
        <v>132</v>
      </c>
      <c r="E1757" s="168" t="s">
        <v>1</v>
      </c>
      <c r="F1757" s="169" t="s">
        <v>1060</v>
      </c>
      <c r="H1757" s="168" t="s">
        <v>1</v>
      </c>
      <c r="L1757" s="166"/>
      <c r="M1757" s="170"/>
      <c r="N1757" s="171"/>
      <c r="O1757" s="171"/>
      <c r="P1757" s="171"/>
      <c r="Q1757" s="171"/>
      <c r="R1757" s="171"/>
      <c r="S1757" s="171"/>
      <c r="T1757" s="172"/>
      <c r="AT1757" s="168" t="s">
        <v>132</v>
      </c>
      <c r="AU1757" s="168" t="s">
        <v>74</v>
      </c>
      <c r="AV1757" s="167" t="s">
        <v>72</v>
      </c>
      <c r="AW1757" s="167" t="s">
        <v>5</v>
      </c>
      <c r="AX1757" s="167" t="s">
        <v>66</v>
      </c>
      <c r="AY1757" s="168" t="s">
        <v>123</v>
      </c>
    </row>
    <row r="1758" spans="2:51" s="95" customFormat="1" ht="12">
      <c r="B1758" s="94"/>
      <c r="D1758" s="96" t="s">
        <v>132</v>
      </c>
      <c r="E1758" s="97" t="s">
        <v>1</v>
      </c>
      <c r="F1758" s="98" t="s">
        <v>72</v>
      </c>
      <c r="H1758" s="99">
        <v>1</v>
      </c>
      <c r="L1758" s="94"/>
      <c r="M1758" s="100"/>
      <c r="N1758" s="101"/>
      <c r="O1758" s="101"/>
      <c r="P1758" s="101"/>
      <c r="Q1758" s="101"/>
      <c r="R1758" s="101"/>
      <c r="S1758" s="101"/>
      <c r="T1758" s="102"/>
      <c r="AT1758" s="97" t="s">
        <v>132</v>
      </c>
      <c r="AU1758" s="97" t="s">
        <v>74</v>
      </c>
      <c r="AV1758" s="95" t="s">
        <v>74</v>
      </c>
      <c r="AW1758" s="95" t="s">
        <v>5</v>
      </c>
      <c r="AX1758" s="95" t="s">
        <v>66</v>
      </c>
      <c r="AY1758" s="97" t="s">
        <v>123</v>
      </c>
    </row>
    <row r="1759" spans="2:51" s="167" customFormat="1" ht="12">
      <c r="B1759" s="166"/>
      <c r="D1759" s="96" t="s">
        <v>132</v>
      </c>
      <c r="E1759" s="168" t="s">
        <v>1</v>
      </c>
      <c r="F1759" s="169" t="s">
        <v>1155</v>
      </c>
      <c r="H1759" s="168" t="s">
        <v>1</v>
      </c>
      <c r="L1759" s="166"/>
      <c r="M1759" s="170"/>
      <c r="N1759" s="171"/>
      <c r="O1759" s="171"/>
      <c r="P1759" s="171"/>
      <c r="Q1759" s="171"/>
      <c r="R1759" s="171"/>
      <c r="S1759" s="171"/>
      <c r="T1759" s="172"/>
      <c r="AT1759" s="168" t="s">
        <v>132</v>
      </c>
      <c r="AU1759" s="168" t="s">
        <v>74</v>
      </c>
      <c r="AV1759" s="167" t="s">
        <v>72</v>
      </c>
      <c r="AW1759" s="167" t="s">
        <v>5</v>
      </c>
      <c r="AX1759" s="167" t="s">
        <v>66</v>
      </c>
      <c r="AY1759" s="168" t="s">
        <v>123</v>
      </c>
    </row>
    <row r="1760" spans="2:51" s="167" customFormat="1" ht="12">
      <c r="B1760" s="166"/>
      <c r="D1760" s="96" t="s">
        <v>132</v>
      </c>
      <c r="E1760" s="168" t="s">
        <v>1</v>
      </c>
      <c r="F1760" s="169" t="s">
        <v>1059</v>
      </c>
      <c r="H1760" s="168" t="s">
        <v>1</v>
      </c>
      <c r="L1760" s="166"/>
      <c r="M1760" s="170"/>
      <c r="N1760" s="171"/>
      <c r="O1760" s="171"/>
      <c r="P1760" s="171"/>
      <c r="Q1760" s="171"/>
      <c r="R1760" s="171"/>
      <c r="S1760" s="171"/>
      <c r="T1760" s="172"/>
      <c r="AT1760" s="168" t="s">
        <v>132</v>
      </c>
      <c r="AU1760" s="168" t="s">
        <v>74</v>
      </c>
      <c r="AV1760" s="167" t="s">
        <v>72</v>
      </c>
      <c r="AW1760" s="167" t="s">
        <v>5</v>
      </c>
      <c r="AX1760" s="167" t="s">
        <v>66</v>
      </c>
      <c r="AY1760" s="168" t="s">
        <v>123</v>
      </c>
    </row>
    <row r="1761" spans="2:51" s="95" customFormat="1" ht="12">
      <c r="B1761" s="94"/>
      <c r="D1761" s="96" t="s">
        <v>132</v>
      </c>
      <c r="E1761" s="97" t="s">
        <v>1</v>
      </c>
      <c r="F1761" s="98" t="s">
        <v>74</v>
      </c>
      <c r="H1761" s="99">
        <v>2</v>
      </c>
      <c r="L1761" s="94"/>
      <c r="M1761" s="100"/>
      <c r="N1761" s="101"/>
      <c r="O1761" s="101"/>
      <c r="P1761" s="101"/>
      <c r="Q1761" s="101"/>
      <c r="R1761" s="101"/>
      <c r="S1761" s="101"/>
      <c r="T1761" s="102"/>
      <c r="AT1761" s="97" t="s">
        <v>132</v>
      </c>
      <c r="AU1761" s="97" t="s">
        <v>74</v>
      </c>
      <c r="AV1761" s="95" t="s">
        <v>74</v>
      </c>
      <c r="AW1761" s="95" t="s">
        <v>5</v>
      </c>
      <c r="AX1761" s="95" t="s">
        <v>66</v>
      </c>
      <c r="AY1761" s="97" t="s">
        <v>123</v>
      </c>
    </row>
    <row r="1762" spans="2:51" s="182" customFormat="1" ht="12">
      <c r="B1762" s="181"/>
      <c r="D1762" s="96" t="s">
        <v>132</v>
      </c>
      <c r="E1762" s="183" t="s">
        <v>1</v>
      </c>
      <c r="F1762" s="184" t="s">
        <v>470</v>
      </c>
      <c r="H1762" s="185">
        <v>3</v>
      </c>
      <c r="L1762" s="181"/>
      <c r="M1762" s="186"/>
      <c r="N1762" s="187"/>
      <c r="O1762" s="187"/>
      <c r="P1762" s="187"/>
      <c r="Q1762" s="187"/>
      <c r="R1762" s="187"/>
      <c r="S1762" s="187"/>
      <c r="T1762" s="188"/>
      <c r="AT1762" s="183" t="s">
        <v>132</v>
      </c>
      <c r="AU1762" s="183" t="s">
        <v>74</v>
      </c>
      <c r="AV1762" s="182" t="s">
        <v>130</v>
      </c>
      <c r="AW1762" s="182" t="s">
        <v>5</v>
      </c>
      <c r="AX1762" s="182" t="s">
        <v>72</v>
      </c>
      <c r="AY1762" s="183" t="s">
        <v>123</v>
      </c>
    </row>
    <row r="1763" spans="2:65" s="117" customFormat="1" ht="16.5" customHeight="1">
      <c r="B1763" s="8"/>
      <c r="C1763" s="103" t="s">
        <v>1011</v>
      </c>
      <c r="D1763" s="103" t="s">
        <v>189</v>
      </c>
      <c r="E1763" s="104" t="s">
        <v>1062</v>
      </c>
      <c r="F1763" s="105" t="s">
        <v>1063</v>
      </c>
      <c r="G1763" s="106" t="s">
        <v>175</v>
      </c>
      <c r="H1763" s="107">
        <v>3</v>
      </c>
      <c r="I1763" s="143"/>
      <c r="J1763" s="108">
        <f>ROUND(I1763*H1763,2)</f>
        <v>0</v>
      </c>
      <c r="K1763" s="105" t="s">
        <v>397</v>
      </c>
      <c r="L1763" s="157"/>
      <c r="M1763" s="109" t="s">
        <v>1</v>
      </c>
      <c r="N1763" s="189" t="s">
        <v>35</v>
      </c>
      <c r="O1763" s="92">
        <v>0</v>
      </c>
      <c r="P1763" s="92">
        <f>O1763*H1763</f>
        <v>0</v>
      </c>
      <c r="Q1763" s="92">
        <v>0.003</v>
      </c>
      <c r="R1763" s="92">
        <f>Q1763*H1763</f>
        <v>0.009000000000000001</v>
      </c>
      <c r="S1763" s="92">
        <v>0</v>
      </c>
      <c r="T1763" s="164">
        <f>S1763*H1763</f>
        <v>0</v>
      </c>
      <c r="AR1763" s="120" t="s">
        <v>159</v>
      </c>
      <c r="AT1763" s="120" t="s">
        <v>189</v>
      </c>
      <c r="AU1763" s="120" t="s">
        <v>74</v>
      </c>
      <c r="AY1763" s="120" t="s">
        <v>123</v>
      </c>
      <c r="BE1763" s="156">
        <f>IF(N1763="základní",J1763,0)</f>
        <v>0</v>
      </c>
      <c r="BF1763" s="156">
        <f>IF(N1763="snížená",J1763,0)</f>
        <v>0</v>
      </c>
      <c r="BG1763" s="156">
        <f>IF(N1763="zákl. přenesená",J1763,0)</f>
        <v>0</v>
      </c>
      <c r="BH1763" s="156">
        <f>IF(N1763="sníž. přenesená",J1763,0)</f>
        <v>0</v>
      </c>
      <c r="BI1763" s="156">
        <f>IF(N1763="nulová",J1763,0)</f>
        <v>0</v>
      </c>
      <c r="BJ1763" s="120" t="s">
        <v>72</v>
      </c>
      <c r="BK1763" s="156">
        <f>ROUND(I1763*H1763,2)</f>
        <v>0</v>
      </c>
      <c r="BL1763" s="120" t="s">
        <v>130</v>
      </c>
      <c r="BM1763" s="120" t="s">
        <v>1403</v>
      </c>
    </row>
    <row r="1764" spans="2:47" s="117" customFormat="1" ht="12">
      <c r="B1764" s="8"/>
      <c r="D1764" s="96" t="s">
        <v>399</v>
      </c>
      <c r="F1764" s="165" t="s">
        <v>1063</v>
      </c>
      <c r="L1764" s="8"/>
      <c r="M1764" s="114"/>
      <c r="N1764" s="21"/>
      <c r="O1764" s="21"/>
      <c r="P1764" s="21"/>
      <c r="Q1764" s="21"/>
      <c r="R1764" s="21"/>
      <c r="S1764" s="21"/>
      <c r="T1764" s="22"/>
      <c r="AT1764" s="120" t="s">
        <v>399</v>
      </c>
      <c r="AU1764" s="120" t="s">
        <v>74</v>
      </c>
    </row>
    <row r="1765" spans="2:51" s="167" customFormat="1" ht="12">
      <c r="B1765" s="166"/>
      <c r="D1765" s="96" t="s">
        <v>132</v>
      </c>
      <c r="E1765" s="168" t="s">
        <v>1</v>
      </c>
      <c r="F1765" s="169" t="s">
        <v>401</v>
      </c>
      <c r="H1765" s="168" t="s">
        <v>1</v>
      </c>
      <c r="L1765" s="166"/>
      <c r="M1765" s="170"/>
      <c r="N1765" s="171"/>
      <c r="O1765" s="171"/>
      <c r="P1765" s="171"/>
      <c r="Q1765" s="171"/>
      <c r="R1765" s="171"/>
      <c r="S1765" s="171"/>
      <c r="T1765" s="172"/>
      <c r="AT1765" s="168" t="s">
        <v>132</v>
      </c>
      <c r="AU1765" s="168" t="s">
        <v>74</v>
      </c>
      <c r="AV1765" s="167" t="s">
        <v>72</v>
      </c>
      <c r="AW1765" s="167" t="s">
        <v>5</v>
      </c>
      <c r="AX1765" s="167" t="s">
        <v>66</v>
      </c>
      <c r="AY1765" s="168" t="s">
        <v>123</v>
      </c>
    </row>
    <row r="1766" spans="2:51" s="167" customFormat="1" ht="12">
      <c r="B1766" s="166"/>
      <c r="D1766" s="96" t="s">
        <v>132</v>
      </c>
      <c r="E1766" s="168" t="s">
        <v>1</v>
      </c>
      <c r="F1766" s="169" t="s">
        <v>1142</v>
      </c>
      <c r="H1766" s="168" t="s">
        <v>1</v>
      </c>
      <c r="L1766" s="166"/>
      <c r="M1766" s="170"/>
      <c r="N1766" s="171"/>
      <c r="O1766" s="171"/>
      <c r="P1766" s="171"/>
      <c r="Q1766" s="171"/>
      <c r="R1766" s="171"/>
      <c r="S1766" s="171"/>
      <c r="T1766" s="172"/>
      <c r="AT1766" s="168" t="s">
        <v>132</v>
      </c>
      <c r="AU1766" s="168" t="s">
        <v>74</v>
      </c>
      <c r="AV1766" s="167" t="s">
        <v>72</v>
      </c>
      <c r="AW1766" s="167" t="s">
        <v>5</v>
      </c>
      <c r="AX1766" s="167" t="s">
        <v>66</v>
      </c>
      <c r="AY1766" s="168" t="s">
        <v>123</v>
      </c>
    </row>
    <row r="1767" spans="2:51" s="167" customFormat="1" ht="12">
      <c r="B1767" s="166"/>
      <c r="D1767" s="96" t="s">
        <v>132</v>
      </c>
      <c r="E1767" s="168" t="s">
        <v>1</v>
      </c>
      <c r="F1767" s="169" t="s">
        <v>1143</v>
      </c>
      <c r="H1767" s="168" t="s">
        <v>1</v>
      </c>
      <c r="L1767" s="166"/>
      <c r="M1767" s="170"/>
      <c r="N1767" s="171"/>
      <c r="O1767" s="171"/>
      <c r="P1767" s="171"/>
      <c r="Q1767" s="171"/>
      <c r="R1767" s="171"/>
      <c r="S1767" s="171"/>
      <c r="T1767" s="172"/>
      <c r="AT1767" s="168" t="s">
        <v>132</v>
      </c>
      <c r="AU1767" s="168" t="s">
        <v>74</v>
      </c>
      <c r="AV1767" s="167" t="s">
        <v>72</v>
      </c>
      <c r="AW1767" s="167" t="s">
        <v>5</v>
      </c>
      <c r="AX1767" s="167" t="s">
        <v>66</v>
      </c>
      <c r="AY1767" s="168" t="s">
        <v>123</v>
      </c>
    </row>
    <row r="1768" spans="2:51" s="167" customFormat="1" ht="12">
      <c r="B1768" s="166"/>
      <c r="D1768" s="96" t="s">
        <v>132</v>
      </c>
      <c r="E1768" s="168" t="s">
        <v>1</v>
      </c>
      <c r="F1768" s="169" t="s">
        <v>1150</v>
      </c>
      <c r="H1768" s="168" t="s">
        <v>1</v>
      </c>
      <c r="L1768" s="166"/>
      <c r="M1768" s="170"/>
      <c r="N1768" s="171"/>
      <c r="O1768" s="171"/>
      <c r="P1768" s="171"/>
      <c r="Q1768" s="171"/>
      <c r="R1768" s="171"/>
      <c r="S1768" s="171"/>
      <c r="T1768" s="172"/>
      <c r="AT1768" s="168" t="s">
        <v>132</v>
      </c>
      <c r="AU1768" s="168" t="s">
        <v>74</v>
      </c>
      <c r="AV1768" s="167" t="s">
        <v>72</v>
      </c>
      <c r="AW1768" s="167" t="s">
        <v>5</v>
      </c>
      <c r="AX1768" s="167" t="s">
        <v>66</v>
      </c>
      <c r="AY1768" s="168" t="s">
        <v>123</v>
      </c>
    </row>
    <row r="1769" spans="2:51" s="167" customFormat="1" ht="12">
      <c r="B1769" s="166"/>
      <c r="D1769" s="96" t="s">
        <v>132</v>
      </c>
      <c r="E1769" s="168" t="s">
        <v>1</v>
      </c>
      <c r="F1769" s="169" t="s">
        <v>1067</v>
      </c>
      <c r="H1769" s="168" t="s">
        <v>1</v>
      </c>
      <c r="L1769" s="166"/>
      <c r="M1769" s="170"/>
      <c r="N1769" s="171"/>
      <c r="O1769" s="171"/>
      <c r="P1769" s="171"/>
      <c r="Q1769" s="171"/>
      <c r="R1769" s="171"/>
      <c r="S1769" s="171"/>
      <c r="T1769" s="172"/>
      <c r="AT1769" s="168" t="s">
        <v>132</v>
      </c>
      <c r="AU1769" s="168" t="s">
        <v>74</v>
      </c>
      <c r="AV1769" s="167" t="s">
        <v>72</v>
      </c>
      <c r="AW1769" s="167" t="s">
        <v>5</v>
      </c>
      <c r="AX1769" s="167" t="s">
        <v>66</v>
      </c>
      <c r="AY1769" s="168" t="s">
        <v>123</v>
      </c>
    </row>
    <row r="1770" spans="2:51" s="95" customFormat="1" ht="12">
      <c r="B1770" s="94"/>
      <c r="D1770" s="96" t="s">
        <v>132</v>
      </c>
      <c r="E1770" s="97" t="s">
        <v>1</v>
      </c>
      <c r="F1770" s="98" t="s">
        <v>72</v>
      </c>
      <c r="H1770" s="99">
        <v>1</v>
      </c>
      <c r="L1770" s="94"/>
      <c r="M1770" s="100"/>
      <c r="N1770" s="101"/>
      <c r="O1770" s="101"/>
      <c r="P1770" s="101"/>
      <c r="Q1770" s="101"/>
      <c r="R1770" s="101"/>
      <c r="S1770" s="101"/>
      <c r="T1770" s="102"/>
      <c r="AT1770" s="97" t="s">
        <v>132</v>
      </c>
      <c r="AU1770" s="97" t="s">
        <v>74</v>
      </c>
      <c r="AV1770" s="95" t="s">
        <v>74</v>
      </c>
      <c r="AW1770" s="95" t="s">
        <v>5</v>
      </c>
      <c r="AX1770" s="95" t="s">
        <v>66</v>
      </c>
      <c r="AY1770" s="97" t="s">
        <v>123</v>
      </c>
    </row>
    <row r="1771" spans="2:51" s="167" customFormat="1" ht="12">
      <c r="B1771" s="166"/>
      <c r="D1771" s="96" t="s">
        <v>132</v>
      </c>
      <c r="E1771" s="168" t="s">
        <v>1</v>
      </c>
      <c r="F1771" s="169" t="s">
        <v>1155</v>
      </c>
      <c r="H1771" s="168" t="s">
        <v>1</v>
      </c>
      <c r="L1771" s="166"/>
      <c r="M1771" s="170"/>
      <c r="N1771" s="171"/>
      <c r="O1771" s="171"/>
      <c r="P1771" s="171"/>
      <c r="Q1771" s="171"/>
      <c r="R1771" s="171"/>
      <c r="S1771" s="171"/>
      <c r="T1771" s="172"/>
      <c r="AT1771" s="168" t="s">
        <v>132</v>
      </c>
      <c r="AU1771" s="168" t="s">
        <v>74</v>
      </c>
      <c r="AV1771" s="167" t="s">
        <v>72</v>
      </c>
      <c r="AW1771" s="167" t="s">
        <v>5</v>
      </c>
      <c r="AX1771" s="167" t="s">
        <v>66</v>
      </c>
      <c r="AY1771" s="168" t="s">
        <v>123</v>
      </c>
    </row>
    <row r="1772" spans="2:51" s="167" customFormat="1" ht="12">
      <c r="B1772" s="166"/>
      <c r="D1772" s="96" t="s">
        <v>132</v>
      </c>
      <c r="E1772" s="168" t="s">
        <v>1</v>
      </c>
      <c r="F1772" s="169" t="s">
        <v>1066</v>
      </c>
      <c r="H1772" s="168" t="s">
        <v>1</v>
      </c>
      <c r="L1772" s="166"/>
      <c r="M1772" s="170"/>
      <c r="N1772" s="171"/>
      <c r="O1772" s="171"/>
      <c r="P1772" s="171"/>
      <c r="Q1772" s="171"/>
      <c r="R1772" s="171"/>
      <c r="S1772" s="171"/>
      <c r="T1772" s="172"/>
      <c r="AT1772" s="168" t="s">
        <v>132</v>
      </c>
      <c r="AU1772" s="168" t="s">
        <v>74</v>
      </c>
      <c r="AV1772" s="167" t="s">
        <v>72</v>
      </c>
      <c r="AW1772" s="167" t="s">
        <v>5</v>
      </c>
      <c r="AX1772" s="167" t="s">
        <v>66</v>
      </c>
      <c r="AY1772" s="168" t="s">
        <v>123</v>
      </c>
    </row>
    <row r="1773" spans="2:51" s="95" customFormat="1" ht="12">
      <c r="B1773" s="94"/>
      <c r="D1773" s="96" t="s">
        <v>132</v>
      </c>
      <c r="E1773" s="97" t="s">
        <v>1</v>
      </c>
      <c r="F1773" s="98" t="s">
        <v>74</v>
      </c>
      <c r="H1773" s="99">
        <v>2</v>
      </c>
      <c r="L1773" s="94"/>
      <c r="M1773" s="100"/>
      <c r="N1773" s="101"/>
      <c r="O1773" s="101"/>
      <c r="P1773" s="101"/>
      <c r="Q1773" s="101"/>
      <c r="R1773" s="101"/>
      <c r="S1773" s="101"/>
      <c r="T1773" s="102"/>
      <c r="AT1773" s="97" t="s">
        <v>132</v>
      </c>
      <c r="AU1773" s="97" t="s">
        <v>74</v>
      </c>
      <c r="AV1773" s="95" t="s">
        <v>74</v>
      </c>
      <c r="AW1773" s="95" t="s">
        <v>5</v>
      </c>
      <c r="AX1773" s="95" t="s">
        <v>66</v>
      </c>
      <c r="AY1773" s="97" t="s">
        <v>123</v>
      </c>
    </row>
    <row r="1774" spans="2:51" s="182" customFormat="1" ht="12">
      <c r="B1774" s="181"/>
      <c r="D1774" s="96" t="s">
        <v>132</v>
      </c>
      <c r="E1774" s="183" t="s">
        <v>1</v>
      </c>
      <c r="F1774" s="184" t="s">
        <v>470</v>
      </c>
      <c r="H1774" s="185">
        <v>3</v>
      </c>
      <c r="L1774" s="181"/>
      <c r="M1774" s="186"/>
      <c r="N1774" s="187"/>
      <c r="O1774" s="187"/>
      <c r="P1774" s="187"/>
      <c r="Q1774" s="187"/>
      <c r="R1774" s="187"/>
      <c r="S1774" s="187"/>
      <c r="T1774" s="188"/>
      <c r="AT1774" s="183" t="s">
        <v>132</v>
      </c>
      <c r="AU1774" s="183" t="s">
        <v>74</v>
      </c>
      <c r="AV1774" s="182" t="s">
        <v>130</v>
      </c>
      <c r="AW1774" s="182" t="s">
        <v>5</v>
      </c>
      <c r="AX1774" s="182" t="s">
        <v>72</v>
      </c>
      <c r="AY1774" s="183" t="s">
        <v>123</v>
      </c>
    </row>
    <row r="1775" spans="2:65" s="117" customFormat="1" ht="16.5" customHeight="1">
      <c r="B1775" s="8"/>
      <c r="C1775" s="84" t="s">
        <v>1018</v>
      </c>
      <c r="D1775" s="84" t="s">
        <v>125</v>
      </c>
      <c r="E1775" s="85" t="s">
        <v>1069</v>
      </c>
      <c r="F1775" s="86" t="s">
        <v>1070</v>
      </c>
      <c r="G1775" s="87" t="s">
        <v>140</v>
      </c>
      <c r="H1775" s="88">
        <v>99.9</v>
      </c>
      <c r="I1775" s="142"/>
      <c r="J1775" s="89">
        <f>ROUND(I1775*H1775,2)</f>
        <v>0</v>
      </c>
      <c r="K1775" s="86" t="s">
        <v>397</v>
      </c>
      <c r="L1775" s="8"/>
      <c r="M1775" s="115" t="s">
        <v>1</v>
      </c>
      <c r="N1775" s="90" t="s">
        <v>35</v>
      </c>
      <c r="O1775" s="92">
        <v>0.061</v>
      </c>
      <c r="P1775" s="92">
        <f>O1775*H1775</f>
        <v>6.0939000000000005</v>
      </c>
      <c r="Q1775" s="92">
        <v>0.0002</v>
      </c>
      <c r="R1775" s="92">
        <f>Q1775*H1775</f>
        <v>0.01998</v>
      </c>
      <c r="S1775" s="92">
        <v>0</v>
      </c>
      <c r="T1775" s="164">
        <f>S1775*H1775</f>
        <v>0</v>
      </c>
      <c r="AR1775" s="120" t="s">
        <v>130</v>
      </c>
      <c r="AT1775" s="120" t="s">
        <v>125</v>
      </c>
      <c r="AU1775" s="120" t="s">
        <v>74</v>
      </c>
      <c r="AY1775" s="120" t="s">
        <v>123</v>
      </c>
      <c r="BE1775" s="156">
        <f>IF(N1775="základní",J1775,0)</f>
        <v>0</v>
      </c>
      <c r="BF1775" s="156">
        <f>IF(N1775="snížená",J1775,0)</f>
        <v>0</v>
      </c>
      <c r="BG1775" s="156">
        <f>IF(N1775="zákl. přenesená",J1775,0)</f>
        <v>0</v>
      </c>
      <c r="BH1775" s="156">
        <f>IF(N1775="sníž. přenesená",J1775,0)</f>
        <v>0</v>
      </c>
      <c r="BI1775" s="156">
        <f>IF(N1775="nulová",J1775,0)</f>
        <v>0</v>
      </c>
      <c r="BJ1775" s="120" t="s">
        <v>72</v>
      </c>
      <c r="BK1775" s="156">
        <f>ROUND(I1775*H1775,2)</f>
        <v>0</v>
      </c>
      <c r="BL1775" s="120" t="s">
        <v>130</v>
      </c>
      <c r="BM1775" s="120" t="s">
        <v>1404</v>
      </c>
    </row>
    <row r="1776" spans="2:47" s="117" customFormat="1" ht="12">
      <c r="B1776" s="8"/>
      <c r="D1776" s="96" t="s">
        <v>399</v>
      </c>
      <c r="F1776" s="165" t="s">
        <v>1072</v>
      </c>
      <c r="L1776" s="8"/>
      <c r="M1776" s="114"/>
      <c r="N1776" s="21"/>
      <c r="O1776" s="21"/>
      <c r="P1776" s="21"/>
      <c r="Q1776" s="21"/>
      <c r="R1776" s="21"/>
      <c r="S1776" s="21"/>
      <c r="T1776" s="22"/>
      <c r="AT1776" s="120" t="s">
        <v>399</v>
      </c>
      <c r="AU1776" s="120" t="s">
        <v>74</v>
      </c>
    </row>
    <row r="1777" spans="2:51" s="167" customFormat="1" ht="12">
      <c r="B1777" s="166"/>
      <c r="D1777" s="96" t="s">
        <v>132</v>
      </c>
      <c r="E1777" s="168" t="s">
        <v>1</v>
      </c>
      <c r="F1777" s="169" t="s">
        <v>401</v>
      </c>
      <c r="H1777" s="168" t="s">
        <v>1</v>
      </c>
      <c r="L1777" s="166"/>
      <c r="M1777" s="170"/>
      <c r="N1777" s="171"/>
      <c r="O1777" s="171"/>
      <c r="P1777" s="171"/>
      <c r="Q1777" s="171"/>
      <c r="R1777" s="171"/>
      <c r="S1777" s="171"/>
      <c r="T1777" s="172"/>
      <c r="AT1777" s="168" t="s">
        <v>132</v>
      </c>
      <c r="AU1777" s="168" t="s">
        <v>74</v>
      </c>
      <c r="AV1777" s="167" t="s">
        <v>72</v>
      </c>
      <c r="AW1777" s="167" t="s">
        <v>5</v>
      </c>
      <c r="AX1777" s="167" t="s">
        <v>66</v>
      </c>
      <c r="AY1777" s="168" t="s">
        <v>123</v>
      </c>
    </row>
    <row r="1778" spans="2:51" s="167" customFormat="1" ht="12">
      <c r="B1778" s="166"/>
      <c r="D1778" s="96" t="s">
        <v>132</v>
      </c>
      <c r="E1778" s="168" t="s">
        <v>1</v>
      </c>
      <c r="F1778" s="169" t="s">
        <v>1142</v>
      </c>
      <c r="H1778" s="168" t="s">
        <v>1</v>
      </c>
      <c r="L1778" s="166"/>
      <c r="M1778" s="170"/>
      <c r="N1778" s="171"/>
      <c r="O1778" s="171"/>
      <c r="P1778" s="171"/>
      <c r="Q1778" s="171"/>
      <c r="R1778" s="171"/>
      <c r="S1778" s="171"/>
      <c r="T1778" s="172"/>
      <c r="AT1778" s="168" t="s">
        <v>132</v>
      </c>
      <c r="AU1778" s="168" t="s">
        <v>74</v>
      </c>
      <c r="AV1778" s="167" t="s">
        <v>72</v>
      </c>
      <c r="AW1778" s="167" t="s">
        <v>5</v>
      </c>
      <c r="AX1778" s="167" t="s">
        <v>66</v>
      </c>
      <c r="AY1778" s="168" t="s">
        <v>123</v>
      </c>
    </row>
    <row r="1779" spans="2:51" s="167" customFormat="1" ht="12">
      <c r="B1779" s="166"/>
      <c r="D1779" s="96" t="s">
        <v>132</v>
      </c>
      <c r="E1779" s="168" t="s">
        <v>1</v>
      </c>
      <c r="F1779" s="169" t="s">
        <v>1143</v>
      </c>
      <c r="H1779" s="168" t="s">
        <v>1</v>
      </c>
      <c r="L1779" s="166"/>
      <c r="M1779" s="170"/>
      <c r="N1779" s="171"/>
      <c r="O1779" s="171"/>
      <c r="P1779" s="171"/>
      <c r="Q1779" s="171"/>
      <c r="R1779" s="171"/>
      <c r="S1779" s="171"/>
      <c r="T1779" s="172"/>
      <c r="AT1779" s="168" t="s">
        <v>132</v>
      </c>
      <c r="AU1779" s="168" t="s">
        <v>74</v>
      </c>
      <c r="AV1779" s="167" t="s">
        <v>72</v>
      </c>
      <c r="AW1779" s="167" t="s">
        <v>5</v>
      </c>
      <c r="AX1779" s="167" t="s">
        <v>66</v>
      </c>
      <c r="AY1779" s="168" t="s">
        <v>123</v>
      </c>
    </row>
    <row r="1780" spans="2:51" s="167" customFormat="1" ht="12">
      <c r="B1780" s="166"/>
      <c r="D1780" s="96" t="s">
        <v>132</v>
      </c>
      <c r="E1780" s="168" t="s">
        <v>1</v>
      </c>
      <c r="F1780" s="169" t="s">
        <v>1244</v>
      </c>
      <c r="H1780" s="168" t="s">
        <v>1</v>
      </c>
      <c r="L1780" s="166"/>
      <c r="M1780" s="170"/>
      <c r="N1780" s="171"/>
      <c r="O1780" s="171"/>
      <c r="P1780" s="171"/>
      <c r="Q1780" s="171"/>
      <c r="R1780" s="171"/>
      <c r="S1780" s="171"/>
      <c r="T1780" s="172"/>
      <c r="AT1780" s="168" t="s">
        <v>132</v>
      </c>
      <c r="AU1780" s="168" t="s">
        <v>74</v>
      </c>
      <c r="AV1780" s="167" t="s">
        <v>72</v>
      </c>
      <c r="AW1780" s="167" t="s">
        <v>5</v>
      </c>
      <c r="AX1780" s="167" t="s">
        <v>66</v>
      </c>
      <c r="AY1780" s="168" t="s">
        <v>123</v>
      </c>
    </row>
    <row r="1781" spans="2:51" s="167" customFormat="1" ht="12">
      <c r="B1781" s="166"/>
      <c r="D1781" s="96" t="s">
        <v>132</v>
      </c>
      <c r="E1781" s="168" t="s">
        <v>1</v>
      </c>
      <c r="F1781" s="169" t="s">
        <v>1150</v>
      </c>
      <c r="H1781" s="168" t="s">
        <v>1</v>
      </c>
      <c r="L1781" s="166"/>
      <c r="M1781" s="170"/>
      <c r="N1781" s="171"/>
      <c r="O1781" s="171"/>
      <c r="P1781" s="171"/>
      <c r="Q1781" s="171"/>
      <c r="R1781" s="171"/>
      <c r="S1781" s="171"/>
      <c r="T1781" s="172"/>
      <c r="AT1781" s="168" t="s">
        <v>132</v>
      </c>
      <c r="AU1781" s="168" t="s">
        <v>74</v>
      </c>
      <c r="AV1781" s="167" t="s">
        <v>72</v>
      </c>
      <c r="AW1781" s="167" t="s">
        <v>5</v>
      </c>
      <c r="AX1781" s="167" t="s">
        <v>66</v>
      </c>
      <c r="AY1781" s="168" t="s">
        <v>123</v>
      </c>
    </row>
    <row r="1782" spans="2:51" s="167" customFormat="1" ht="12">
      <c r="B1782" s="166"/>
      <c r="D1782" s="96" t="s">
        <v>132</v>
      </c>
      <c r="E1782" s="168" t="s">
        <v>1</v>
      </c>
      <c r="F1782" s="169" t="s">
        <v>1245</v>
      </c>
      <c r="H1782" s="168" t="s">
        <v>1</v>
      </c>
      <c r="L1782" s="166"/>
      <c r="M1782" s="170"/>
      <c r="N1782" s="171"/>
      <c r="O1782" s="171"/>
      <c r="P1782" s="171"/>
      <c r="Q1782" s="171"/>
      <c r="R1782" s="171"/>
      <c r="S1782" s="171"/>
      <c r="T1782" s="172"/>
      <c r="AT1782" s="168" t="s">
        <v>132</v>
      </c>
      <c r="AU1782" s="168" t="s">
        <v>74</v>
      </c>
      <c r="AV1782" s="167" t="s">
        <v>72</v>
      </c>
      <c r="AW1782" s="167" t="s">
        <v>5</v>
      </c>
      <c r="AX1782" s="167" t="s">
        <v>66</v>
      </c>
      <c r="AY1782" s="168" t="s">
        <v>123</v>
      </c>
    </row>
    <row r="1783" spans="2:51" s="95" customFormat="1" ht="12">
      <c r="B1783" s="94"/>
      <c r="D1783" s="96" t="s">
        <v>132</v>
      </c>
      <c r="E1783" s="97" t="s">
        <v>1</v>
      </c>
      <c r="F1783" s="98" t="s">
        <v>1246</v>
      </c>
      <c r="H1783" s="99">
        <v>2</v>
      </c>
      <c r="L1783" s="94"/>
      <c r="M1783" s="100"/>
      <c r="N1783" s="101"/>
      <c r="O1783" s="101"/>
      <c r="P1783" s="101"/>
      <c r="Q1783" s="101"/>
      <c r="R1783" s="101"/>
      <c r="S1783" s="101"/>
      <c r="T1783" s="102"/>
      <c r="AT1783" s="97" t="s">
        <v>132</v>
      </c>
      <c r="AU1783" s="97" t="s">
        <v>74</v>
      </c>
      <c r="AV1783" s="95" t="s">
        <v>74</v>
      </c>
      <c r="AW1783" s="95" t="s">
        <v>5</v>
      </c>
      <c r="AX1783" s="95" t="s">
        <v>66</v>
      </c>
      <c r="AY1783" s="97" t="s">
        <v>123</v>
      </c>
    </row>
    <row r="1784" spans="2:51" s="167" customFormat="1" ht="12">
      <c r="B1784" s="166"/>
      <c r="D1784" s="96" t="s">
        <v>132</v>
      </c>
      <c r="E1784" s="168" t="s">
        <v>1</v>
      </c>
      <c r="F1784" s="169" t="s">
        <v>1155</v>
      </c>
      <c r="H1784" s="168" t="s">
        <v>1</v>
      </c>
      <c r="L1784" s="166"/>
      <c r="M1784" s="170"/>
      <c r="N1784" s="171"/>
      <c r="O1784" s="171"/>
      <c r="P1784" s="171"/>
      <c r="Q1784" s="171"/>
      <c r="R1784" s="171"/>
      <c r="S1784" s="171"/>
      <c r="T1784" s="172"/>
      <c r="AT1784" s="168" t="s">
        <v>132</v>
      </c>
      <c r="AU1784" s="168" t="s">
        <v>74</v>
      </c>
      <c r="AV1784" s="167" t="s">
        <v>72</v>
      </c>
      <c r="AW1784" s="167" t="s">
        <v>5</v>
      </c>
      <c r="AX1784" s="167" t="s">
        <v>66</v>
      </c>
      <c r="AY1784" s="168" t="s">
        <v>123</v>
      </c>
    </row>
    <row r="1785" spans="2:51" s="167" customFormat="1" ht="12">
      <c r="B1785" s="166"/>
      <c r="D1785" s="96" t="s">
        <v>132</v>
      </c>
      <c r="E1785" s="168" t="s">
        <v>1</v>
      </c>
      <c r="F1785" s="169" t="s">
        <v>1247</v>
      </c>
      <c r="H1785" s="168" t="s">
        <v>1</v>
      </c>
      <c r="L1785" s="166"/>
      <c r="M1785" s="170"/>
      <c r="N1785" s="171"/>
      <c r="O1785" s="171"/>
      <c r="P1785" s="171"/>
      <c r="Q1785" s="171"/>
      <c r="R1785" s="171"/>
      <c r="S1785" s="171"/>
      <c r="T1785" s="172"/>
      <c r="AT1785" s="168" t="s">
        <v>132</v>
      </c>
      <c r="AU1785" s="168" t="s">
        <v>74</v>
      </c>
      <c r="AV1785" s="167" t="s">
        <v>72</v>
      </c>
      <c r="AW1785" s="167" t="s">
        <v>5</v>
      </c>
      <c r="AX1785" s="167" t="s">
        <v>66</v>
      </c>
      <c r="AY1785" s="168" t="s">
        <v>123</v>
      </c>
    </row>
    <row r="1786" spans="2:51" s="95" customFormat="1" ht="12">
      <c r="B1786" s="94"/>
      <c r="D1786" s="96" t="s">
        <v>132</v>
      </c>
      <c r="E1786" s="97" t="s">
        <v>1</v>
      </c>
      <c r="F1786" s="98" t="s">
        <v>1248</v>
      </c>
      <c r="H1786" s="99">
        <v>3.5</v>
      </c>
      <c r="L1786" s="94"/>
      <c r="M1786" s="100"/>
      <c r="N1786" s="101"/>
      <c r="O1786" s="101"/>
      <c r="P1786" s="101"/>
      <c r="Q1786" s="101"/>
      <c r="R1786" s="101"/>
      <c r="S1786" s="101"/>
      <c r="T1786" s="102"/>
      <c r="AT1786" s="97" t="s">
        <v>132</v>
      </c>
      <c r="AU1786" s="97" t="s">
        <v>74</v>
      </c>
      <c r="AV1786" s="95" t="s">
        <v>74</v>
      </c>
      <c r="AW1786" s="95" t="s">
        <v>5</v>
      </c>
      <c r="AX1786" s="95" t="s">
        <v>66</v>
      </c>
      <c r="AY1786" s="97" t="s">
        <v>123</v>
      </c>
    </row>
    <row r="1787" spans="2:51" s="167" customFormat="1" ht="12">
      <c r="B1787" s="166"/>
      <c r="D1787" s="96" t="s">
        <v>132</v>
      </c>
      <c r="E1787" s="168" t="s">
        <v>1</v>
      </c>
      <c r="F1787" s="169" t="s">
        <v>1150</v>
      </c>
      <c r="H1787" s="168" t="s">
        <v>1</v>
      </c>
      <c r="L1787" s="166"/>
      <c r="M1787" s="170"/>
      <c r="N1787" s="171"/>
      <c r="O1787" s="171"/>
      <c r="P1787" s="171"/>
      <c r="Q1787" s="171"/>
      <c r="R1787" s="171"/>
      <c r="S1787" s="171"/>
      <c r="T1787" s="172"/>
      <c r="AT1787" s="168" t="s">
        <v>132</v>
      </c>
      <c r="AU1787" s="168" t="s">
        <v>74</v>
      </c>
      <c r="AV1787" s="167" t="s">
        <v>72</v>
      </c>
      <c r="AW1787" s="167" t="s">
        <v>5</v>
      </c>
      <c r="AX1787" s="167" t="s">
        <v>66</v>
      </c>
      <c r="AY1787" s="168" t="s">
        <v>123</v>
      </c>
    </row>
    <row r="1788" spans="2:51" s="167" customFormat="1" ht="12">
      <c r="B1788" s="166"/>
      <c r="D1788" s="96" t="s">
        <v>132</v>
      </c>
      <c r="E1788" s="168" t="s">
        <v>1</v>
      </c>
      <c r="F1788" s="169" t="s">
        <v>688</v>
      </c>
      <c r="H1788" s="168" t="s">
        <v>1</v>
      </c>
      <c r="L1788" s="166"/>
      <c r="M1788" s="170"/>
      <c r="N1788" s="171"/>
      <c r="O1788" s="171"/>
      <c r="P1788" s="171"/>
      <c r="Q1788" s="171"/>
      <c r="R1788" s="171"/>
      <c r="S1788" s="171"/>
      <c r="T1788" s="172"/>
      <c r="AT1788" s="168" t="s">
        <v>132</v>
      </c>
      <c r="AU1788" s="168" t="s">
        <v>74</v>
      </c>
      <c r="AV1788" s="167" t="s">
        <v>72</v>
      </c>
      <c r="AW1788" s="167" t="s">
        <v>5</v>
      </c>
      <c r="AX1788" s="167" t="s">
        <v>66</v>
      </c>
      <c r="AY1788" s="168" t="s">
        <v>123</v>
      </c>
    </row>
    <row r="1789" spans="2:51" s="95" customFormat="1" ht="12">
      <c r="B1789" s="94"/>
      <c r="D1789" s="96" t="s">
        <v>132</v>
      </c>
      <c r="E1789" s="97" t="s">
        <v>1</v>
      </c>
      <c r="F1789" s="98" t="s">
        <v>668</v>
      </c>
      <c r="H1789" s="99">
        <v>0.5</v>
      </c>
      <c r="L1789" s="94"/>
      <c r="M1789" s="100"/>
      <c r="N1789" s="101"/>
      <c r="O1789" s="101"/>
      <c r="P1789" s="101"/>
      <c r="Q1789" s="101"/>
      <c r="R1789" s="101"/>
      <c r="S1789" s="101"/>
      <c r="T1789" s="102"/>
      <c r="AT1789" s="97" t="s">
        <v>132</v>
      </c>
      <c r="AU1789" s="97" t="s">
        <v>74</v>
      </c>
      <c r="AV1789" s="95" t="s">
        <v>74</v>
      </c>
      <c r="AW1789" s="95" t="s">
        <v>5</v>
      </c>
      <c r="AX1789" s="95" t="s">
        <v>66</v>
      </c>
      <c r="AY1789" s="97" t="s">
        <v>123</v>
      </c>
    </row>
    <row r="1790" spans="2:51" s="167" customFormat="1" ht="12">
      <c r="B1790" s="166"/>
      <c r="D1790" s="96" t="s">
        <v>132</v>
      </c>
      <c r="E1790" s="168" t="s">
        <v>1</v>
      </c>
      <c r="F1790" s="169" t="s">
        <v>1155</v>
      </c>
      <c r="H1790" s="168" t="s">
        <v>1</v>
      </c>
      <c r="L1790" s="166"/>
      <c r="M1790" s="170"/>
      <c r="N1790" s="171"/>
      <c r="O1790" s="171"/>
      <c r="P1790" s="171"/>
      <c r="Q1790" s="171"/>
      <c r="R1790" s="171"/>
      <c r="S1790" s="171"/>
      <c r="T1790" s="172"/>
      <c r="AT1790" s="168" t="s">
        <v>132</v>
      </c>
      <c r="AU1790" s="168" t="s">
        <v>74</v>
      </c>
      <c r="AV1790" s="167" t="s">
        <v>72</v>
      </c>
      <c r="AW1790" s="167" t="s">
        <v>5</v>
      </c>
      <c r="AX1790" s="167" t="s">
        <v>66</v>
      </c>
      <c r="AY1790" s="168" t="s">
        <v>123</v>
      </c>
    </row>
    <row r="1791" spans="2:51" s="167" customFormat="1" ht="12">
      <c r="B1791" s="166"/>
      <c r="D1791" s="96" t="s">
        <v>132</v>
      </c>
      <c r="E1791" s="168" t="s">
        <v>1</v>
      </c>
      <c r="F1791" s="169" t="s">
        <v>1249</v>
      </c>
      <c r="H1791" s="168" t="s">
        <v>1</v>
      </c>
      <c r="L1791" s="166"/>
      <c r="M1791" s="170"/>
      <c r="N1791" s="171"/>
      <c r="O1791" s="171"/>
      <c r="P1791" s="171"/>
      <c r="Q1791" s="171"/>
      <c r="R1791" s="171"/>
      <c r="S1791" s="171"/>
      <c r="T1791" s="172"/>
      <c r="AT1791" s="168" t="s">
        <v>132</v>
      </c>
      <c r="AU1791" s="168" t="s">
        <v>74</v>
      </c>
      <c r="AV1791" s="167" t="s">
        <v>72</v>
      </c>
      <c r="AW1791" s="167" t="s">
        <v>5</v>
      </c>
      <c r="AX1791" s="167" t="s">
        <v>66</v>
      </c>
      <c r="AY1791" s="168" t="s">
        <v>123</v>
      </c>
    </row>
    <row r="1792" spans="2:51" s="95" customFormat="1" ht="12">
      <c r="B1792" s="94"/>
      <c r="D1792" s="96" t="s">
        <v>132</v>
      </c>
      <c r="E1792" s="97" t="s">
        <v>1</v>
      </c>
      <c r="F1792" s="98" t="s">
        <v>666</v>
      </c>
      <c r="H1792" s="99">
        <v>1</v>
      </c>
      <c r="L1792" s="94"/>
      <c r="M1792" s="100"/>
      <c r="N1792" s="101"/>
      <c r="O1792" s="101"/>
      <c r="P1792" s="101"/>
      <c r="Q1792" s="101"/>
      <c r="R1792" s="101"/>
      <c r="S1792" s="101"/>
      <c r="T1792" s="102"/>
      <c r="AT1792" s="97" t="s">
        <v>132</v>
      </c>
      <c r="AU1792" s="97" t="s">
        <v>74</v>
      </c>
      <c r="AV1792" s="95" t="s">
        <v>74</v>
      </c>
      <c r="AW1792" s="95" t="s">
        <v>5</v>
      </c>
      <c r="AX1792" s="95" t="s">
        <v>66</v>
      </c>
      <c r="AY1792" s="97" t="s">
        <v>123</v>
      </c>
    </row>
    <row r="1793" spans="2:51" s="167" customFormat="1" ht="12">
      <c r="B1793" s="166"/>
      <c r="D1793" s="96" t="s">
        <v>132</v>
      </c>
      <c r="E1793" s="168" t="s">
        <v>1</v>
      </c>
      <c r="F1793" s="169" t="s">
        <v>1250</v>
      </c>
      <c r="H1793" s="168" t="s">
        <v>1</v>
      </c>
      <c r="L1793" s="166"/>
      <c r="M1793" s="170"/>
      <c r="N1793" s="171"/>
      <c r="O1793" s="171"/>
      <c r="P1793" s="171"/>
      <c r="Q1793" s="171"/>
      <c r="R1793" s="171"/>
      <c r="S1793" s="171"/>
      <c r="T1793" s="172"/>
      <c r="AT1793" s="168" t="s">
        <v>132</v>
      </c>
      <c r="AU1793" s="168" t="s">
        <v>74</v>
      </c>
      <c r="AV1793" s="167" t="s">
        <v>72</v>
      </c>
      <c r="AW1793" s="167" t="s">
        <v>5</v>
      </c>
      <c r="AX1793" s="167" t="s">
        <v>66</v>
      </c>
      <c r="AY1793" s="168" t="s">
        <v>123</v>
      </c>
    </row>
    <row r="1794" spans="2:51" s="167" customFormat="1" ht="12">
      <c r="B1794" s="166"/>
      <c r="D1794" s="96" t="s">
        <v>132</v>
      </c>
      <c r="E1794" s="168" t="s">
        <v>1</v>
      </c>
      <c r="F1794" s="169" t="s">
        <v>1144</v>
      </c>
      <c r="H1794" s="168" t="s">
        <v>1</v>
      </c>
      <c r="L1794" s="166"/>
      <c r="M1794" s="170"/>
      <c r="N1794" s="171"/>
      <c r="O1794" s="171"/>
      <c r="P1794" s="171"/>
      <c r="Q1794" s="171"/>
      <c r="R1794" s="171"/>
      <c r="S1794" s="171"/>
      <c r="T1794" s="172"/>
      <c r="AT1794" s="168" t="s">
        <v>132</v>
      </c>
      <c r="AU1794" s="168" t="s">
        <v>74</v>
      </c>
      <c r="AV1794" s="167" t="s">
        <v>72</v>
      </c>
      <c r="AW1794" s="167" t="s">
        <v>5</v>
      </c>
      <c r="AX1794" s="167" t="s">
        <v>66</v>
      </c>
      <c r="AY1794" s="168" t="s">
        <v>123</v>
      </c>
    </row>
    <row r="1795" spans="2:51" s="167" customFormat="1" ht="12">
      <c r="B1795" s="166"/>
      <c r="D1795" s="96" t="s">
        <v>132</v>
      </c>
      <c r="E1795" s="168" t="s">
        <v>1</v>
      </c>
      <c r="F1795" s="169" t="s">
        <v>1251</v>
      </c>
      <c r="H1795" s="168" t="s">
        <v>1</v>
      </c>
      <c r="L1795" s="166"/>
      <c r="M1795" s="170"/>
      <c r="N1795" s="171"/>
      <c r="O1795" s="171"/>
      <c r="P1795" s="171"/>
      <c r="Q1795" s="171"/>
      <c r="R1795" s="171"/>
      <c r="S1795" s="171"/>
      <c r="T1795" s="172"/>
      <c r="AT1795" s="168" t="s">
        <v>132</v>
      </c>
      <c r="AU1795" s="168" t="s">
        <v>74</v>
      </c>
      <c r="AV1795" s="167" t="s">
        <v>72</v>
      </c>
      <c r="AW1795" s="167" t="s">
        <v>5</v>
      </c>
      <c r="AX1795" s="167" t="s">
        <v>66</v>
      </c>
      <c r="AY1795" s="168" t="s">
        <v>123</v>
      </c>
    </row>
    <row r="1796" spans="2:51" s="95" customFormat="1" ht="12">
      <c r="B1796" s="94"/>
      <c r="D1796" s="96" t="s">
        <v>132</v>
      </c>
      <c r="E1796" s="97" t="s">
        <v>1</v>
      </c>
      <c r="F1796" s="98" t="s">
        <v>1252</v>
      </c>
      <c r="H1796" s="99">
        <v>8.25</v>
      </c>
      <c r="L1796" s="94"/>
      <c r="M1796" s="100"/>
      <c r="N1796" s="101"/>
      <c r="O1796" s="101"/>
      <c r="P1796" s="101"/>
      <c r="Q1796" s="101"/>
      <c r="R1796" s="101"/>
      <c r="S1796" s="101"/>
      <c r="T1796" s="102"/>
      <c r="AT1796" s="97" t="s">
        <v>132</v>
      </c>
      <c r="AU1796" s="97" t="s">
        <v>74</v>
      </c>
      <c r="AV1796" s="95" t="s">
        <v>74</v>
      </c>
      <c r="AW1796" s="95" t="s">
        <v>5</v>
      </c>
      <c r="AX1796" s="95" t="s">
        <v>66</v>
      </c>
      <c r="AY1796" s="97" t="s">
        <v>123</v>
      </c>
    </row>
    <row r="1797" spans="2:51" s="167" customFormat="1" ht="12">
      <c r="B1797" s="166"/>
      <c r="D1797" s="96" t="s">
        <v>132</v>
      </c>
      <c r="E1797" s="168" t="s">
        <v>1</v>
      </c>
      <c r="F1797" s="169" t="s">
        <v>1150</v>
      </c>
      <c r="H1797" s="168" t="s">
        <v>1</v>
      </c>
      <c r="L1797" s="166"/>
      <c r="M1797" s="170"/>
      <c r="N1797" s="171"/>
      <c r="O1797" s="171"/>
      <c r="P1797" s="171"/>
      <c r="Q1797" s="171"/>
      <c r="R1797" s="171"/>
      <c r="S1797" s="171"/>
      <c r="T1797" s="172"/>
      <c r="AT1797" s="168" t="s">
        <v>132</v>
      </c>
      <c r="AU1797" s="168" t="s">
        <v>74</v>
      </c>
      <c r="AV1797" s="167" t="s">
        <v>72</v>
      </c>
      <c r="AW1797" s="167" t="s">
        <v>5</v>
      </c>
      <c r="AX1797" s="167" t="s">
        <v>66</v>
      </c>
      <c r="AY1797" s="168" t="s">
        <v>123</v>
      </c>
    </row>
    <row r="1798" spans="2:51" s="167" customFormat="1" ht="12">
      <c r="B1798" s="166"/>
      <c r="D1798" s="96" t="s">
        <v>132</v>
      </c>
      <c r="E1798" s="168" t="s">
        <v>1</v>
      </c>
      <c r="F1798" s="169" t="s">
        <v>1253</v>
      </c>
      <c r="H1798" s="168" t="s">
        <v>1</v>
      </c>
      <c r="L1798" s="166"/>
      <c r="M1798" s="170"/>
      <c r="N1798" s="171"/>
      <c r="O1798" s="171"/>
      <c r="P1798" s="171"/>
      <c r="Q1798" s="171"/>
      <c r="R1798" s="171"/>
      <c r="S1798" s="171"/>
      <c r="T1798" s="172"/>
      <c r="AT1798" s="168" t="s">
        <v>132</v>
      </c>
      <c r="AU1798" s="168" t="s">
        <v>74</v>
      </c>
      <c r="AV1798" s="167" t="s">
        <v>72</v>
      </c>
      <c r="AW1798" s="167" t="s">
        <v>5</v>
      </c>
      <c r="AX1798" s="167" t="s">
        <v>66</v>
      </c>
      <c r="AY1798" s="168" t="s">
        <v>123</v>
      </c>
    </row>
    <row r="1799" spans="2:51" s="95" customFormat="1" ht="12">
      <c r="B1799" s="94"/>
      <c r="D1799" s="96" t="s">
        <v>132</v>
      </c>
      <c r="E1799" s="97" t="s">
        <v>1</v>
      </c>
      <c r="F1799" s="98" t="s">
        <v>1254</v>
      </c>
      <c r="H1799" s="99">
        <v>28.85</v>
      </c>
      <c r="L1799" s="94"/>
      <c r="M1799" s="100"/>
      <c r="N1799" s="101"/>
      <c r="O1799" s="101"/>
      <c r="P1799" s="101"/>
      <c r="Q1799" s="101"/>
      <c r="R1799" s="101"/>
      <c r="S1799" s="101"/>
      <c r="T1799" s="102"/>
      <c r="AT1799" s="97" t="s">
        <v>132</v>
      </c>
      <c r="AU1799" s="97" t="s">
        <v>74</v>
      </c>
      <c r="AV1799" s="95" t="s">
        <v>74</v>
      </c>
      <c r="AW1799" s="95" t="s">
        <v>5</v>
      </c>
      <c r="AX1799" s="95" t="s">
        <v>66</v>
      </c>
      <c r="AY1799" s="97" t="s">
        <v>123</v>
      </c>
    </row>
    <row r="1800" spans="2:51" s="167" customFormat="1" ht="12">
      <c r="B1800" s="166"/>
      <c r="D1800" s="96" t="s">
        <v>132</v>
      </c>
      <c r="E1800" s="168" t="s">
        <v>1</v>
      </c>
      <c r="F1800" s="169" t="s">
        <v>1155</v>
      </c>
      <c r="H1800" s="168" t="s">
        <v>1</v>
      </c>
      <c r="L1800" s="166"/>
      <c r="M1800" s="170"/>
      <c r="N1800" s="171"/>
      <c r="O1800" s="171"/>
      <c r="P1800" s="171"/>
      <c r="Q1800" s="171"/>
      <c r="R1800" s="171"/>
      <c r="S1800" s="171"/>
      <c r="T1800" s="172"/>
      <c r="AT1800" s="168" t="s">
        <v>132</v>
      </c>
      <c r="AU1800" s="168" t="s">
        <v>74</v>
      </c>
      <c r="AV1800" s="167" t="s">
        <v>72</v>
      </c>
      <c r="AW1800" s="167" t="s">
        <v>5</v>
      </c>
      <c r="AX1800" s="167" t="s">
        <v>66</v>
      </c>
      <c r="AY1800" s="168" t="s">
        <v>123</v>
      </c>
    </row>
    <row r="1801" spans="2:51" s="167" customFormat="1" ht="12">
      <c r="B1801" s="166"/>
      <c r="D1801" s="96" t="s">
        <v>132</v>
      </c>
      <c r="E1801" s="168" t="s">
        <v>1</v>
      </c>
      <c r="F1801" s="169" t="s">
        <v>1253</v>
      </c>
      <c r="H1801" s="168" t="s">
        <v>1</v>
      </c>
      <c r="L1801" s="166"/>
      <c r="M1801" s="170"/>
      <c r="N1801" s="171"/>
      <c r="O1801" s="171"/>
      <c r="P1801" s="171"/>
      <c r="Q1801" s="171"/>
      <c r="R1801" s="171"/>
      <c r="S1801" s="171"/>
      <c r="T1801" s="172"/>
      <c r="AT1801" s="168" t="s">
        <v>132</v>
      </c>
      <c r="AU1801" s="168" t="s">
        <v>74</v>
      </c>
      <c r="AV1801" s="167" t="s">
        <v>72</v>
      </c>
      <c r="AW1801" s="167" t="s">
        <v>5</v>
      </c>
      <c r="AX1801" s="167" t="s">
        <v>66</v>
      </c>
      <c r="AY1801" s="168" t="s">
        <v>123</v>
      </c>
    </row>
    <row r="1802" spans="2:51" s="95" customFormat="1" ht="12">
      <c r="B1802" s="94"/>
      <c r="D1802" s="96" t="s">
        <v>132</v>
      </c>
      <c r="E1802" s="97" t="s">
        <v>1</v>
      </c>
      <c r="F1802" s="98" t="s">
        <v>1255</v>
      </c>
      <c r="H1802" s="99">
        <v>45.45</v>
      </c>
      <c r="L1802" s="94"/>
      <c r="M1802" s="100"/>
      <c r="N1802" s="101"/>
      <c r="O1802" s="101"/>
      <c r="P1802" s="101"/>
      <c r="Q1802" s="101"/>
      <c r="R1802" s="101"/>
      <c r="S1802" s="101"/>
      <c r="T1802" s="102"/>
      <c r="AT1802" s="97" t="s">
        <v>132</v>
      </c>
      <c r="AU1802" s="97" t="s">
        <v>74</v>
      </c>
      <c r="AV1802" s="95" t="s">
        <v>74</v>
      </c>
      <c r="AW1802" s="95" t="s">
        <v>5</v>
      </c>
      <c r="AX1802" s="95" t="s">
        <v>66</v>
      </c>
      <c r="AY1802" s="97" t="s">
        <v>123</v>
      </c>
    </row>
    <row r="1803" spans="2:51" s="167" customFormat="1" ht="12">
      <c r="B1803" s="166"/>
      <c r="D1803" s="96" t="s">
        <v>132</v>
      </c>
      <c r="E1803" s="168" t="s">
        <v>1</v>
      </c>
      <c r="F1803" s="169" t="s">
        <v>1160</v>
      </c>
      <c r="H1803" s="168" t="s">
        <v>1</v>
      </c>
      <c r="L1803" s="166"/>
      <c r="M1803" s="170"/>
      <c r="N1803" s="171"/>
      <c r="O1803" s="171"/>
      <c r="P1803" s="171"/>
      <c r="Q1803" s="171"/>
      <c r="R1803" s="171"/>
      <c r="S1803" s="171"/>
      <c r="T1803" s="172"/>
      <c r="AT1803" s="168" t="s">
        <v>132</v>
      </c>
      <c r="AU1803" s="168" t="s">
        <v>74</v>
      </c>
      <c r="AV1803" s="167" t="s">
        <v>72</v>
      </c>
      <c r="AW1803" s="167" t="s">
        <v>5</v>
      </c>
      <c r="AX1803" s="167" t="s">
        <v>66</v>
      </c>
      <c r="AY1803" s="168" t="s">
        <v>123</v>
      </c>
    </row>
    <row r="1804" spans="2:51" s="167" customFormat="1" ht="12">
      <c r="B1804" s="166"/>
      <c r="D1804" s="96" t="s">
        <v>132</v>
      </c>
      <c r="E1804" s="168" t="s">
        <v>1</v>
      </c>
      <c r="F1804" s="169" t="s">
        <v>1256</v>
      </c>
      <c r="H1804" s="168" t="s">
        <v>1</v>
      </c>
      <c r="L1804" s="166"/>
      <c r="M1804" s="170"/>
      <c r="N1804" s="171"/>
      <c r="O1804" s="171"/>
      <c r="P1804" s="171"/>
      <c r="Q1804" s="171"/>
      <c r="R1804" s="171"/>
      <c r="S1804" s="171"/>
      <c r="T1804" s="172"/>
      <c r="AT1804" s="168" t="s">
        <v>132</v>
      </c>
      <c r="AU1804" s="168" t="s">
        <v>74</v>
      </c>
      <c r="AV1804" s="167" t="s">
        <v>72</v>
      </c>
      <c r="AW1804" s="167" t="s">
        <v>5</v>
      </c>
      <c r="AX1804" s="167" t="s">
        <v>66</v>
      </c>
      <c r="AY1804" s="168" t="s">
        <v>123</v>
      </c>
    </row>
    <row r="1805" spans="2:51" s="95" customFormat="1" ht="12">
      <c r="B1805" s="94"/>
      <c r="D1805" s="96" t="s">
        <v>132</v>
      </c>
      <c r="E1805" s="97" t="s">
        <v>1</v>
      </c>
      <c r="F1805" s="98" t="s">
        <v>1257</v>
      </c>
      <c r="H1805" s="99">
        <v>10.35</v>
      </c>
      <c r="L1805" s="94"/>
      <c r="M1805" s="100"/>
      <c r="N1805" s="101"/>
      <c r="O1805" s="101"/>
      <c r="P1805" s="101"/>
      <c r="Q1805" s="101"/>
      <c r="R1805" s="101"/>
      <c r="S1805" s="101"/>
      <c r="T1805" s="102"/>
      <c r="AT1805" s="97" t="s">
        <v>132</v>
      </c>
      <c r="AU1805" s="97" t="s">
        <v>74</v>
      </c>
      <c r="AV1805" s="95" t="s">
        <v>74</v>
      </c>
      <c r="AW1805" s="95" t="s">
        <v>5</v>
      </c>
      <c r="AX1805" s="95" t="s">
        <v>66</v>
      </c>
      <c r="AY1805" s="97" t="s">
        <v>123</v>
      </c>
    </row>
    <row r="1806" spans="2:51" s="182" customFormat="1" ht="12">
      <c r="B1806" s="181"/>
      <c r="D1806" s="96" t="s">
        <v>132</v>
      </c>
      <c r="E1806" s="183" t="s">
        <v>1</v>
      </c>
      <c r="F1806" s="184" t="s">
        <v>470</v>
      </c>
      <c r="H1806" s="185">
        <v>99.9</v>
      </c>
      <c r="L1806" s="181"/>
      <c r="M1806" s="186"/>
      <c r="N1806" s="187"/>
      <c r="O1806" s="187"/>
      <c r="P1806" s="187"/>
      <c r="Q1806" s="187"/>
      <c r="R1806" s="187"/>
      <c r="S1806" s="187"/>
      <c r="T1806" s="188"/>
      <c r="AT1806" s="183" t="s">
        <v>132</v>
      </c>
      <c r="AU1806" s="183" t="s">
        <v>74</v>
      </c>
      <c r="AV1806" s="182" t="s">
        <v>130</v>
      </c>
      <c r="AW1806" s="182" t="s">
        <v>5</v>
      </c>
      <c r="AX1806" s="182" t="s">
        <v>72</v>
      </c>
      <c r="AY1806" s="183" t="s">
        <v>123</v>
      </c>
    </row>
    <row r="1807" spans="2:65" s="117" customFormat="1" ht="16.5" customHeight="1">
      <c r="B1807" s="8"/>
      <c r="C1807" s="84" t="s">
        <v>1025</v>
      </c>
      <c r="D1807" s="84" t="s">
        <v>125</v>
      </c>
      <c r="E1807" s="85" t="s">
        <v>1074</v>
      </c>
      <c r="F1807" s="86" t="s">
        <v>1075</v>
      </c>
      <c r="G1807" s="87" t="s">
        <v>140</v>
      </c>
      <c r="H1807" s="88">
        <v>99.9</v>
      </c>
      <c r="I1807" s="142"/>
      <c r="J1807" s="89">
        <f>ROUND(I1807*H1807,2)</f>
        <v>0</v>
      </c>
      <c r="K1807" s="86" t="s">
        <v>397</v>
      </c>
      <c r="L1807" s="8"/>
      <c r="M1807" s="115" t="s">
        <v>1</v>
      </c>
      <c r="N1807" s="90" t="s">
        <v>35</v>
      </c>
      <c r="O1807" s="92">
        <v>0.025</v>
      </c>
      <c r="P1807" s="92">
        <f>O1807*H1807</f>
        <v>2.4975000000000005</v>
      </c>
      <c r="Q1807" s="92">
        <v>9E-05</v>
      </c>
      <c r="R1807" s="92">
        <f>Q1807*H1807</f>
        <v>0.008991</v>
      </c>
      <c r="S1807" s="92">
        <v>0</v>
      </c>
      <c r="T1807" s="164">
        <f>S1807*H1807</f>
        <v>0</v>
      </c>
      <c r="AR1807" s="120" t="s">
        <v>130</v>
      </c>
      <c r="AT1807" s="120" t="s">
        <v>125</v>
      </c>
      <c r="AU1807" s="120" t="s">
        <v>74</v>
      </c>
      <c r="AY1807" s="120" t="s">
        <v>123</v>
      </c>
      <c r="BE1807" s="156">
        <f>IF(N1807="základní",J1807,0)</f>
        <v>0</v>
      </c>
      <c r="BF1807" s="156">
        <f>IF(N1807="snížená",J1807,0)</f>
        <v>0</v>
      </c>
      <c r="BG1807" s="156">
        <f>IF(N1807="zákl. přenesená",J1807,0)</f>
        <v>0</v>
      </c>
      <c r="BH1807" s="156">
        <f>IF(N1807="sníž. přenesená",J1807,0)</f>
        <v>0</v>
      </c>
      <c r="BI1807" s="156">
        <f>IF(N1807="nulová",J1807,0)</f>
        <v>0</v>
      </c>
      <c r="BJ1807" s="120" t="s">
        <v>72</v>
      </c>
      <c r="BK1807" s="156">
        <f>ROUND(I1807*H1807,2)</f>
        <v>0</v>
      </c>
      <c r="BL1807" s="120" t="s">
        <v>130</v>
      </c>
      <c r="BM1807" s="120" t="s">
        <v>1405</v>
      </c>
    </row>
    <row r="1808" spans="2:47" s="117" customFormat="1" ht="12">
      <c r="B1808" s="8"/>
      <c r="D1808" s="96" t="s">
        <v>399</v>
      </c>
      <c r="F1808" s="165" t="s">
        <v>1077</v>
      </c>
      <c r="L1808" s="8"/>
      <c r="M1808" s="114"/>
      <c r="N1808" s="21"/>
      <c r="O1808" s="21"/>
      <c r="P1808" s="21"/>
      <c r="Q1808" s="21"/>
      <c r="R1808" s="21"/>
      <c r="S1808" s="21"/>
      <c r="T1808" s="22"/>
      <c r="AT1808" s="120" t="s">
        <v>399</v>
      </c>
      <c r="AU1808" s="120" t="s">
        <v>74</v>
      </c>
    </row>
    <row r="1809" spans="2:51" s="167" customFormat="1" ht="12">
      <c r="B1809" s="166"/>
      <c r="D1809" s="96" t="s">
        <v>132</v>
      </c>
      <c r="E1809" s="168" t="s">
        <v>1</v>
      </c>
      <c r="F1809" s="169" t="s">
        <v>401</v>
      </c>
      <c r="H1809" s="168" t="s">
        <v>1</v>
      </c>
      <c r="L1809" s="166"/>
      <c r="M1809" s="170"/>
      <c r="N1809" s="171"/>
      <c r="O1809" s="171"/>
      <c r="P1809" s="171"/>
      <c r="Q1809" s="171"/>
      <c r="R1809" s="171"/>
      <c r="S1809" s="171"/>
      <c r="T1809" s="172"/>
      <c r="AT1809" s="168" t="s">
        <v>132</v>
      </c>
      <c r="AU1809" s="168" t="s">
        <v>74</v>
      </c>
      <c r="AV1809" s="167" t="s">
        <v>72</v>
      </c>
      <c r="AW1809" s="167" t="s">
        <v>5</v>
      </c>
      <c r="AX1809" s="167" t="s">
        <v>66</v>
      </c>
      <c r="AY1809" s="168" t="s">
        <v>123</v>
      </c>
    </row>
    <row r="1810" spans="2:51" s="167" customFormat="1" ht="12">
      <c r="B1810" s="166"/>
      <c r="D1810" s="96" t="s">
        <v>132</v>
      </c>
      <c r="E1810" s="168" t="s">
        <v>1</v>
      </c>
      <c r="F1810" s="169" t="s">
        <v>1142</v>
      </c>
      <c r="H1810" s="168" t="s">
        <v>1</v>
      </c>
      <c r="L1810" s="166"/>
      <c r="M1810" s="170"/>
      <c r="N1810" s="171"/>
      <c r="O1810" s="171"/>
      <c r="P1810" s="171"/>
      <c r="Q1810" s="171"/>
      <c r="R1810" s="171"/>
      <c r="S1810" s="171"/>
      <c r="T1810" s="172"/>
      <c r="AT1810" s="168" t="s">
        <v>132</v>
      </c>
      <c r="AU1810" s="168" t="s">
        <v>74</v>
      </c>
      <c r="AV1810" s="167" t="s">
        <v>72</v>
      </c>
      <c r="AW1810" s="167" t="s">
        <v>5</v>
      </c>
      <c r="AX1810" s="167" t="s">
        <v>66</v>
      </c>
      <c r="AY1810" s="168" t="s">
        <v>123</v>
      </c>
    </row>
    <row r="1811" spans="2:51" s="167" customFormat="1" ht="12">
      <c r="B1811" s="166"/>
      <c r="D1811" s="96" t="s">
        <v>132</v>
      </c>
      <c r="E1811" s="168" t="s">
        <v>1</v>
      </c>
      <c r="F1811" s="169" t="s">
        <v>1143</v>
      </c>
      <c r="H1811" s="168" t="s">
        <v>1</v>
      </c>
      <c r="L1811" s="166"/>
      <c r="M1811" s="170"/>
      <c r="N1811" s="171"/>
      <c r="O1811" s="171"/>
      <c r="P1811" s="171"/>
      <c r="Q1811" s="171"/>
      <c r="R1811" s="171"/>
      <c r="S1811" s="171"/>
      <c r="T1811" s="172"/>
      <c r="AT1811" s="168" t="s">
        <v>132</v>
      </c>
      <c r="AU1811" s="168" t="s">
        <v>74</v>
      </c>
      <c r="AV1811" s="167" t="s">
        <v>72</v>
      </c>
      <c r="AW1811" s="167" t="s">
        <v>5</v>
      </c>
      <c r="AX1811" s="167" t="s">
        <v>66</v>
      </c>
      <c r="AY1811" s="168" t="s">
        <v>123</v>
      </c>
    </row>
    <row r="1812" spans="2:51" s="167" customFormat="1" ht="12">
      <c r="B1812" s="166"/>
      <c r="D1812" s="96" t="s">
        <v>132</v>
      </c>
      <c r="E1812" s="168" t="s">
        <v>1</v>
      </c>
      <c r="F1812" s="169" t="s">
        <v>1244</v>
      </c>
      <c r="H1812" s="168" t="s">
        <v>1</v>
      </c>
      <c r="L1812" s="166"/>
      <c r="M1812" s="170"/>
      <c r="N1812" s="171"/>
      <c r="O1812" s="171"/>
      <c r="P1812" s="171"/>
      <c r="Q1812" s="171"/>
      <c r="R1812" s="171"/>
      <c r="S1812" s="171"/>
      <c r="T1812" s="172"/>
      <c r="AT1812" s="168" t="s">
        <v>132</v>
      </c>
      <c r="AU1812" s="168" t="s">
        <v>74</v>
      </c>
      <c r="AV1812" s="167" t="s">
        <v>72</v>
      </c>
      <c r="AW1812" s="167" t="s">
        <v>5</v>
      </c>
      <c r="AX1812" s="167" t="s">
        <v>66</v>
      </c>
      <c r="AY1812" s="168" t="s">
        <v>123</v>
      </c>
    </row>
    <row r="1813" spans="2:51" s="167" customFormat="1" ht="12">
      <c r="B1813" s="166"/>
      <c r="D1813" s="96" t="s">
        <v>132</v>
      </c>
      <c r="E1813" s="168" t="s">
        <v>1</v>
      </c>
      <c r="F1813" s="169" t="s">
        <v>1150</v>
      </c>
      <c r="H1813" s="168" t="s">
        <v>1</v>
      </c>
      <c r="L1813" s="166"/>
      <c r="M1813" s="170"/>
      <c r="N1813" s="171"/>
      <c r="O1813" s="171"/>
      <c r="P1813" s="171"/>
      <c r="Q1813" s="171"/>
      <c r="R1813" s="171"/>
      <c r="S1813" s="171"/>
      <c r="T1813" s="172"/>
      <c r="AT1813" s="168" t="s">
        <v>132</v>
      </c>
      <c r="AU1813" s="168" t="s">
        <v>74</v>
      </c>
      <c r="AV1813" s="167" t="s">
        <v>72</v>
      </c>
      <c r="AW1813" s="167" t="s">
        <v>5</v>
      </c>
      <c r="AX1813" s="167" t="s">
        <v>66</v>
      </c>
      <c r="AY1813" s="168" t="s">
        <v>123</v>
      </c>
    </row>
    <row r="1814" spans="2:51" s="167" customFormat="1" ht="12">
      <c r="B1814" s="166"/>
      <c r="D1814" s="96" t="s">
        <v>132</v>
      </c>
      <c r="E1814" s="168" t="s">
        <v>1</v>
      </c>
      <c r="F1814" s="169" t="s">
        <v>1245</v>
      </c>
      <c r="H1814" s="168" t="s">
        <v>1</v>
      </c>
      <c r="L1814" s="166"/>
      <c r="M1814" s="170"/>
      <c r="N1814" s="171"/>
      <c r="O1814" s="171"/>
      <c r="P1814" s="171"/>
      <c r="Q1814" s="171"/>
      <c r="R1814" s="171"/>
      <c r="S1814" s="171"/>
      <c r="T1814" s="172"/>
      <c r="AT1814" s="168" t="s">
        <v>132</v>
      </c>
      <c r="AU1814" s="168" t="s">
        <v>74</v>
      </c>
      <c r="AV1814" s="167" t="s">
        <v>72</v>
      </c>
      <c r="AW1814" s="167" t="s">
        <v>5</v>
      </c>
      <c r="AX1814" s="167" t="s">
        <v>66</v>
      </c>
      <c r="AY1814" s="168" t="s">
        <v>123</v>
      </c>
    </row>
    <row r="1815" spans="2:51" s="95" customFormat="1" ht="12">
      <c r="B1815" s="94"/>
      <c r="D1815" s="96" t="s">
        <v>132</v>
      </c>
      <c r="E1815" s="97" t="s">
        <v>1</v>
      </c>
      <c r="F1815" s="98" t="s">
        <v>1246</v>
      </c>
      <c r="H1815" s="99">
        <v>2</v>
      </c>
      <c r="L1815" s="94"/>
      <c r="M1815" s="100"/>
      <c r="N1815" s="101"/>
      <c r="O1815" s="101"/>
      <c r="P1815" s="101"/>
      <c r="Q1815" s="101"/>
      <c r="R1815" s="101"/>
      <c r="S1815" s="101"/>
      <c r="T1815" s="102"/>
      <c r="AT1815" s="97" t="s">
        <v>132</v>
      </c>
      <c r="AU1815" s="97" t="s">
        <v>74</v>
      </c>
      <c r="AV1815" s="95" t="s">
        <v>74</v>
      </c>
      <c r="AW1815" s="95" t="s">
        <v>5</v>
      </c>
      <c r="AX1815" s="95" t="s">
        <v>66</v>
      </c>
      <c r="AY1815" s="97" t="s">
        <v>123</v>
      </c>
    </row>
    <row r="1816" spans="2:51" s="167" customFormat="1" ht="12">
      <c r="B1816" s="166"/>
      <c r="D1816" s="96" t="s">
        <v>132</v>
      </c>
      <c r="E1816" s="168" t="s">
        <v>1</v>
      </c>
      <c r="F1816" s="169" t="s">
        <v>1155</v>
      </c>
      <c r="H1816" s="168" t="s">
        <v>1</v>
      </c>
      <c r="L1816" s="166"/>
      <c r="M1816" s="170"/>
      <c r="N1816" s="171"/>
      <c r="O1816" s="171"/>
      <c r="P1816" s="171"/>
      <c r="Q1816" s="171"/>
      <c r="R1816" s="171"/>
      <c r="S1816" s="171"/>
      <c r="T1816" s="172"/>
      <c r="AT1816" s="168" t="s">
        <v>132</v>
      </c>
      <c r="AU1816" s="168" t="s">
        <v>74</v>
      </c>
      <c r="AV1816" s="167" t="s">
        <v>72</v>
      </c>
      <c r="AW1816" s="167" t="s">
        <v>5</v>
      </c>
      <c r="AX1816" s="167" t="s">
        <v>66</v>
      </c>
      <c r="AY1816" s="168" t="s">
        <v>123</v>
      </c>
    </row>
    <row r="1817" spans="2:51" s="167" customFormat="1" ht="12">
      <c r="B1817" s="166"/>
      <c r="D1817" s="96" t="s">
        <v>132</v>
      </c>
      <c r="E1817" s="168" t="s">
        <v>1</v>
      </c>
      <c r="F1817" s="169" t="s">
        <v>1247</v>
      </c>
      <c r="H1817" s="168" t="s">
        <v>1</v>
      </c>
      <c r="L1817" s="166"/>
      <c r="M1817" s="170"/>
      <c r="N1817" s="171"/>
      <c r="O1817" s="171"/>
      <c r="P1817" s="171"/>
      <c r="Q1817" s="171"/>
      <c r="R1817" s="171"/>
      <c r="S1817" s="171"/>
      <c r="T1817" s="172"/>
      <c r="AT1817" s="168" t="s">
        <v>132</v>
      </c>
      <c r="AU1817" s="168" t="s">
        <v>74</v>
      </c>
      <c r="AV1817" s="167" t="s">
        <v>72</v>
      </c>
      <c r="AW1817" s="167" t="s">
        <v>5</v>
      </c>
      <c r="AX1817" s="167" t="s">
        <v>66</v>
      </c>
      <c r="AY1817" s="168" t="s">
        <v>123</v>
      </c>
    </row>
    <row r="1818" spans="2:51" s="95" customFormat="1" ht="12">
      <c r="B1818" s="94"/>
      <c r="D1818" s="96" t="s">
        <v>132</v>
      </c>
      <c r="E1818" s="97" t="s">
        <v>1</v>
      </c>
      <c r="F1818" s="98" t="s">
        <v>1248</v>
      </c>
      <c r="H1818" s="99">
        <v>3.5</v>
      </c>
      <c r="L1818" s="94"/>
      <c r="M1818" s="100"/>
      <c r="N1818" s="101"/>
      <c r="O1818" s="101"/>
      <c r="P1818" s="101"/>
      <c r="Q1818" s="101"/>
      <c r="R1818" s="101"/>
      <c r="S1818" s="101"/>
      <c r="T1818" s="102"/>
      <c r="AT1818" s="97" t="s">
        <v>132</v>
      </c>
      <c r="AU1818" s="97" t="s">
        <v>74</v>
      </c>
      <c r="AV1818" s="95" t="s">
        <v>74</v>
      </c>
      <c r="AW1818" s="95" t="s">
        <v>5</v>
      </c>
      <c r="AX1818" s="95" t="s">
        <v>66</v>
      </c>
      <c r="AY1818" s="97" t="s">
        <v>123</v>
      </c>
    </row>
    <row r="1819" spans="2:51" s="167" customFormat="1" ht="12">
      <c r="B1819" s="166"/>
      <c r="D1819" s="96" t="s">
        <v>132</v>
      </c>
      <c r="E1819" s="168" t="s">
        <v>1</v>
      </c>
      <c r="F1819" s="169" t="s">
        <v>1150</v>
      </c>
      <c r="H1819" s="168" t="s">
        <v>1</v>
      </c>
      <c r="L1819" s="166"/>
      <c r="M1819" s="170"/>
      <c r="N1819" s="171"/>
      <c r="O1819" s="171"/>
      <c r="P1819" s="171"/>
      <c r="Q1819" s="171"/>
      <c r="R1819" s="171"/>
      <c r="S1819" s="171"/>
      <c r="T1819" s="172"/>
      <c r="AT1819" s="168" t="s">
        <v>132</v>
      </c>
      <c r="AU1819" s="168" t="s">
        <v>74</v>
      </c>
      <c r="AV1819" s="167" t="s">
        <v>72</v>
      </c>
      <c r="AW1819" s="167" t="s">
        <v>5</v>
      </c>
      <c r="AX1819" s="167" t="s">
        <v>66</v>
      </c>
      <c r="AY1819" s="168" t="s">
        <v>123</v>
      </c>
    </row>
    <row r="1820" spans="2:51" s="167" customFormat="1" ht="12">
      <c r="B1820" s="166"/>
      <c r="D1820" s="96" t="s">
        <v>132</v>
      </c>
      <c r="E1820" s="168" t="s">
        <v>1</v>
      </c>
      <c r="F1820" s="169" t="s">
        <v>688</v>
      </c>
      <c r="H1820" s="168" t="s">
        <v>1</v>
      </c>
      <c r="L1820" s="166"/>
      <c r="M1820" s="170"/>
      <c r="N1820" s="171"/>
      <c r="O1820" s="171"/>
      <c r="P1820" s="171"/>
      <c r="Q1820" s="171"/>
      <c r="R1820" s="171"/>
      <c r="S1820" s="171"/>
      <c r="T1820" s="172"/>
      <c r="AT1820" s="168" t="s">
        <v>132</v>
      </c>
      <c r="AU1820" s="168" t="s">
        <v>74</v>
      </c>
      <c r="AV1820" s="167" t="s">
        <v>72</v>
      </c>
      <c r="AW1820" s="167" t="s">
        <v>5</v>
      </c>
      <c r="AX1820" s="167" t="s">
        <v>66</v>
      </c>
      <c r="AY1820" s="168" t="s">
        <v>123</v>
      </c>
    </row>
    <row r="1821" spans="2:51" s="95" customFormat="1" ht="12">
      <c r="B1821" s="94"/>
      <c r="D1821" s="96" t="s">
        <v>132</v>
      </c>
      <c r="E1821" s="97" t="s">
        <v>1</v>
      </c>
      <c r="F1821" s="98" t="s">
        <v>668</v>
      </c>
      <c r="H1821" s="99">
        <v>0.5</v>
      </c>
      <c r="L1821" s="94"/>
      <c r="M1821" s="100"/>
      <c r="N1821" s="101"/>
      <c r="O1821" s="101"/>
      <c r="P1821" s="101"/>
      <c r="Q1821" s="101"/>
      <c r="R1821" s="101"/>
      <c r="S1821" s="101"/>
      <c r="T1821" s="102"/>
      <c r="AT1821" s="97" t="s">
        <v>132</v>
      </c>
      <c r="AU1821" s="97" t="s">
        <v>74</v>
      </c>
      <c r="AV1821" s="95" t="s">
        <v>74</v>
      </c>
      <c r="AW1821" s="95" t="s">
        <v>5</v>
      </c>
      <c r="AX1821" s="95" t="s">
        <v>66</v>
      </c>
      <c r="AY1821" s="97" t="s">
        <v>123</v>
      </c>
    </row>
    <row r="1822" spans="2:51" s="167" customFormat="1" ht="12">
      <c r="B1822" s="166"/>
      <c r="D1822" s="96" t="s">
        <v>132</v>
      </c>
      <c r="E1822" s="168" t="s">
        <v>1</v>
      </c>
      <c r="F1822" s="169" t="s">
        <v>1155</v>
      </c>
      <c r="H1822" s="168" t="s">
        <v>1</v>
      </c>
      <c r="L1822" s="166"/>
      <c r="M1822" s="170"/>
      <c r="N1822" s="171"/>
      <c r="O1822" s="171"/>
      <c r="P1822" s="171"/>
      <c r="Q1822" s="171"/>
      <c r="R1822" s="171"/>
      <c r="S1822" s="171"/>
      <c r="T1822" s="172"/>
      <c r="AT1822" s="168" t="s">
        <v>132</v>
      </c>
      <c r="AU1822" s="168" t="s">
        <v>74</v>
      </c>
      <c r="AV1822" s="167" t="s">
        <v>72</v>
      </c>
      <c r="AW1822" s="167" t="s">
        <v>5</v>
      </c>
      <c r="AX1822" s="167" t="s">
        <v>66</v>
      </c>
      <c r="AY1822" s="168" t="s">
        <v>123</v>
      </c>
    </row>
    <row r="1823" spans="2:51" s="167" customFormat="1" ht="12">
      <c r="B1823" s="166"/>
      <c r="D1823" s="96" t="s">
        <v>132</v>
      </c>
      <c r="E1823" s="168" t="s">
        <v>1</v>
      </c>
      <c r="F1823" s="169" t="s">
        <v>1249</v>
      </c>
      <c r="H1823" s="168" t="s">
        <v>1</v>
      </c>
      <c r="L1823" s="166"/>
      <c r="M1823" s="170"/>
      <c r="N1823" s="171"/>
      <c r="O1823" s="171"/>
      <c r="P1823" s="171"/>
      <c r="Q1823" s="171"/>
      <c r="R1823" s="171"/>
      <c r="S1823" s="171"/>
      <c r="T1823" s="172"/>
      <c r="AT1823" s="168" t="s">
        <v>132</v>
      </c>
      <c r="AU1823" s="168" t="s">
        <v>74</v>
      </c>
      <c r="AV1823" s="167" t="s">
        <v>72</v>
      </c>
      <c r="AW1823" s="167" t="s">
        <v>5</v>
      </c>
      <c r="AX1823" s="167" t="s">
        <v>66</v>
      </c>
      <c r="AY1823" s="168" t="s">
        <v>123</v>
      </c>
    </row>
    <row r="1824" spans="2:51" s="95" customFormat="1" ht="12">
      <c r="B1824" s="94"/>
      <c r="D1824" s="96" t="s">
        <v>132</v>
      </c>
      <c r="E1824" s="97" t="s">
        <v>1</v>
      </c>
      <c r="F1824" s="98" t="s">
        <v>666</v>
      </c>
      <c r="H1824" s="99">
        <v>1</v>
      </c>
      <c r="L1824" s="94"/>
      <c r="M1824" s="100"/>
      <c r="N1824" s="101"/>
      <c r="O1824" s="101"/>
      <c r="P1824" s="101"/>
      <c r="Q1824" s="101"/>
      <c r="R1824" s="101"/>
      <c r="S1824" s="101"/>
      <c r="T1824" s="102"/>
      <c r="AT1824" s="97" t="s">
        <v>132</v>
      </c>
      <c r="AU1824" s="97" t="s">
        <v>74</v>
      </c>
      <c r="AV1824" s="95" t="s">
        <v>74</v>
      </c>
      <c r="AW1824" s="95" t="s">
        <v>5</v>
      </c>
      <c r="AX1824" s="95" t="s">
        <v>66</v>
      </c>
      <c r="AY1824" s="97" t="s">
        <v>123</v>
      </c>
    </row>
    <row r="1825" spans="2:51" s="167" customFormat="1" ht="12">
      <c r="B1825" s="166"/>
      <c r="D1825" s="96" t="s">
        <v>132</v>
      </c>
      <c r="E1825" s="168" t="s">
        <v>1</v>
      </c>
      <c r="F1825" s="169" t="s">
        <v>1250</v>
      </c>
      <c r="H1825" s="168" t="s">
        <v>1</v>
      </c>
      <c r="L1825" s="166"/>
      <c r="M1825" s="170"/>
      <c r="N1825" s="171"/>
      <c r="O1825" s="171"/>
      <c r="P1825" s="171"/>
      <c r="Q1825" s="171"/>
      <c r="R1825" s="171"/>
      <c r="S1825" s="171"/>
      <c r="T1825" s="172"/>
      <c r="AT1825" s="168" t="s">
        <v>132</v>
      </c>
      <c r="AU1825" s="168" t="s">
        <v>74</v>
      </c>
      <c r="AV1825" s="167" t="s">
        <v>72</v>
      </c>
      <c r="AW1825" s="167" t="s">
        <v>5</v>
      </c>
      <c r="AX1825" s="167" t="s">
        <v>66</v>
      </c>
      <c r="AY1825" s="168" t="s">
        <v>123</v>
      </c>
    </row>
    <row r="1826" spans="2:51" s="167" customFormat="1" ht="12">
      <c r="B1826" s="166"/>
      <c r="D1826" s="96" t="s">
        <v>132</v>
      </c>
      <c r="E1826" s="168" t="s">
        <v>1</v>
      </c>
      <c r="F1826" s="169" t="s">
        <v>1144</v>
      </c>
      <c r="H1826" s="168" t="s">
        <v>1</v>
      </c>
      <c r="L1826" s="166"/>
      <c r="M1826" s="170"/>
      <c r="N1826" s="171"/>
      <c r="O1826" s="171"/>
      <c r="P1826" s="171"/>
      <c r="Q1826" s="171"/>
      <c r="R1826" s="171"/>
      <c r="S1826" s="171"/>
      <c r="T1826" s="172"/>
      <c r="AT1826" s="168" t="s">
        <v>132</v>
      </c>
      <c r="AU1826" s="168" t="s">
        <v>74</v>
      </c>
      <c r="AV1826" s="167" t="s">
        <v>72</v>
      </c>
      <c r="AW1826" s="167" t="s">
        <v>5</v>
      </c>
      <c r="AX1826" s="167" t="s">
        <v>66</v>
      </c>
      <c r="AY1826" s="168" t="s">
        <v>123</v>
      </c>
    </row>
    <row r="1827" spans="2:51" s="167" customFormat="1" ht="12">
      <c r="B1827" s="166"/>
      <c r="D1827" s="96" t="s">
        <v>132</v>
      </c>
      <c r="E1827" s="168" t="s">
        <v>1</v>
      </c>
      <c r="F1827" s="169" t="s">
        <v>1251</v>
      </c>
      <c r="H1827" s="168" t="s">
        <v>1</v>
      </c>
      <c r="L1827" s="166"/>
      <c r="M1827" s="170"/>
      <c r="N1827" s="171"/>
      <c r="O1827" s="171"/>
      <c r="P1827" s="171"/>
      <c r="Q1827" s="171"/>
      <c r="R1827" s="171"/>
      <c r="S1827" s="171"/>
      <c r="T1827" s="172"/>
      <c r="AT1827" s="168" t="s">
        <v>132</v>
      </c>
      <c r="AU1827" s="168" t="s">
        <v>74</v>
      </c>
      <c r="AV1827" s="167" t="s">
        <v>72</v>
      </c>
      <c r="AW1827" s="167" t="s">
        <v>5</v>
      </c>
      <c r="AX1827" s="167" t="s">
        <v>66</v>
      </c>
      <c r="AY1827" s="168" t="s">
        <v>123</v>
      </c>
    </row>
    <row r="1828" spans="2:51" s="95" customFormat="1" ht="12">
      <c r="B1828" s="94"/>
      <c r="D1828" s="96" t="s">
        <v>132</v>
      </c>
      <c r="E1828" s="97" t="s">
        <v>1</v>
      </c>
      <c r="F1828" s="98" t="s">
        <v>1252</v>
      </c>
      <c r="H1828" s="99">
        <v>8.25</v>
      </c>
      <c r="L1828" s="94"/>
      <c r="M1828" s="100"/>
      <c r="N1828" s="101"/>
      <c r="O1828" s="101"/>
      <c r="P1828" s="101"/>
      <c r="Q1828" s="101"/>
      <c r="R1828" s="101"/>
      <c r="S1828" s="101"/>
      <c r="T1828" s="102"/>
      <c r="AT1828" s="97" t="s">
        <v>132</v>
      </c>
      <c r="AU1828" s="97" t="s">
        <v>74</v>
      </c>
      <c r="AV1828" s="95" t="s">
        <v>74</v>
      </c>
      <c r="AW1828" s="95" t="s">
        <v>5</v>
      </c>
      <c r="AX1828" s="95" t="s">
        <v>66</v>
      </c>
      <c r="AY1828" s="97" t="s">
        <v>123</v>
      </c>
    </row>
    <row r="1829" spans="2:51" s="167" customFormat="1" ht="12">
      <c r="B1829" s="166"/>
      <c r="D1829" s="96" t="s">
        <v>132</v>
      </c>
      <c r="E1829" s="168" t="s">
        <v>1</v>
      </c>
      <c r="F1829" s="169" t="s">
        <v>1150</v>
      </c>
      <c r="H1829" s="168" t="s">
        <v>1</v>
      </c>
      <c r="L1829" s="166"/>
      <c r="M1829" s="170"/>
      <c r="N1829" s="171"/>
      <c r="O1829" s="171"/>
      <c r="P1829" s="171"/>
      <c r="Q1829" s="171"/>
      <c r="R1829" s="171"/>
      <c r="S1829" s="171"/>
      <c r="T1829" s="172"/>
      <c r="AT1829" s="168" t="s">
        <v>132</v>
      </c>
      <c r="AU1829" s="168" t="s">
        <v>74</v>
      </c>
      <c r="AV1829" s="167" t="s">
        <v>72</v>
      </c>
      <c r="AW1829" s="167" t="s">
        <v>5</v>
      </c>
      <c r="AX1829" s="167" t="s">
        <v>66</v>
      </c>
      <c r="AY1829" s="168" t="s">
        <v>123</v>
      </c>
    </row>
    <row r="1830" spans="2:51" s="167" customFormat="1" ht="12">
      <c r="B1830" s="166"/>
      <c r="D1830" s="96" t="s">
        <v>132</v>
      </c>
      <c r="E1830" s="168" t="s">
        <v>1</v>
      </c>
      <c r="F1830" s="169" t="s">
        <v>1253</v>
      </c>
      <c r="H1830" s="168" t="s">
        <v>1</v>
      </c>
      <c r="L1830" s="166"/>
      <c r="M1830" s="170"/>
      <c r="N1830" s="171"/>
      <c r="O1830" s="171"/>
      <c r="P1830" s="171"/>
      <c r="Q1830" s="171"/>
      <c r="R1830" s="171"/>
      <c r="S1830" s="171"/>
      <c r="T1830" s="172"/>
      <c r="AT1830" s="168" t="s">
        <v>132</v>
      </c>
      <c r="AU1830" s="168" t="s">
        <v>74</v>
      </c>
      <c r="AV1830" s="167" t="s">
        <v>72</v>
      </c>
      <c r="AW1830" s="167" t="s">
        <v>5</v>
      </c>
      <c r="AX1830" s="167" t="s">
        <v>66</v>
      </c>
      <c r="AY1830" s="168" t="s">
        <v>123</v>
      </c>
    </row>
    <row r="1831" spans="2:51" s="95" customFormat="1" ht="12">
      <c r="B1831" s="94"/>
      <c r="D1831" s="96" t="s">
        <v>132</v>
      </c>
      <c r="E1831" s="97" t="s">
        <v>1</v>
      </c>
      <c r="F1831" s="98" t="s">
        <v>1254</v>
      </c>
      <c r="H1831" s="99">
        <v>28.85</v>
      </c>
      <c r="L1831" s="94"/>
      <c r="M1831" s="100"/>
      <c r="N1831" s="101"/>
      <c r="O1831" s="101"/>
      <c r="P1831" s="101"/>
      <c r="Q1831" s="101"/>
      <c r="R1831" s="101"/>
      <c r="S1831" s="101"/>
      <c r="T1831" s="102"/>
      <c r="AT1831" s="97" t="s">
        <v>132</v>
      </c>
      <c r="AU1831" s="97" t="s">
        <v>74</v>
      </c>
      <c r="AV1831" s="95" t="s">
        <v>74</v>
      </c>
      <c r="AW1831" s="95" t="s">
        <v>5</v>
      </c>
      <c r="AX1831" s="95" t="s">
        <v>66</v>
      </c>
      <c r="AY1831" s="97" t="s">
        <v>123</v>
      </c>
    </row>
    <row r="1832" spans="2:51" s="167" customFormat="1" ht="12">
      <c r="B1832" s="166"/>
      <c r="D1832" s="96" t="s">
        <v>132</v>
      </c>
      <c r="E1832" s="168" t="s">
        <v>1</v>
      </c>
      <c r="F1832" s="169" t="s">
        <v>1155</v>
      </c>
      <c r="H1832" s="168" t="s">
        <v>1</v>
      </c>
      <c r="L1832" s="166"/>
      <c r="M1832" s="170"/>
      <c r="N1832" s="171"/>
      <c r="O1832" s="171"/>
      <c r="P1832" s="171"/>
      <c r="Q1832" s="171"/>
      <c r="R1832" s="171"/>
      <c r="S1832" s="171"/>
      <c r="T1832" s="172"/>
      <c r="AT1832" s="168" t="s">
        <v>132</v>
      </c>
      <c r="AU1832" s="168" t="s">
        <v>74</v>
      </c>
      <c r="AV1832" s="167" t="s">
        <v>72</v>
      </c>
      <c r="AW1832" s="167" t="s">
        <v>5</v>
      </c>
      <c r="AX1832" s="167" t="s">
        <v>66</v>
      </c>
      <c r="AY1832" s="168" t="s">
        <v>123</v>
      </c>
    </row>
    <row r="1833" spans="2:51" s="167" customFormat="1" ht="12">
      <c r="B1833" s="166"/>
      <c r="D1833" s="96" t="s">
        <v>132</v>
      </c>
      <c r="E1833" s="168" t="s">
        <v>1</v>
      </c>
      <c r="F1833" s="169" t="s">
        <v>1253</v>
      </c>
      <c r="H1833" s="168" t="s">
        <v>1</v>
      </c>
      <c r="L1833" s="166"/>
      <c r="M1833" s="170"/>
      <c r="N1833" s="171"/>
      <c r="O1833" s="171"/>
      <c r="P1833" s="171"/>
      <c r="Q1833" s="171"/>
      <c r="R1833" s="171"/>
      <c r="S1833" s="171"/>
      <c r="T1833" s="172"/>
      <c r="AT1833" s="168" t="s">
        <v>132</v>
      </c>
      <c r="AU1833" s="168" t="s">
        <v>74</v>
      </c>
      <c r="AV1833" s="167" t="s">
        <v>72</v>
      </c>
      <c r="AW1833" s="167" t="s">
        <v>5</v>
      </c>
      <c r="AX1833" s="167" t="s">
        <v>66</v>
      </c>
      <c r="AY1833" s="168" t="s">
        <v>123</v>
      </c>
    </row>
    <row r="1834" spans="2:51" s="95" customFormat="1" ht="12">
      <c r="B1834" s="94"/>
      <c r="D1834" s="96" t="s">
        <v>132</v>
      </c>
      <c r="E1834" s="97" t="s">
        <v>1</v>
      </c>
      <c r="F1834" s="98" t="s">
        <v>1255</v>
      </c>
      <c r="H1834" s="99">
        <v>45.45</v>
      </c>
      <c r="L1834" s="94"/>
      <c r="M1834" s="100"/>
      <c r="N1834" s="101"/>
      <c r="O1834" s="101"/>
      <c r="P1834" s="101"/>
      <c r="Q1834" s="101"/>
      <c r="R1834" s="101"/>
      <c r="S1834" s="101"/>
      <c r="T1834" s="102"/>
      <c r="AT1834" s="97" t="s">
        <v>132</v>
      </c>
      <c r="AU1834" s="97" t="s">
        <v>74</v>
      </c>
      <c r="AV1834" s="95" t="s">
        <v>74</v>
      </c>
      <c r="AW1834" s="95" t="s">
        <v>5</v>
      </c>
      <c r="AX1834" s="95" t="s">
        <v>66</v>
      </c>
      <c r="AY1834" s="97" t="s">
        <v>123</v>
      </c>
    </row>
    <row r="1835" spans="2:51" s="167" customFormat="1" ht="12">
      <c r="B1835" s="166"/>
      <c r="D1835" s="96" t="s">
        <v>132</v>
      </c>
      <c r="E1835" s="168" t="s">
        <v>1</v>
      </c>
      <c r="F1835" s="169" t="s">
        <v>1160</v>
      </c>
      <c r="H1835" s="168" t="s">
        <v>1</v>
      </c>
      <c r="L1835" s="166"/>
      <c r="M1835" s="170"/>
      <c r="N1835" s="171"/>
      <c r="O1835" s="171"/>
      <c r="P1835" s="171"/>
      <c r="Q1835" s="171"/>
      <c r="R1835" s="171"/>
      <c r="S1835" s="171"/>
      <c r="T1835" s="172"/>
      <c r="AT1835" s="168" t="s">
        <v>132</v>
      </c>
      <c r="AU1835" s="168" t="s">
        <v>74</v>
      </c>
      <c r="AV1835" s="167" t="s">
        <v>72</v>
      </c>
      <c r="AW1835" s="167" t="s">
        <v>5</v>
      </c>
      <c r="AX1835" s="167" t="s">
        <v>66</v>
      </c>
      <c r="AY1835" s="168" t="s">
        <v>123</v>
      </c>
    </row>
    <row r="1836" spans="2:51" s="167" customFormat="1" ht="12">
      <c r="B1836" s="166"/>
      <c r="D1836" s="96" t="s">
        <v>132</v>
      </c>
      <c r="E1836" s="168" t="s">
        <v>1</v>
      </c>
      <c r="F1836" s="169" t="s">
        <v>1256</v>
      </c>
      <c r="H1836" s="168" t="s">
        <v>1</v>
      </c>
      <c r="L1836" s="166"/>
      <c r="M1836" s="170"/>
      <c r="N1836" s="171"/>
      <c r="O1836" s="171"/>
      <c r="P1836" s="171"/>
      <c r="Q1836" s="171"/>
      <c r="R1836" s="171"/>
      <c r="S1836" s="171"/>
      <c r="T1836" s="172"/>
      <c r="AT1836" s="168" t="s">
        <v>132</v>
      </c>
      <c r="AU1836" s="168" t="s">
        <v>74</v>
      </c>
      <c r="AV1836" s="167" t="s">
        <v>72</v>
      </c>
      <c r="AW1836" s="167" t="s">
        <v>5</v>
      </c>
      <c r="AX1836" s="167" t="s">
        <v>66</v>
      </c>
      <c r="AY1836" s="168" t="s">
        <v>123</v>
      </c>
    </row>
    <row r="1837" spans="2:51" s="95" customFormat="1" ht="12">
      <c r="B1837" s="94"/>
      <c r="D1837" s="96" t="s">
        <v>132</v>
      </c>
      <c r="E1837" s="97" t="s">
        <v>1</v>
      </c>
      <c r="F1837" s="98" t="s">
        <v>1257</v>
      </c>
      <c r="H1837" s="99">
        <v>10.35</v>
      </c>
      <c r="L1837" s="94"/>
      <c r="M1837" s="100"/>
      <c r="N1837" s="101"/>
      <c r="O1837" s="101"/>
      <c r="P1837" s="101"/>
      <c r="Q1837" s="101"/>
      <c r="R1837" s="101"/>
      <c r="S1837" s="101"/>
      <c r="T1837" s="102"/>
      <c r="AT1837" s="97" t="s">
        <v>132</v>
      </c>
      <c r="AU1837" s="97" t="s">
        <v>74</v>
      </c>
      <c r="AV1837" s="95" t="s">
        <v>74</v>
      </c>
      <c r="AW1837" s="95" t="s">
        <v>5</v>
      </c>
      <c r="AX1837" s="95" t="s">
        <v>66</v>
      </c>
      <c r="AY1837" s="97" t="s">
        <v>123</v>
      </c>
    </row>
    <row r="1838" spans="2:51" s="182" customFormat="1" ht="12">
      <c r="B1838" s="181"/>
      <c r="D1838" s="96" t="s">
        <v>132</v>
      </c>
      <c r="E1838" s="183" t="s">
        <v>1</v>
      </c>
      <c r="F1838" s="184" t="s">
        <v>470</v>
      </c>
      <c r="H1838" s="185">
        <v>99.9</v>
      </c>
      <c r="L1838" s="181"/>
      <c r="M1838" s="186"/>
      <c r="N1838" s="187"/>
      <c r="O1838" s="187"/>
      <c r="P1838" s="187"/>
      <c r="Q1838" s="187"/>
      <c r="R1838" s="187"/>
      <c r="S1838" s="187"/>
      <c r="T1838" s="188"/>
      <c r="AT1838" s="183" t="s">
        <v>132</v>
      </c>
      <c r="AU1838" s="183" t="s">
        <v>74</v>
      </c>
      <c r="AV1838" s="182" t="s">
        <v>130</v>
      </c>
      <c r="AW1838" s="182" t="s">
        <v>5</v>
      </c>
      <c r="AX1838" s="182" t="s">
        <v>72</v>
      </c>
      <c r="AY1838" s="183" t="s">
        <v>123</v>
      </c>
    </row>
    <row r="1839" spans="2:63" s="73" customFormat="1" ht="22.9" customHeight="1">
      <c r="B1839" s="72"/>
      <c r="D1839" s="74" t="s">
        <v>65</v>
      </c>
      <c r="E1839" s="82" t="s">
        <v>202</v>
      </c>
      <c r="F1839" s="82" t="s">
        <v>203</v>
      </c>
      <c r="J1839" s="83">
        <f>BK1839</f>
        <v>0</v>
      </c>
      <c r="L1839" s="72"/>
      <c r="M1839" s="77"/>
      <c r="N1839" s="78"/>
      <c r="O1839" s="78"/>
      <c r="P1839" s="80">
        <f>SUM(P1840:P1939)</f>
        <v>280.96155600000003</v>
      </c>
      <c r="Q1839" s="78"/>
      <c r="R1839" s="80">
        <f>SUM(R1840:R1939)</f>
        <v>0</v>
      </c>
      <c r="S1839" s="78"/>
      <c r="T1839" s="163">
        <f>SUM(T1840:T1939)</f>
        <v>0</v>
      </c>
      <c r="AR1839" s="74" t="s">
        <v>72</v>
      </c>
      <c r="AT1839" s="154" t="s">
        <v>65</v>
      </c>
      <c r="AU1839" s="154" t="s">
        <v>72</v>
      </c>
      <c r="AY1839" s="74" t="s">
        <v>123</v>
      </c>
      <c r="BK1839" s="155">
        <f>SUM(BK1840:BK1939)</f>
        <v>0</v>
      </c>
    </row>
    <row r="1840" spans="2:65" s="117" customFormat="1" ht="16.5" customHeight="1">
      <c r="B1840" s="8"/>
      <c r="C1840" s="84" t="s">
        <v>1036</v>
      </c>
      <c r="D1840" s="84" t="s">
        <v>125</v>
      </c>
      <c r="E1840" s="85" t="s">
        <v>1079</v>
      </c>
      <c r="F1840" s="86" t="s">
        <v>1080</v>
      </c>
      <c r="G1840" s="87" t="s">
        <v>207</v>
      </c>
      <c r="H1840" s="88">
        <v>103.436</v>
      </c>
      <c r="I1840" s="142"/>
      <c r="J1840" s="89">
        <f>ROUND(I1840*H1840,2)</f>
        <v>0</v>
      </c>
      <c r="K1840" s="86" t="s">
        <v>397</v>
      </c>
      <c r="L1840" s="8"/>
      <c r="M1840" s="115" t="s">
        <v>1</v>
      </c>
      <c r="N1840" s="90" t="s">
        <v>35</v>
      </c>
      <c r="O1840" s="92">
        <v>1.47</v>
      </c>
      <c r="P1840" s="92">
        <f>O1840*H1840</f>
        <v>152.05092000000002</v>
      </c>
      <c r="Q1840" s="92">
        <v>0</v>
      </c>
      <c r="R1840" s="92">
        <f>Q1840*H1840</f>
        <v>0</v>
      </c>
      <c r="S1840" s="92">
        <v>0</v>
      </c>
      <c r="T1840" s="164">
        <f>S1840*H1840</f>
        <v>0</v>
      </c>
      <c r="AR1840" s="120" t="s">
        <v>130</v>
      </c>
      <c r="AT1840" s="120" t="s">
        <v>125</v>
      </c>
      <c r="AU1840" s="120" t="s">
        <v>74</v>
      </c>
      <c r="AY1840" s="120" t="s">
        <v>123</v>
      </c>
      <c r="BE1840" s="156">
        <f>IF(N1840="základní",J1840,0)</f>
        <v>0</v>
      </c>
      <c r="BF1840" s="156">
        <f>IF(N1840="snížená",J1840,0)</f>
        <v>0</v>
      </c>
      <c r="BG1840" s="156">
        <f>IF(N1840="zákl. přenesená",J1840,0)</f>
        <v>0</v>
      </c>
      <c r="BH1840" s="156">
        <f>IF(N1840="sníž. přenesená",J1840,0)</f>
        <v>0</v>
      </c>
      <c r="BI1840" s="156">
        <f>IF(N1840="nulová",J1840,0)</f>
        <v>0</v>
      </c>
      <c r="BJ1840" s="120" t="s">
        <v>72</v>
      </c>
      <c r="BK1840" s="156">
        <f>ROUND(I1840*H1840,2)</f>
        <v>0</v>
      </c>
      <c r="BL1840" s="120" t="s">
        <v>130</v>
      </c>
      <c r="BM1840" s="120" t="s">
        <v>1406</v>
      </c>
    </row>
    <row r="1841" spans="2:47" s="117" customFormat="1" ht="19.5">
      <c r="B1841" s="8"/>
      <c r="D1841" s="96" t="s">
        <v>399</v>
      </c>
      <c r="F1841" s="165" t="s">
        <v>1082</v>
      </c>
      <c r="L1841" s="8"/>
      <c r="M1841" s="114"/>
      <c r="N1841" s="21"/>
      <c r="O1841" s="21"/>
      <c r="P1841" s="21"/>
      <c r="Q1841" s="21"/>
      <c r="R1841" s="21"/>
      <c r="S1841" s="21"/>
      <c r="T1841" s="22"/>
      <c r="AT1841" s="120" t="s">
        <v>399</v>
      </c>
      <c r="AU1841" s="120" t="s">
        <v>74</v>
      </c>
    </row>
    <row r="1842" spans="2:47" s="117" customFormat="1" ht="68.25">
      <c r="B1842" s="8"/>
      <c r="D1842" s="96" t="s">
        <v>298</v>
      </c>
      <c r="F1842" s="113" t="s">
        <v>1083</v>
      </c>
      <c r="L1842" s="8"/>
      <c r="M1842" s="114"/>
      <c r="N1842" s="21"/>
      <c r="O1842" s="21"/>
      <c r="P1842" s="21"/>
      <c r="Q1842" s="21"/>
      <c r="R1842" s="21"/>
      <c r="S1842" s="21"/>
      <c r="T1842" s="22"/>
      <c r="AT1842" s="120" t="s">
        <v>298</v>
      </c>
      <c r="AU1842" s="120" t="s">
        <v>74</v>
      </c>
    </row>
    <row r="1843" spans="2:51" s="167" customFormat="1" ht="12">
      <c r="B1843" s="166"/>
      <c r="D1843" s="96" t="s">
        <v>132</v>
      </c>
      <c r="E1843" s="168" t="s">
        <v>1</v>
      </c>
      <c r="F1843" s="169" t="s">
        <v>401</v>
      </c>
      <c r="H1843" s="168" t="s">
        <v>1</v>
      </c>
      <c r="L1843" s="166"/>
      <c r="M1843" s="170"/>
      <c r="N1843" s="171"/>
      <c r="O1843" s="171"/>
      <c r="P1843" s="171"/>
      <c r="Q1843" s="171"/>
      <c r="R1843" s="171"/>
      <c r="S1843" s="171"/>
      <c r="T1843" s="172"/>
      <c r="AT1843" s="168" t="s">
        <v>132</v>
      </c>
      <c r="AU1843" s="168" t="s">
        <v>74</v>
      </c>
      <c r="AV1843" s="167" t="s">
        <v>72</v>
      </c>
      <c r="AW1843" s="167" t="s">
        <v>5</v>
      </c>
      <c r="AX1843" s="167" t="s">
        <v>66</v>
      </c>
      <c r="AY1843" s="168" t="s">
        <v>123</v>
      </c>
    </row>
    <row r="1844" spans="2:51" s="167" customFormat="1" ht="12">
      <c r="B1844" s="166"/>
      <c r="D1844" s="96" t="s">
        <v>132</v>
      </c>
      <c r="E1844" s="168" t="s">
        <v>1</v>
      </c>
      <c r="F1844" s="169" t="s">
        <v>1142</v>
      </c>
      <c r="H1844" s="168" t="s">
        <v>1</v>
      </c>
      <c r="L1844" s="166"/>
      <c r="M1844" s="170"/>
      <c r="N1844" s="171"/>
      <c r="O1844" s="171"/>
      <c r="P1844" s="171"/>
      <c r="Q1844" s="171"/>
      <c r="R1844" s="171"/>
      <c r="S1844" s="171"/>
      <c r="T1844" s="172"/>
      <c r="AT1844" s="168" t="s">
        <v>132</v>
      </c>
      <c r="AU1844" s="168" t="s">
        <v>74</v>
      </c>
      <c r="AV1844" s="167" t="s">
        <v>72</v>
      </c>
      <c r="AW1844" s="167" t="s">
        <v>5</v>
      </c>
      <c r="AX1844" s="167" t="s">
        <v>66</v>
      </c>
      <c r="AY1844" s="168" t="s">
        <v>123</v>
      </c>
    </row>
    <row r="1845" spans="2:51" s="167" customFormat="1" ht="12">
      <c r="B1845" s="166"/>
      <c r="D1845" s="96" t="s">
        <v>132</v>
      </c>
      <c r="E1845" s="168" t="s">
        <v>1</v>
      </c>
      <c r="F1845" s="169" t="s">
        <v>1143</v>
      </c>
      <c r="H1845" s="168" t="s">
        <v>1</v>
      </c>
      <c r="L1845" s="166"/>
      <c r="M1845" s="170"/>
      <c r="N1845" s="171"/>
      <c r="O1845" s="171"/>
      <c r="P1845" s="171"/>
      <c r="Q1845" s="171"/>
      <c r="R1845" s="171"/>
      <c r="S1845" s="171"/>
      <c r="T1845" s="172"/>
      <c r="AT1845" s="168" t="s">
        <v>132</v>
      </c>
      <c r="AU1845" s="168" t="s">
        <v>74</v>
      </c>
      <c r="AV1845" s="167" t="s">
        <v>72</v>
      </c>
      <c r="AW1845" s="167" t="s">
        <v>5</v>
      </c>
      <c r="AX1845" s="167" t="s">
        <v>66</v>
      </c>
      <c r="AY1845" s="168" t="s">
        <v>123</v>
      </c>
    </row>
    <row r="1846" spans="2:51" s="167" customFormat="1" ht="12">
      <c r="B1846" s="166"/>
      <c r="D1846" s="96" t="s">
        <v>132</v>
      </c>
      <c r="E1846" s="168" t="s">
        <v>1</v>
      </c>
      <c r="F1846" s="169" t="s">
        <v>1286</v>
      </c>
      <c r="H1846" s="168" t="s">
        <v>1</v>
      </c>
      <c r="L1846" s="166"/>
      <c r="M1846" s="170"/>
      <c r="N1846" s="171"/>
      <c r="O1846" s="171"/>
      <c r="P1846" s="171"/>
      <c r="Q1846" s="171"/>
      <c r="R1846" s="171"/>
      <c r="S1846" s="171"/>
      <c r="T1846" s="172"/>
      <c r="AT1846" s="168" t="s">
        <v>132</v>
      </c>
      <c r="AU1846" s="168" t="s">
        <v>74</v>
      </c>
      <c r="AV1846" s="167" t="s">
        <v>72</v>
      </c>
      <c r="AW1846" s="167" t="s">
        <v>5</v>
      </c>
      <c r="AX1846" s="167" t="s">
        <v>66</v>
      </c>
      <c r="AY1846" s="168" t="s">
        <v>123</v>
      </c>
    </row>
    <row r="1847" spans="2:51" s="95" customFormat="1" ht="12">
      <c r="B1847" s="94"/>
      <c r="D1847" s="96" t="s">
        <v>132</v>
      </c>
      <c r="E1847" s="97" t="s">
        <v>1</v>
      </c>
      <c r="F1847" s="98" t="s">
        <v>1407</v>
      </c>
      <c r="H1847" s="99">
        <v>97.7</v>
      </c>
      <c r="L1847" s="94"/>
      <c r="M1847" s="100"/>
      <c r="N1847" s="101"/>
      <c r="O1847" s="101"/>
      <c r="P1847" s="101"/>
      <c r="Q1847" s="101"/>
      <c r="R1847" s="101"/>
      <c r="S1847" s="101"/>
      <c r="T1847" s="102"/>
      <c r="AT1847" s="97" t="s">
        <v>132</v>
      </c>
      <c r="AU1847" s="97" t="s">
        <v>74</v>
      </c>
      <c r="AV1847" s="95" t="s">
        <v>74</v>
      </c>
      <c r="AW1847" s="95" t="s">
        <v>5</v>
      </c>
      <c r="AX1847" s="95" t="s">
        <v>66</v>
      </c>
      <c r="AY1847" s="97" t="s">
        <v>123</v>
      </c>
    </row>
    <row r="1848" spans="2:51" s="167" customFormat="1" ht="12">
      <c r="B1848" s="166"/>
      <c r="D1848" s="96" t="s">
        <v>132</v>
      </c>
      <c r="E1848" s="168" t="s">
        <v>1</v>
      </c>
      <c r="F1848" s="169" t="s">
        <v>819</v>
      </c>
      <c r="H1848" s="168" t="s">
        <v>1</v>
      </c>
      <c r="L1848" s="166"/>
      <c r="M1848" s="170"/>
      <c r="N1848" s="171"/>
      <c r="O1848" s="171"/>
      <c r="P1848" s="171"/>
      <c r="Q1848" s="171"/>
      <c r="R1848" s="171"/>
      <c r="S1848" s="171"/>
      <c r="T1848" s="172"/>
      <c r="AT1848" s="168" t="s">
        <v>132</v>
      </c>
      <c r="AU1848" s="168" t="s">
        <v>74</v>
      </c>
      <c r="AV1848" s="167" t="s">
        <v>72</v>
      </c>
      <c r="AW1848" s="167" t="s">
        <v>5</v>
      </c>
      <c r="AX1848" s="167" t="s">
        <v>66</v>
      </c>
      <c r="AY1848" s="168" t="s">
        <v>123</v>
      </c>
    </row>
    <row r="1849" spans="2:51" s="167" customFormat="1" ht="12">
      <c r="B1849" s="166"/>
      <c r="D1849" s="96" t="s">
        <v>132</v>
      </c>
      <c r="E1849" s="168" t="s">
        <v>1</v>
      </c>
      <c r="F1849" s="169" t="s">
        <v>1346</v>
      </c>
      <c r="H1849" s="168" t="s">
        <v>1</v>
      </c>
      <c r="L1849" s="166"/>
      <c r="M1849" s="170"/>
      <c r="N1849" s="171"/>
      <c r="O1849" s="171"/>
      <c r="P1849" s="171"/>
      <c r="Q1849" s="171"/>
      <c r="R1849" s="171"/>
      <c r="S1849" s="171"/>
      <c r="T1849" s="172"/>
      <c r="AT1849" s="168" t="s">
        <v>132</v>
      </c>
      <c r="AU1849" s="168" t="s">
        <v>74</v>
      </c>
      <c r="AV1849" s="167" t="s">
        <v>72</v>
      </c>
      <c r="AW1849" s="167" t="s">
        <v>5</v>
      </c>
      <c r="AX1849" s="167" t="s">
        <v>66</v>
      </c>
      <c r="AY1849" s="168" t="s">
        <v>123</v>
      </c>
    </row>
    <row r="1850" spans="2:51" s="167" customFormat="1" ht="12">
      <c r="B1850" s="166"/>
      <c r="D1850" s="96" t="s">
        <v>132</v>
      </c>
      <c r="E1850" s="168" t="s">
        <v>1</v>
      </c>
      <c r="F1850" s="169" t="s">
        <v>1348</v>
      </c>
      <c r="H1850" s="168" t="s">
        <v>1</v>
      </c>
      <c r="L1850" s="166"/>
      <c r="M1850" s="170"/>
      <c r="N1850" s="171"/>
      <c r="O1850" s="171"/>
      <c r="P1850" s="171"/>
      <c r="Q1850" s="171"/>
      <c r="R1850" s="171"/>
      <c r="S1850" s="171"/>
      <c r="T1850" s="172"/>
      <c r="AT1850" s="168" t="s">
        <v>132</v>
      </c>
      <c r="AU1850" s="168" t="s">
        <v>74</v>
      </c>
      <c r="AV1850" s="167" t="s">
        <v>72</v>
      </c>
      <c r="AW1850" s="167" t="s">
        <v>5</v>
      </c>
      <c r="AX1850" s="167" t="s">
        <v>66</v>
      </c>
      <c r="AY1850" s="168" t="s">
        <v>123</v>
      </c>
    </row>
    <row r="1851" spans="2:51" s="167" customFormat="1" ht="12">
      <c r="B1851" s="166"/>
      <c r="D1851" s="96" t="s">
        <v>132</v>
      </c>
      <c r="E1851" s="168" t="s">
        <v>1</v>
      </c>
      <c r="F1851" s="169" t="s">
        <v>1350</v>
      </c>
      <c r="H1851" s="168" t="s">
        <v>1</v>
      </c>
      <c r="L1851" s="166"/>
      <c r="M1851" s="170"/>
      <c r="N1851" s="171"/>
      <c r="O1851" s="171"/>
      <c r="P1851" s="171"/>
      <c r="Q1851" s="171"/>
      <c r="R1851" s="171"/>
      <c r="S1851" s="171"/>
      <c r="T1851" s="172"/>
      <c r="AT1851" s="168" t="s">
        <v>132</v>
      </c>
      <c r="AU1851" s="168" t="s">
        <v>74</v>
      </c>
      <c r="AV1851" s="167" t="s">
        <v>72</v>
      </c>
      <c r="AW1851" s="167" t="s">
        <v>5</v>
      </c>
      <c r="AX1851" s="167" t="s">
        <v>66</v>
      </c>
      <c r="AY1851" s="168" t="s">
        <v>123</v>
      </c>
    </row>
    <row r="1852" spans="2:51" s="167" customFormat="1" ht="12">
      <c r="B1852" s="166"/>
      <c r="D1852" s="96" t="s">
        <v>132</v>
      </c>
      <c r="E1852" s="168" t="s">
        <v>1</v>
      </c>
      <c r="F1852" s="169" t="s">
        <v>830</v>
      </c>
      <c r="H1852" s="168" t="s">
        <v>1</v>
      </c>
      <c r="L1852" s="166"/>
      <c r="M1852" s="170"/>
      <c r="N1852" s="171"/>
      <c r="O1852" s="171"/>
      <c r="P1852" s="171"/>
      <c r="Q1852" s="171"/>
      <c r="R1852" s="171"/>
      <c r="S1852" s="171"/>
      <c r="T1852" s="172"/>
      <c r="AT1852" s="168" t="s">
        <v>132</v>
      </c>
      <c r="AU1852" s="168" t="s">
        <v>74</v>
      </c>
      <c r="AV1852" s="167" t="s">
        <v>72</v>
      </c>
      <c r="AW1852" s="167" t="s">
        <v>5</v>
      </c>
      <c r="AX1852" s="167" t="s">
        <v>66</v>
      </c>
      <c r="AY1852" s="168" t="s">
        <v>123</v>
      </c>
    </row>
    <row r="1853" spans="2:51" s="95" customFormat="1" ht="12">
      <c r="B1853" s="94"/>
      <c r="D1853" s="96" t="s">
        <v>132</v>
      </c>
      <c r="E1853" s="97" t="s">
        <v>1</v>
      </c>
      <c r="F1853" s="98" t="s">
        <v>1408</v>
      </c>
      <c r="H1853" s="99">
        <v>5.136</v>
      </c>
      <c r="L1853" s="94"/>
      <c r="M1853" s="100"/>
      <c r="N1853" s="101"/>
      <c r="O1853" s="101"/>
      <c r="P1853" s="101"/>
      <c r="Q1853" s="101"/>
      <c r="R1853" s="101"/>
      <c r="S1853" s="101"/>
      <c r="T1853" s="102"/>
      <c r="AT1853" s="97" t="s">
        <v>132</v>
      </c>
      <c r="AU1853" s="97" t="s">
        <v>74</v>
      </c>
      <c r="AV1853" s="95" t="s">
        <v>74</v>
      </c>
      <c r="AW1853" s="95" t="s">
        <v>5</v>
      </c>
      <c r="AX1853" s="95" t="s">
        <v>66</v>
      </c>
      <c r="AY1853" s="97" t="s">
        <v>123</v>
      </c>
    </row>
    <row r="1854" spans="2:51" s="167" customFormat="1" ht="12">
      <c r="B1854" s="166"/>
      <c r="D1854" s="96" t="s">
        <v>132</v>
      </c>
      <c r="E1854" s="168" t="s">
        <v>1</v>
      </c>
      <c r="F1854" s="169" t="s">
        <v>819</v>
      </c>
      <c r="H1854" s="168" t="s">
        <v>1</v>
      </c>
      <c r="L1854" s="166"/>
      <c r="M1854" s="170"/>
      <c r="N1854" s="171"/>
      <c r="O1854" s="171"/>
      <c r="P1854" s="171"/>
      <c r="Q1854" s="171"/>
      <c r="R1854" s="171"/>
      <c r="S1854" s="171"/>
      <c r="T1854" s="172"/>
      <c r="AT1854" s="168" t="s">
        <v>132</v>
      </c>
      <c r="AU1854" s="168" t="s">
        <v>74</v>
      </c>
      <c r="AV1854" s="167" t="s">
        <v>72</v>
      </c>
      <c r="AW1854" s="167" t="s">
        <v>5</v>
      </c>
      <c r="AX1854" s="167" t="s">
        <v>66</v>
      </c>
      <c r="AY1854" s="168" t="s">
        <v>123</v>
      </c>
    </row>
    <row r="1855" spans="2:51" s="167" customFormat="1" ht="12">
      <c r="B1855" s="166"/>
      <c r="D1855" s="96" t="s">
        <v>132</v>
      </c>
      <c r="E1855" s="168" t="s">
        <v>1</v>
      </c>
      <c r="F1855" s="169" t="s">
        <v>1395</v>
      </c>
      <c r="H1855" s="168" t="s">
        <v>1</v>
      </c>
      <c r="L1855" s="166"/>
      <c r="M1855" s="170"/>
      <c r="N1855" s="171"/>
      <c r="O1855" s="171"/>
      <c r="P1855" s="171"/>
      <c r="Q1855" s="171"/>
      <c r="R1855" s="171"/>
      <c r="S1855" s="171"/>
      <c r="T1855" s="172"/>
      <c r="AT1855" s="168" t="s">
        <v>132</v>
      </c>
      <c r="AU1855" s="168" t="s">
        <v>74</v>
      </c>
      <c r="AV1855" s="167" t="s">
        <v>72</v>
      </c>
      <c r="AW1855" s="167" t="s">
        <v>5</v>
      </c>
      <c r="AX1855" s="167" t="s">
        <v>66</v>
      </c>
      <c r="AY1855" s="168" t="s">
        <v>123</v>
      </c>
    </row>
    <row r="1856" spans="2:51" s="167" customFormat="1" ht="12">
      <c r="B1856" s="166"/>
      <c r="D1856" s="96" t="s">
        <v>132</v>
      </c>
      <c r="E1856" s="168" t="s">
        <v>1</v>
      </c>
      <c r="F1856" s="169" t="s">
        <v>1396</v>
      </c>
      <c r="H1856" s="168" t="s">
        <v>1</v>
      </c>
      <c r="L1856" s="166"/>
      <c r="M1856" s="170"/>
      <c r="N1856" s="171"/>
      <c r="O1856" s="171"/>
      <c r="P1856" s="171"/>
      <c r="Q1856" s="171"/>
      <c r="R1856" s="171"/>
      <c r="S1856" s="171"/>
      <c r="T1856" s="172"/>
      <c r="AT1856" s="168" t="s">
        <v>132</v>
      </c>
      <c r="AU1856" s="168" t="s">
        <v>74</v>
      </c>
      <c r="AV1856" s="167" t="s">
        <v>72</v>
      </c>
      <c r="AW1856" s="167" t="s">
        <v>5</v>
      </c>
      <c r="AX1856" s="167" t="s">
        <v>66</v>
      </c>
      <c r="AY1856" s="168" t="s">
        <v>123</v>
      </c>
    </row>
    <row r="1857" spans="2:51" s="167" customFormat="1" ht="12">
      <c r="B1857" s="166"/>
      <c r="D1857" s="96" t="s">
        <v>132</v>
      </c>
      <c r="E1857" s="168" t="s">
        <v>1</v>
      </c>
      <c r="F1857" s="169" t="s">
        <v>1397</v>
      </c>
      <c r="H1857" s="168" t="s">
        <v>1</v>
      </c>
      <c r="L1857" s="166"/>
      <c r="M1857" s="170"/>
      <c r="N1857" s="171"/>
      <c r="O1857" s="171"/>
      <c r="P1857" s="171"/>
      <c r="Q1857" s="171"/>
      <c r="R1857" s="171"/>
      <c r="S1857" s="171"/>
      <c r="T1857" s="172"/>
      <c r="AT1857" s="168" t="s">
        <v>132</v>
      </c>
      <c r="AU1857" s="168" t="s">
        <v>74</v>
      </c>
      <c r="AV1857" s="167" t="s">
        <v>72</v>
      </c>
      <c r="AW1857" s="167" t="s">
        <v>5</v>
      </c>
      <c r="AX1857" s="167" t="s">
        <v>66</v>
      </c>
      <c r="AY1857" s="168" t="s">
        <v>123</v>
      </c>
    </row>
    <row r="1858" spans="2:51" s="167" customFormat="1" ht="12">
      <c r="B1858" s="166"/>
      <c r="D1858" s="96" t="s">
        <v>132</v>
      </c>
      <c r="E1858" s="168" t="s">
        <v>1</v>
      </c>
      <c r="F1858" s="169" t="s">
        <v>1035</v>
      </c>
      <c r="H1858" s="168" t="s">
        <v>1</v>
      </c>
      <c r="L1858" s="166"/>
      <c r="M1858" s="170"/>
      <c r="N1858" s="171"/>
      <c r="O1858" s="171"/>
      <c r="P1858" s="171"/>
      <c r="Q1858" s="171"/>
      <c r="R1858" s="171"/>
      <c r="S1858" s="171"/>
      <c r="T1858" s="172"/>
      <c r="AT1858" s="168" t="s">
        <v>132</v>
      </c>
      <c r="AU1858" s="168" t="s">
        <v>74</v>
      </c>
      <c r="AV1858" s="167" t="s">
        <v>72</v>
      </c>
      <c r="AW1858" s="167" t="s">
        <v>5</v>
      </c>
      <c r="AX1858" s="167" t="s">
        <v>66</v>
      </c>
      <c r="AY1858" s="168" t="s">
        <v>123</v>
      </c>
    </row>
    <row r="1859" spans="2:51" s="95" customFormat="1" ht="12">
      <c r="B1859" s="94"/>
      <c r="D1859" s="96" t="s">
        <v>132</v>
      </c>
      <c r="E1859" s="97" t="s">
        <v>1</v>
      </c>
      <c r="F1859" s="98" t="s">
        <v>1409</v>
      </c>
      <c r="H1859" s="99">
        <v>0.6</v>
      </c>
      <c r="L1859" s="94"/>
      <c r="M1859" s="100"/>
      <c r="N1859" s="101"/>
      <c r="O1859" s="101"/>
      <c r="P1859" s="101"/>
      <c r="Q1859" s="101"/>
      <c r="R1859" s="101"/>
      <c r="S1859" s="101"/>
      <c r="T1859" s="102"/>
      <c r="AT1859" s="97" t="s">
        <v>132</v>
      </c>
      <c r="AU1859" s="97" t="s">
        <v>74</v>
      </c>
      <c r="AV1859" s="95" t="s">
        <v>74</v>
      </c>
      <c r="AW1859" s="95" t="s">
        <v>5</v>
      </c>
      <c r="AX1859" s="95" t="s">
        <v>66</v>
      </c>
      <c r="AY1859" s="97" t="s">
        <v>123</v>
      </c>
    </row>
    <row r="1860" spans="2:51" s="182" customFormat="1" ht="12">
      <c r="B1860" s="181"/>
      <c r="D1860" s="96" t="s">
        <v>132</v>
      </c>
      <c r="E1860" s="183" t="s">
        <v>1</v>
      </c>
      <c r="F1860" s="184" t="s">
        <v>470</v>
      </c>
      <c r="H1860" s="185">
        <v>103.43599999999999</v>
      </c>
      <c r="L1860" s="181"/>
      <c r="M1860" s="186"/>
      <c r="N1860" s="187"/>
      <c r="O1860" s="187"/>
      <c r="P1860" s="187"/>
      <c r="Q1860" s="187"/>
      <c r="R1860" s="187"/>
      <c r="S1860" s="187"/>
      <c r="T1860" s="188"/>
      <c r="AT1860" s="183" t="s">
        <v>132</v>
      </c>
      <c r="AU1860" s="183" t="s">
        <v>74</v>
      </c>
      <c r="AV1860" s="182" t="s">
        <v>130</v>
      </c>
      <c r="AW1860" s="182" t="s">
        <v>5</v>
      </c>
      <c r="AX1860" s="182" t="s">
        <v>72</v>
      </c>
      <c r="AY1860" s="183" t="s">
        <v>123</v>
      </c>
    </row>
    <row r="1861" spans="2:65" s="117" customFormat="1" ht="16.5" customHeight="1">
      <c r="B1861" s="8"/>
      <c r="C1861" s="84" t="s">
        <v>1042</v>
      </c>
      <c r="D1861" s="84" t="s">
        <v>125</v>
      </c>
      <c r="E1861" s="85" t="s">
        <v>1088</v>
      </c>
      <c r="F1861" s="86" t="s">
        <v>1089</v>
      </c>
      <c r="G1861" s="87" t="s">
        <v>207</v>
      </c>
      <c r="H1861" s="88">
        <v>0.6</v>
      </c>
      <c r="I1861" s="142"/>
      <c r="J1861" s="89">
        <f>ROUND(I1861*H1861,2)</f>
        <v>0</v>
      </c>
      <c r="K1861" s="86" t="s">
        <v>397</v>
      </c>
      <c r="L1861" s="8"/>
      <c r="M1861" s="115" t="s">
        <v>1</v>
      </c>
      <c r="N1861" s="90" t="s">
        <v>35</v>
      </c>
      <c r="O1861" s="92">
        <v>0.032</v>
      </c>
      <c r="P1861" s="92">
        <f>O1861*H1861</f>
        <v>0.0192</v>
      </c>
      <c r="Q1861" s="92">
        <v>0</v>
      </c>
      <c r="R1861" s="92">
        <f>Q1861*H1861</f>
        <v>0</v>
      </c>
      <c r="S1861" s="92">
        <v>0</v>
      </c>
      <c r="T1861" s="164">
        <f>S1861*H1861</f>
        <v>0</v>
      </c>
      <c r="AR1861" s="120" t="s">
        <v>130</v>
      </c>
      <c r="AT1861" s="120" t="s">
        <v>125</v>
      </c>
      <c r="AU1861" s="120" t="s">
        <v>74</v>
      </c>
      <c r="AY1861" s="120" t="s">
        <v>123</v>
      </c>
      <c r="BE1861" s="156">
        <f>IF(N1861="základní",J1861,0)</f>
        <v>0</v>
      </c>
      <c r="BF1861" s="156">
        <f>IF(N1861="snížená",J1861,0)</f>
        <v>0</v>
      </c>
      <c r="BG1861" s="156">
        <f>IF(N1861="zákl. přenesená",J1861,0)</f>
        <v>0</v>
      </c>
      <c r="BH1861" s="156">
        <f>IF(N1861="sníž. přenesená",J1861,0)</f>
        <v>0</v>
      </c>
      <c r="BI1861" s="156">
        <f>IF(N1861="nulová",J1861,0)</f>
        <v>0</v>
      </c>
      <c r="BJ1861" s="120" t="s">
        <v>72</v>
      </c>
      <c r="BK1861" s="156">
        <f>ROUND(I1861*H1861,2)</f>
        <v>0</v>
      </c>
      <c r="BL1861" s="120" t="s">
        <v>130</v>
      </c>
      <c r="BM1861" s="120" t="s">
        <v>1410</v>
      </c>
    </row>
    <row r="1862" spans="2:47" s="117" customFormat="1" ht="12">
      <c r="B1862" s="8"/>
      <c r="D1862" s="96" t="s">
        <v>399</v>
      </c>
      <c r="F1862" s="165" t="s">
        <v>1091</v>
      </c>
      <c r="L1862" s="8"/>
      <c r="M1862" s="114"/>
      <c r="N1862" s="21"/>
      <c r="O1862" s="21"/>
      <c r="P1862" s="21"/>
      <c r="Q1862" s="21"/>
      <c r="R1862" s="21"/>
      <c r="S1862" s="21"/>
      <c r="T1862" s="22"/>
      <c r="AT1862" s="120" t="s">
        <v>399</v>
      </c>
      <c r="AU1862" s="120" t="s">
        <v>74</v>
      </c>
    </row>
    <row r="1863" spans="2:47" s="117" customFormat="1" ht="48.75">
      <c r="B1863" s="8"/>
      <c r="D1863" s="96" t="s">
        <v>298</v>
      </c>
      <c r="F1863" s="113" t="s">
        <v>1092</v>
      </c>
      <c r="L1863" s="8"/>
      <c r="M1863" s="114"/>
      <c r="N1863" s="21"/>
      <c r="O1863" s="21"/>
      <c r="P1863" s="21"/>
      <c r="Q1863" s="21"/>
      <c r="R1863" s="21"/>
      <c r="S1863" s="21"/>
      <c r="T1863" s="22"/>
      <c r="AT1863" s="120" t="s">
        <v>298</v>
      </c>
      <c r="AU1863" s="120" t="s">
        <v>74</v>
      </c>
    </row>
    <row r="1864" spans="2:51" s="167" customFormat="1" ht="12">
      <c r="B1864" s="166"/>
      <c r="D1864" s="96" t="s">
        <v>132</v>
      </c>
      <c r="E1864" s="168" t="s">
        <v>1</v>
      </c>
      <c r="F1864" s="169" t="s">
        <v>401</v>
      </c>
      <c r="H1864" s="168" t="s">
        <v>1</v>
      </c>
      <c r="L1864" s="166"/>
      <c r="M1864" s="170"/>
      <c r="N1864" s="171"/>
      <c r="O1864" s="171"/>
      <c r="P1864" s="171"/>
      <c r="Q1864" s="171"/>
      <c r="R1864" s="171"/>
      <c r="S1864" s="171"/>
      <c r="T1864" s="172"/>
      <c r="AT1864" s="168" t="s">
        <v>132</v>
      </c>
      <c r="AU1864" s="168" t="s">
        <v>74</v>
      </c>
      <c r="AV1864" s="167" t="s">
        <v>72</v>
      </c>
      <c r="AW1864" s="167" t="s">
        <v>5</v>
      </c>
      <c r="AX1864" s="167" t="s">
        <v>66</v>
      </c>
      <c r="AY1864" s="168" t="s">
        <v>123</v>
      </c>
    </row>
    <row r="1865" spans="2:51" s="167" customFormat="1" ht="12">
      <c r="B1865" s="166"/>
      <c r="D1865" s="96" t="s">
        <v>132</v>
      </c>
      <c r="E1865" s="168" t="s">
        <v>1</v>
      </c>
      <c r="F1865" s="169" t="s">
        <v>1142</v>
      </c>
      <c r="H1865" s="168" t="s">
        <v>1</v>
      </c>
      <c r="L1865" s="166"/>
      <c r="M1865" s="170"/>
      <c r="N1865" s="171"/>
      <c r="O1865" s="171"/>
      <c r="P1865" s="171"/>
      <c r="Q1865" s="171"/>
      <c r="R1865" s="171"/>
      <c r="S1865" s="171"/>
      <c r="T1865" s="172"/>
      <c r="AT1865" s="168" t="s">
        <v>132</v>
      </c>
      <c r="AU1865" s="168" t="s">
        <v>74</v>
      </c>
      <c r="AV1865" s="167" t="s">
        <v>72</v>
      </c>
      <c r="AW1865" s="167" t="s">
        <v>5</v>
      </c>
      <c r="AX1865" s="167" t="s">
        <v>66</v>
      </c>
      <c r="AY1865" s="168" t="s">
        <v>123</v>
      </c>
    </row>
    <row r="1866" spans="2:51" s="167" customFormat="1" ht="12">
      <c r="B1866" s="166"/>
      <c r="D1866" s="96" t="s">
        <v>132</v>
      </c>
      <c r="E1866" s="168" t="s">
        <v>1</v>
      </c>
      <c r="F1866" s="169" t="s">
        <v>1143</v>
      </c>
      <c r="H1866" s="168" t="s">
        <v>1</v>
      </c>
      <c r="L1866" s="166"/>
      <c r="M1866" s="170"/>
      <c r="N1866" s="171"/>
      <c r="O1866" s="171"/>
      <c r="P1866" s="171"/>
      <c r="Q1866" s="171"/>
      <c r="R1866" s="171"/>
      <c r="S1866" s="171"/>
      <c r="T1866" s="172"/>
      <c r="AT1866" s="168" t="s">
        <v>132</v>
      </c>
      <c r="AU1866" s="168" t="s">
        <v>74</v>
      </c>
      <c r="AV1866" s="167" t="s">
        <v>72</v>
      </c>
      <c r="AW1866" s="167" t="s">
        <v>5</v>
      </c>
      <c r="AX1866" s="167" t="s">
        <v>66</v>
      </c>
      <c r="AY1866" s="168" t="s">
        <v>123</v>
      </c>
    </row>
    <row r="1867" spans="2:51" s="167" customFormat="1" ht="12">
      <c r="B1867" s="166"/>
      <c r="D1867" s="96" t="s">
        <v>132</v>
      </c>
      <c r="E1867" s="168" t="s">
        <v>1</v>
      </c>
      <c r="F1867" s="169" t="s">
        <v>819</v>
      </c>
      <c r="H1867" s="168" t="s">
        <v>1</v>
      </c>
      <c r="L1867" s="166"/>
      <c r="M1867" s="170"/>
      <c r="N1867" s="171"/>
      <c r="O1867" s="171"/>
      <c r="P1867" s="171"/>
      <c r="Q1867" s="171"/>
      <c r="R1867" s="171"/>
      <c r="S1867" s="171"/>
      <c r="T1867" s="172"/>
      <c r="AT1867" s="168" t="s">
        <v>132</v>
      </c>
      <c r="AU1867" s="168" t="s">
        <v>74</v>
      </c>
      <c r="AV1867" s="167" t="s">
        <v>72</v>
      </c>
      <c r="AW1867" s="167" t="s">
        <v>5</v>
      </c>
      <c r="AX1867" s="167" t="s">
        <v>66</v>
      </c>
      <c r="AY1867" s="168" t="s">
        <v>123</v>
      </c>
    </row>
    <row r="1868" spans="2:51" s="167" customFormat="1" ht="12">
      <c r="B1868" s="166"/>
      <c r="D1868" s="96" t="s">
        <v>132</v>
      </c>
      <c r="E1868" s="168" t="s">
        <v>1</v>
      </c>
      <c r="F1868" s="169" t="s">
        <v>1395</v>
      </c>
      <c r="H1868" s="168" t="s">
        <v>1</v>
      </c>
      <c r="L1868" s="166"/>
      <c r="M1868" s="170"/>
      <c r="N1868" s="171"/>
      <c r="O1868" s="171"/>
      <c r="P1868" s="171"/>
      <c r="Q1868" s="171"/>
      <c r="R1868" s="171"/>
      <c r="S1868" s="171"/>
      <c r="T1868" s="172"/>
      <c r="AT1868" s="168" t="s">
        <v>132</v>
      </c>
      <c r="AU1868" s="168" t="s">
        <v>74</v>
      </c>
      <c r="AV1868" s="167" t="s">
        <v>72</v>
      </c>
      <c r="AW1868" s="167" t="s">
        <v>5</v>
      </c>
      <c r="AX1868" s="167" t="s">
        <v>66</v>
      </c>
      <c r="AY1868" s="168" t="s">
        <v>123</v>
      </c>
    </row>
    <row r="1869" spans="2:51" s="167" customFormat="1" ht="12">
      <c r="B1869" s="166"/>
      <c r="D1869" s="96" t="s">
        <v>132</v>
      </c>
      <c r="E1869" s="168" t="s">
        <v>1</v>
      </c>
      <c r="F1869" s="169" t="s">
        <v>1396</v>
      </c>
      <c r="H1869" s="168" t="s">
        <v>1</v>
      </c>
      <c r="L1869" s="166"/>
      <c r="M1869" s="170"/>
      <c r="N1869" s="171"/>
      <c r="O1869" s="171"/>
      <c r="P1869" s="171"/>
      <c r="Q1869" s="171"/>
      <c r="R1869" s="171"/>
      <c r="S1869" s="171"/>
      <c r="T1869" s="172"/>
      <c r="AT1869" s="168" t="s">
        <v>132</v>
      </c>
      <c r="AU1869" s="168" t="s">
        <v>74</v>
      </c>
      <c r="AV1869" s="167" t="s">
        <v>72</v>
      </c>
      <c r="AW1869" s="167" t="s">
        <v>5</v>
      </c>
      <c r="AX1869" s="167" t="s">
        <v>66</v>
      </c>
      <c r="AY1869" s="168" t="s">
        <v>123</v>
      </c>
    </row>
    <row r="1870" spans="2:51" s="167" customFormat="1" ht="12">
      <c r="B1870" s="166"/>
      <c r="D1870" s="96" t="s">
        <v>132</v>
      </c>
      <c r="E1870" s="168" t="s">
        <v>1</v>
      </c>
      <c r="F1870" s="169" t="s">
        <v>1397</v>
      </c>
      <c r="H1870" s="168" t="s">
        <v>1</v>
      </c>
      <c r="L1870" s="166"/>
      <c r="M1870" s="170"/>
      <c r="N1870" s="171"/>
      <c r="O1870" s="171"/>
      <c r="P1870" s="171"/>
      <c r="Q1870" s="171"/>
      <c r="R1870" s="171"/>
      <c r="S1870" s="171"/>
      <c r="T1870" s="172"/>
      <c r="AT1870" s="168" t="s">
        <v>132</v>
      </c>
      <c r="AU1870" s="168" t="s">
        <v>74</v>
      </c>
      <c r="AV1870" s="167" t="s">
        <v>72</v>
      </c>
      <c r="AW1870" s="167" t="s">
        <v>5</v>
      </c>
      <c r="AX1870" s="167" t="s">
        <v>66</v>
      </c>
      <c r="AY1870" s="168" t="s">
        <v>123</v>
      </c>
    </row>
    <row r="1871" spans="2:51" s="167" customFormat="1" ht="12">
      <c r="B1871" s="166"/>
      <c r="D1871" s="96" t="s">
        <v>132</v>
      </c>
      <c r="E1871" s="168" t="s">
        <v>1</v>
      </c>
      <c r="F1871" s="169" t="s">
        <v>1035</v>
      </c>
      <c r="H1871" s="168" t="s">
        <v>1</v>
      </c>
      <c r="L1871" s="166"/>
      <c r="M1871" s="170"/>
      <c r="N1871" s="171"/>
      <c r="O1871" s="171"/>
      <c r="P1871" s="171"/>
      <c r="Q1871" s="171"/>
      <c r="R1871" s="171"/>
      <c r="S1871" s="171"/>
      <c r="T1871" s="172"/>
      <c r="AT1871" s="168" t="s">
        <v>132</v>
      </c>
      <c r="AU1871" s="168" t="s">
        <v>74</v>
      </c>
      <c r="AV1871" s="167" t="s">
        <v>72</v>
      </c>
      <c r="AW1871" s="167" t="s">
        <v>5</v>
      </c>
      <c r="AX1871" s="167" t="s">
        <v>66</v>
      </c>
      <c r="AY1871" s="168" t="s">
        <v>123</v>
      </c>
    </row>
    <row r="1872" spans="2:51" s="95" customFormat="1" ht="12">
      <c r="B1872" s="94"/>
      <c r="D1872" s="96" t="s">
        <v>132</v>
      </c>
      <c r="E1872" s="97" t="s">
        <v>1</v>
      </c>
      <c r="F1872" s="98" t="s">
        <v>1409</v>
      </c>
      <c r="H1872" s="99">
        <v>0.6</v>
      </c>
      <c r="L1872" s="94"/>
      <c r="M1872" s="100"/>
      <c r="N1872" s="101"/>
      <c r="O1872" s="101"/>
      <c r="P1872" s="101"/>
      <c r="Q1872" s="101"/>
      <c r="R1872" s="101"/>
      <c r="S1872" s="101"/>
      <c r="T1872" s="102"/>
      <c r="AT1872" s="97" t="s">
        <v>132</v>
      </c>
      <c r="AU1872" s="97" t="s">
        <v>74</v>
      </c>
      <c r="AV1872" s="95" t="s">
        <v>74</v>
      </c>
      <c r="AW1872" s="95" t="s">
        <v>5</v>
      </c>
      <c r="AX1872" s="95" t="s">
        <v>66</v>
      </c>
      <c r="AY1872" s="97" t="s">
        <v>123</v>
      </c>
    </row>
    <row r="1873" spans="2:51" s="182" customFormat="1" ht="12">
      <c r="B1873" s="181"/>
      <c r="D1873" s="96" t="s">
        <v>132</v>
      </c>
      <c r="E1873" s="183" t="s">
        <v>1</v>
      </c>
      <c r="F1873" s="184" t="s">
        <v>470</v>
      </c>
      <c r="H1873" s="185">
        <v>0.6</v>
      </c>
      <c r="L1873" s="181"/>
      <c r="M1873" s="186"/>
      <c r="N1873" s="187"/>
      <c r="O1873" s="187"/>
      <c r="P1873" s="187"/>
      <c r="Q1873" s="187"/>
      <c r="R1873" s="187"/>
      <c r="S1873" s="187"/>
      <c r="T1873" s="188"/>
      <c r="AT1873" s="183" t="s">
        <v>132</v>
      </c>
      <c r="AU1873" s="183" t="s">
        <v>74</v>
      </c>
      <c r="AV1873" s="182" t="s">
        <v>130</v>
      </c>
      <c r="AW1873" s="182" t="s">
        <v>5</v>
      </c>
      <c r="AX1873" s="182" t="s">
        <v>72</v>
      </c>
      <c r="AY1873" s="183" t="s">
        <v>123</v>
      </c>
    </row>
    <row r="1874" spans="2:65" s="117" customFormat="1" ht="16.5" customHeight="1">
      <c r="B1874" s="8"/>
      <c r="C1874" s="84" t="s">
        <v>1046</v>
      </c>
      <c r="D1874" s="84" t="s">
        <v>125</v>
      </c>
      <c r="E1874" s="85" t="s">
        <v>1094</v>
      </c>
      <c r="F1874" s="86" t="s">
        <v>1095</v>
      </c>
      <c r="G1874" s="87" t="s">
        <v>207</v>
      </c>
      <c r="H1874" s="88">
        <v>6</v>
      </c>
      <c r="I1874" s="142"/>
      <c r="J1874" s="89">
        <f>ROUND(I1874*H1874,2)</f>
        <v>0</v>
      </c>
      <c r="K1874" s="86" t="s">
        <v>397</v>
      </c>
      <c r="L1874" s="8"/>
      <c r="M1874" s="115" t="s">
        <v>1</v>
      </c>
      <c r="N1874" s="90" t="s">
        <v>35</v>
      </c>
      <c r="O1874" s="92">
        <v>0.003</v>
      </c>
      <c r="P1874" s="92">
        <f>O1874*H1874</f>
        <v>0.018000000000000002</v>
      </c>
      <c r="Q1874" s="92">
        <v>0</v>
      </c>
      <c r="R1874" s="92">
        <f>Q1874*H1874</f>
        <v>0</v>
      </c>
      <c r="S1874" s="92">
        <v>0</v>
      </c>
      <c r="T1874" s="164">
        <f>S1874*H1874</f>
        <v>0</v>
      </c>
      <c r="AR1874" s="120" t="s">
        <v>130</v>
      </c>
      <c r="AT1874" s="120" t="s">
        <v>125</v>
      </c>
      <c r="AU1874" s="120" t="s">
        <v>74</v>
      </c>
      <c r="AY1874" s="120" t="s">
        <v>123</v>
      </c>
      <c r="BE1874" s="156">
        <f>IF(N1874="základní",J1874,0)</f>
        <v>0</v>
      </c>
      <c r="BF1874" s="156">
        <f>IF(N1874="snížená",J1874,0)</f>
        <v>0</v>
      </c>
      <c r="BG1874" s="156">
        <f>IF(N1874="zákl. přenesená",J1874,0)</f>
        <v>0</v>
      </c>
      <c r="BH1874" s="156">
        <f>IF(N1874="sníž. přenesená",J1874,0)</f>
        <v>0</v>
      </c>
      <c r="BI1874" s="156">
        <f>IF(N1874="nulová",J1874,0)</f>
        <v>0</v>
      </c>
      <c r="BJ1874" s="120" t="s">
        <v>72</v>
      </c>
      <c r="BK1874" s="156">
        <f>ROUND(I1874*H1874,2)</f>
        <v>0</v>
      </c>
      <c r="BL1874" s="120" t="s">
        <v>130</v>
      </c>
      <c r="BM1874" s="120" t="s">
        <v>1411</v>
      </c>
    </row>
    <row r="1875" spans="2:47" s="117" customFormat="1" ht="12">
      <c r="B1875" s="8"/>
      <c r="D1875" s="96" t="s">
        <v>399</v>
      </c>
      <c r="F1875" s="165" t="s">
        <v>1097</v>
      </c>
      <c r="L1875" s="8"/>
      <c r="M1875" s="114"/>
      <c r="N1875" s="21"/>
      <c r="O1875" s="21"/>
      <c r="P1875" s="21"/>
      <c r="Q1875" s="21"/>
      <c r="R1875" s="21"/>
      <c r="S1875" s="21"/>
      <c r="T1875" s="22"/>
      <c r="AT1875" s="120" t="s">
        <v>399</v>
      </c>
      <c r="AU1875" s="120" t="s">
        <v>74</v>
      </c>
    </row>
    <row r="1876" spans="2:47" s="117" customFormat="1" ht="48.75">
      <c r="B1876" s="8"/>
      <c r="D1876" s="96" t="s">
        <v>298</v>
      </c>
      <c r="F1876" s="113" t="s">
        <v>1092</v>
      </c>
      <c r="L1876" s="8"/>
      <c r="M1876" s="114"/>
      <c r="N1876" s="21"/>
      <c r="O1876" s="21"/>
      <c r="P1876" s="21"/>
      <c r="Q1876" s="21"/>
      <c r="R1876" s="21"/>
      <c r="S1876" s="21"/>
      <c r="T1876" s="22"/>
      <c r="AT1876" s="120" t="s">
        <v>298</v>
      </c>
      <c r="AU1876" s="120" t="s">
        <v>74</v>
      </c>
    </row>
    <row r="1877" spans="2:51" s="167" customFormat="1" ht="12">
      <c r="B1877" s="166"/>
      <c r="D1877" s="96" t="s">
        <v>132</v>
      </c>
      <c r="E1877" s="168" t="s">
        <v>1</v>
      </c>
      <c r="F1877" s="169" t="s">
        <v>401</v>
      </c>
      <c r="H1877" s="168" t="s">
        <v>1</v>
      </c>
      <c r="L1877" s="166"/>
      <c r="M1877" s="170"/>
      <c r="N1877" s="171"/>
      <c r="O1877" s="171"/>
      <c r="P1877" s="171"/>
      <c r="Q1877" s="171"/>
      <c r="R1877" s="171"/>
      <c r="S1877" s="171"/>
      <c r="T1877" s="172"/>
      <c r="AT1877" s="168" t="s">
        <v>132</v>
      </c>
      <c r="AU1877" s="168" t="s">
        <v>74</v>
      </c>
      <c r="AV1877" s="167" t="s">
        <v>72</v>
      </c>
      <c r="AW1877" s="167" t="s">
        <v>5</v>
      </c>
      <c r="AX1877" s="167" t="s">
        <v>66</v>
      </c>
      <c r="AY1877" s="168" t="s">
        <v>123</v>
      </c>
    </row>
    <row r="1878" spans="2:51" s="167" customFormat="1" ht="12">
      <c r="B1878" s="166"/>
      <c r="D1878" s="96" t="s">
        <v>132</v>
      </c>
      <c r="E1878" s="168" t="s">
        <v>1</v>
      </c>
      <c r="F1878" s="169" t="s">
        <v>1142</v>
      </c>
      <c r="H1878" s="168" t="s">
        <v>1</v>
      </c>
      <c r="L1878" s="166"/>
      <c r="M1878" s="170"/>
      <c r="N1878" s="171"/>
      <c r="O1878" s="171"/>
      <c r="P1878" s="171"/>
      <c r="Q1878" s="171"/>
      <c r="R1878" s="171"/>
      <c r="S1878" s="171"/>
      <c r="T1878" s="172"/>
      <c r="AT1878" s="168" t="s">
        <v>132</v>
      </c>
      <c r="AU1878" s="168" t="s">
        <v>74</v>
      </c>
      <c r="AV1878" s="167" t="s">
        <v>72</v>
      </c>
      <c r="AW1878" s="167" t="s">
        <v>5</v>
      </c>
      <c r="AX1878" s="167" t="s">
        <v>66</v>
      </c>
      <c r="AY1878" s="168" t="s">
        <v>123</v>
      </c>
    </row>
    <row r="1879" spans="2:51" s="167" customFormat="1" ht="12">
      <c r="B1879" s="166"/>
      <c r="D1879" s="96" t="s">
        <v>132</v>
      </c>
      <c r="E1879" s="168" t="s">
        <v>1</v>
      </c>
      <c r="F1879" s="169" t="s">
        <v>1143</v>
      </c>
      <c r="H1879" s="168" t="s">
        <v>1</v>
      </c>
      <c r="L1879" s="166"/>
      <c r="M1879" s="170"/>
      <c r="N1879" s="171"/>
      <c r="O1879" s="171"/>
      <c r="P1879" s="171"/>
      <c r="Q1879" s="171"/>
      <c r="R1879" s="171"/>
      <c r="S1879" s="171"/>
      <c r="T1879" s="172"/>
      <c r="AT1879" s="168" t="s">
        <v>132</v>
      </c>
      <c r="AU1879" s="168" t="s">
        <v>74</v>
      </c>
      <c r="AV1879" s="167" t="s">
        <v>72</v>
      </c>
      <c r="AW1879" s="167" t="s">
        <v>5</v>
      </c>
      <c r="AX1879" s="167" t="s">
        <v>66</v>
      </c>
      <c r="AY1879" s="168" t="s">
        <v>123</v>
      </c>
    </row>
    <row r="1880" spans="2:51" s="167" customFormat="1" ht="12">
      <c r="B1880" s="166"/>
      <c r="D1880" s="96" t="s">
        <v>132</v>
      </c>
      <c r="E1880" s="168" t="s">
        <v>1</v>
      </c>
      <c r="F1880" s="169" t="s">
        <v>819</v>
      </c>
      <c r="H1880" s="168" t="s">
        <v>1</v>
      </c>
      <c r="L1880" s="166"/>
      <c r="M1880" s="170"/>
      <c r="N1880" s="171"/>
      <c r="O1880" s="171"/>
      <c r="P1880" s="171"/>
      <c r="Q1880" s="171"/>
      <c r="R1880" s="171"/>
      <c r="S1880" s="171"/>
      <c r="T1880" s="172"/>
      <c r="AT1880" s="168" t="s">
        <v>132</v>
      </c>
      <c r="AU1880" s="168" t="s">
        <v>74</v>
      </c>
      <c r="AV1880" s="167" t="s">
        <v>72</v>
      </c>
      <c r="AW1880" s="167" t="s">
        <v>5</v>
      </c>
      <c r="AX1880" s="167" t="s">
        <v>66</v>
      </c>
      <c r="AY1880" s="168" t="s">
        <v>123</v>
      </c>
    </row>
    <row r="1881" spans="2:51" s="167" customFormat="1" ht="12">
      <c r="B1881" s="166"/>
      <c r="D1881" s="96" t="s">
        <v>132</v>
      </c>
      <c r="E1881" s="168" t="s">
        <v>1</v>
      </c>
      <c r="F1881" s="169" t="s">
        <v>1395</v>
      </c>
      <c r="H1881" s="168" t="s">
        <v>1</v>
      </c>
      <c r="L1881" s="166"/>
      <c r="M1881" s="170"/>
      <c r="N1881" s="171"/>
      <c r="O1881" s="171"/>
      <c r="P1881" s="171"/>
      <c r="Q1881" s="171"/>
      <c r="R1881" s="171"/>
      <c r="S1881" s="171"/>
      <c r="T1881" s="172"/>
      <c r="AT1881" s="168" t="s">
        <v>132</v>
      </c>
      <c r="AU1881" s="168" t="s">
        <v>74</v>
      </c>
      <c r="AV1881" s="167" t="s">
        <v>72</v>
      </c>
      <c r="AW1881" s="167" t="s">
        <v>5</v>
      </c>
      <c r="AX1881" s="167" t="s">
        <v>66</v>
      </c>
      <c r="AY1881" s="168" t="s">
        <v>123</v>
      </c>
    </row>
    <row r="1882" spans="2:51" s="167" customFormat="1" ht="12">
      <c r="B1882" s="166"/>
      <c r="D1882" s="96" t="s">
        <v>132</v>
      </c>
      <c r="E1882" s="168" t="s">
        <v>1</v>
      </c>
      <c r="F1882" s="169" t="s">
        <v>1396</v>
      </c>
      <c r="H1882" s="168" t="s">
        <v>1</v>
      </c>
      <c r="L1882" s="166"/>
      <c r="M1882" s="170"/>
      <c r="N1882" s="171"/>
      <c r="O1882" s="171"/>
      <c r="P1882" s="171"/>
      <c r="Q1882" s="171"/>
      <c r="R1882" s="171"/>
      <c r="S1882" s="171"/>
      <c r="T1882" s="172"/>
      <c r="AT1882" s="168" t="s">
        <v>132</v>
      </c>
      <c r="AU1882" s="168" t="s">
        <v>74</v>
      </c>
      <c r="AV1882" s="167" t="s">
        <v>72</v>
      </c>
      <c r="AW1882" s="167" t="s">
        <v>5</v>
      </c>
      <c r="AX1882" s="167" t="s">
        <v>66</v>
      </c>
      <c r="AY1882" s="168" t="s">
        <v>123</v>
      </c>
    </row>
    <row r="1883" spans="2:51" s="167" customFormat="1" ht="12">
      <c r="B1883" s="166"/>
      <c r="D1883" s="96" t="s">
        <v>132</v>
      </c>
      <c r="E1883" s="168" t="s">
        <v>1</v>
      </c>
      <c r="F1883" s="169" t="s">
        <v>1397</v>
      </c>
      <c r="H1883" s="168" t="s">
        <v>1</v>
      </c>
      <c r="L1883" s="166"/>
      <c r="M1883" s="170"/>
      <c r="N1883" s="171"/>
      <c r="O1883" s="171"/>
      <c r="P1883" s="171"/>
      <c r="Q1883" s="171"/>
      <c r="R1883" s="171"/>
      <c r="S1883" s="171"/>
      <c r="T1883" s="172"/>
      <c r="AT1883" s="168" t="s">
        <v>132</v>
      </c>
      <c r="AU1883" s="168" t="s">
        <v>74</v>
      </c>
      <c r="AV1883" s="167" t="s">
        <v>72</v>
      </c>
      <c r="AW1883" s="167" t="s">
        <v>5</v>
      </c>
      <c r="AX1883" s="167" t="s">
        <v>66</v>
      </c>
      <c r="AY1883" s="168" t="s">
        <v>123</v>
      </c>
    </row>
    <row r="1884" spans="2:51" s="167" customFormat="1" ht="12">
      <c r="B1884" s="166"/>
      <c r="D1884" s="96" t="s">
        <v>132</v>
      </c>
      <c r="E1884" s="168" t="s">
        <v>1</v>
      </c>
      <c r="F1884" s="169" t="s">
        <v>1035</v>
      </c>
      <c r="H1884" s="168" t="s">
        <v>1</v>
      </c>
      <c r="L1884" s="166"/>
      <c r="M1884" s="170"/>
      <c r="N1884" s="171"/>
      <c r="O1884" s="171"/>
      <c r="P1884" s="171"/>
      <c r="Q1884" s="171"/>
      <c r="R1884" s="171"/>
      <c r="S1884" s="171"/>
      <c r="T1884" s="172"/>
      <c r="AT1884" s="168" t="s">
        <v>132</v>
      </c>
      <c r="AU1884" s="168" t="s">
        <v>74</v>
      </c>
      <c r="AV1884" s="167" t="s">
        <v>72</v>
      </c>
      <c r="AW1884" s="167" t="s">
        <v>5</v>
      </c>
      <c r="AX1884" s="167" t="s">
        <v>66</v>
      </c>
      <c r="AY1884" s="168" t="s">
        <v>123</v>
      </c>
    </row>
    <row r="1885" spans="2:51" s="95" customFormat="1" ht="12">
      <c r="B1885" s="94"/>
      <c r="D1885" s="96" t="s">
        <v>132</v>
      </c>
      <c r="E1885" s="97" t="s">
        <v>1</v>
      </c>
      <c r="F1885" s="98" t="s">
        <v>1409</v>
      </c>
      <c r="H1885" s="99">
        <v>0.6</v>
      </c>
      <c r="L1885" s="94"/>
      <c r="M1885" s="100"/>
      <c r="N1885" s="101"/>
      <c r="O1885" s="101"/>
      <c r="P1885" s="101"/>
      <c r="Q1885" s="101"/>
      <c r="R1885" s="101"/>
      <c r="S1885" s="101"/>
      <c r="T1885" s="102"/>
      <c r="AT1885" s="97" t="s">
        <v>132</v>
      </c>
      <c r="AU1885" s="97" t="s">
        <v>74</v>
      </c>
      <c r="AV1885" s="95" t="s">
        <v>74</v>
      </c>
      <c r="AW1885" s="95" t="s">
        <v>5</v>
      </c>
      <c r="AX1885" s="95" t="s">
        <v>66</v>
      </c>
      <c r="AY1885" s="97" t="s">
        <v>123</v>
      </c>
    </row>
    <row r="1886" spans="2:51" s="182" customFormat="1" ht="12">
      <c r="B1886" s="181"/>
      <c r="D1886" s="96" t="s">
        <v>132</v>
      </c>
      <c r="E1886" s="183" t="s">
        <v>1</v>
      </c>
      <c r="F1886" s="184" t="s">
        <v>470</v>
      </c>
      <c r="H1886" s="185">
        <v>0.6</v>
      </c>
      <c r="L1886" s="181"/>
      <c r="M1886" s="186"/>
      <c r="N1886" s="187"/>
      <c r="O1886" s="187"/>
      <c r="P1886" s="187"/>
      <c r="Q1886" s="187"/>
      <c r="R1886" s="187"/>
      <c r="S1886" s="187"/>
      <c r="T1886" s="188"/>
      <c r="AT1886" s="183" t="s">
        <v>132</v>
      </c>
      <c r="AU1886" s="183" t="s">
        <v>74</v>
      </c>
      <c r="AV1886" s="182" t="s">
        <v>130</v>
      </c>
      <c r="AW1886" s="182" t="s">
        <v>5</v>
      </c>
      <c r="AX1886" s="182" t="s">
        <v>72</v>
      </c>
      <c r="AY1886" s="183" t="s">
        <v>123</v>
      </c>
    </row>
    <row r="1887" spans="2:51" s="95" customFormat="1" ht="12">
      <c r="B1887" s="94"/>
      <c r="D1887" s="96" t="s">
        <v>132</v>
      </c>
      <c r="F1887" s="98" t="s">
        <v>1412</v>
      </c>
      <c r="H1887" s="99">
        <v>6</v>
      </c>
      <c r="L1887" s="94"/>
      <c r="M1887" s="100"/>
      <c r="N1887" s="101"/>
      <c r="O1887" s="101"/>
      <c r="P1887" s="101"/>
      <c r="Q1887" s="101"/>
      <c r="R1887" s="101"/>
      <c r="S1887" s="101"/>
      <c r="T1887" s="102"/>
      <c r="AT1887" s="97" t="s">
        <v>132</v>
      </c>
      <c r="AU1887" s="97" t="s">
        <v>74</v>
      </c>
      <c r="AV1887" s="95" t="s">
        <v>74</v>
      </c>
      <c r="AW1887" s="95" t="s">
        <v>4</v>
      </c>
      <c r="AX1887" s="95" t="s">
        <v>72</v>
      </c>
      <c r="AY1887" s="97" t="s">
        <v>123</v>
      </c>
    </row>
    <row r="1888" spans="2:65" s="117" customFormat="1" ht="16.5" customHeight="1">
      <c r="B1888" s="8"/>
      <c r="C1888" s="84" t="s">
        <v>1054</v>
      </c>
      <c r="D1888" s="84" t="s">
        <v>125</v>
      </c>
      <c r="E1888" s="85" t="s">
        <v>1100</v>
      </c>
      <c r="F1888" s="86" t="s">
        <v>1101</v>
      </c>
      <c r="G1888" s="87" t="s">
        <v>207</v>
      </c>
      <c r="H1888" s="88">
        <v>102.836</v>
      </c>
      <c r="I1888" s="142"/>
      <c r="J1888" s="89">
        <f>ROUND(I1888*H1888,2)</f>
        <v>0</v>
      </c>
      <c r="K1888" s="86" t="s">
        <v>397</v>
      </c>
      <c r="L1888" s="8"/>
      <c r="M1888" s="115" t="s">
        <v>1</v>
      </c>
      <c r="N1888" s="90" t="s">
        <v>35</v>
      </c>
      <c r="O1888" s="92">
        <v>0.835</v>
      </c>
      <c r="P1888" s="92">
        <f>O1888*H1888</f>
        <v>85.86806</v>
      </c>
      <c r="Q1888" s="92">
        <v>0</v>
      </c>
      <c r="R1888" s="92">
        <f>Q1888*H1888</f>
        <v>0</v>
      </c>
      <c r="S1888" s="92">
        <v>0</v>
      </c>
      <c r="T1888" s="164">
        <f>S1888*H1888</f>
        <v>0</v>
      </c>
      <c r="AR1888" s="120" t="s">
        <v>130</v>
      </c>
      <c r="AT1888" s="120" t="s">
        <v>125</v>
      </c>
      <c r="AU1888" s="120" t="s">
        <v>74</v>
      </c>
      <c r="AY1888" s="120" t="s">
        <v>123</v>
      </c>
      <c r="BE1888" s="156">
        <f>IF(N1888="základní",J1888,0)</f>
        <v>0</v>
      </c>
      <c r="BF1888" s="156">
        <f>IF(N1888="snížená",J1888,0)</f>
        <v>0</v>
      </c>
      <c r="BG1888" s="156">
        <f>IF(N1888="zákl. přenesená",J1888,0)</f>
        <v>0</v>
      </c>
      <c r="BH1888" s="156">
        <f>IF(N1888="sníž. přenesená",J1888,0)</f>
        <v>0</v>
      </c>
      <c r="BI1888" s="156">
        <f>IF(N1888="nulová",J1888,0)</f>
        <v>0</v>
      </c>
      <c r="BJ1888" s="120" t="s">
        <v>72</v>
      </c>
      <c r="BK1888" s="156">
        <f>ROUND(I1888*H1888,2)</f>
        <v>0</v>
      </c>
      <c r="BL1888" s="120" t="s">
        <v>130</v>
      </c>
      <c r="BM1888" s="120" t="s">
        <v>1413</v>
      </c>
    </row>
    <row r="1889" spans="2:47" s="117" customFormat="1" ht="12">
      <c r="B1889" s="8"/>
      <c r="D1889" s="96" t="s">
        <v>399</v>
      </c>
      <c r="F1889" s="165" t="s">
        <v>1103</v>
      </c>
      <c r="L1889" s="8"/>
      <c r="M1889" s="114"/>
      <c r="N1889" s="21"/>
      <c r="O1889" s="21"/>
      <c r="P1889" s="21"/>
      <c r="Q1889" s="21"/>
      <c r="R1889" s="21"/>
      <c r="S1889" s="21"/>
      <c r="T1889" s="22"/>
      <c r="AT1889" s="120" t="s">
        <v>399</v>
      </c>
      <c r="AU1889" s="120" t="s">
        <v>74</v>
      </c>
    </row>
    <row r="1890" spans="2:47" s="117" customFormat="1" ht="39">
      <c r="B1890" s="8"/>
      <c r="D1890" s="96" t="s">
        <v>298</v>
      </c>
      <c r="F1890" s="113" t="s">
        <v>1104</v>
      </c>
      <c r="L1890" s="8"/>
      <c r="M1890" s="114"/>
      <c r="N1890" s="21"/>
      <c r="O1890" s="21"/>
      <c r="P1890" s="21"/>
      <c r="Q1890" s="21"/>
      <c r="R1890" s="21"/>
      <c r="S1890" s="21"/>
      <c r="T1890" s="22"/>
      <c r="AT1890" s="120" t="s">
        <v>298</v>
      </c>
      <c r="AU1890" s="120" t="s">
        <v>74</v>
      </c>
    </row>
    <row r="1891" spans="2:51" s="167" customFormat="1" ht="12">
      <c r="B1891" s="166"/>
      <c r="D1891" s="96" t="s">
        <v>132</v>
      </c>
      <c r="E1891" s="168" t="s">
        <v>1</v>
      </c>
      <c r="F1891" s="169" t="s">
        <v>401</v>
      </c>
      <c r="H1891" s="168" t="s">
        <v>1</v>
      </c>
      <c r="L1891" s="166"/>
      <c r="M1891" s="170"/>
      <c r="N1891" s="171"/>
      <c r="O1891" s="171"/>
      <c r="P1891" s="171"/>
      <c r="Q1891" s="171"/>
      <c r="R1891" s="171"/>
      <c r="S1891" s="171"/>
      <c r="T1891" s="172"/>
      <c r="AT1891" s="168" t="s">
        <v>132</v>
      </c>
      <c r="AU1891" s="168" t="s">
        <v>74</v>
      </c>
      <c r="AV1891" s="167" t="s">
        <v>72</v>
      </c>
      <c r="AW1891" s="167" t="s">
        <v>5</v>
      </c>
      <c r="AX1891" s="167" t="s">
        <v>66</v>
      </c>
      <c r="AY1891" s="168" t="s">
        <v>123</v>
      </c>
    </row>
    <row r="1892" spans="2:51" s="167" customFormat="1" ht="12">
      <c r="B1892" s="166"/>
      <c r="D1892" s="96" t="s">
        <v>132</v>
      </c>
      <c r="E1892" s="168" t="s">
        <v>1</v>
      </c>
      <c r="F1892" s="169" t="s">
        <v>1142</v>
      </c>
      <c r="H1892" s="168" t="s">
        <v>1</v>
      </c>
      <c r="L1892" s="166"/>
      <c r="M1892" s="170"/>
      <c r="N1892" s="171"/>
      <c r="O1892" s="171"/>
      <c r="P1892" s="171"/>
      <c r="Q1892" s="171"/>
      <c r="R1892" s="171"/>
      <c r="S1892" s="171"/>
      <c r="T1892" s="172"/>
      <c r="AT1892" s="168" t="s">
        <v>132</v>
      </c>
      <c r="AU1892" s="168" t="s">
        <v>74</v>
      </c>
      <c r="AV1892" s="167" t="s">
        <v>72</v>
      </c>
      <c r="AW1892" s="167" t="s">
        <v>5</v>
      </c>
      <c r="AX1892" s="167" t="s">
        <v>66</v>
      </c>
      <c r="AY1892" s="168" t="s">
        <v>123</v>
      </c>
    </row>
    <row r="1893" spans="2:51" s="167" customFormat="1" ht="12">
      <c r="B1893" s="166"/>
      <c r="D1893" s="96" t="s">
        <v>132</v>
      </c>
      <c r="E1893" s="168" t="s">
        <v>1</v>
      </c>
      <c r="F1893" s="169" t="s">
        <v>1143</v>
      </c>
      <c r="H1893" s="168" t="s">
        <v>1</v>
      </c>
      <c r="L1893" s="166"/>
      <c r="M1893" s="170"/>
      <c r="N1893" s="171"/>
      <c r="O1893" s="171"/>
      <c r="P1893" s="171"/>
      <c r="Q1893" s="171"/>
      <c r="R1893" s="171"/>
      <c r="S1893" s="171"/>
      <c r="T1893" s="172"/>
      <c r="AT1893" s="168" t="s">
        <v>132</v>
      </c>
      <c r="AU1893" s="168" t="s">
        <v>74</v>
      </c>
      <c r="AV1893" s="167" t="s">
        <v>72</v>
      </c>
      <c r="AW1893" s="167" t="s">
        <v>5</v>
      </c>
      <c r="AX1893" s="167" t="s">
        <v>66</v>
      </c>
      <c r="AY1893" s="168" t="s">
        <v>123</v>
      </c>
    </row>
    <row r="1894" spans="2:51" s="167" customFormat="1" ht="12">
      <c r="B1894" s="166"/>
      <c r="D1894" s="96" t="s">
        <v>132</v>
      </c>
      <c r="E1894" s="168" t="s">
        <v>1</v>
      </c>
      <c r="F1894" s="169" t="s">
        <v>1286</v>
      </c>
      <c r="H1894" s="168" t="s">
        <v>1</v>
      </c>
      <c r="L1894" s="166"/>
      <c r="M1894" s="170"/>
      <c r="N1894" s="171"/>
      <c r="O1894" s="171"/>
      <c r="P1894" s="171"/>
      <c r="Q1894" s="171"/>
      <c r="R1894" s="171"/>
      <c r="S1894" s="171"/>
      <c r="T1894" s="172"/>
      <c r="AT1894" s="168" t="s">
        <v>132</v>
      </c>
      <c r="AU1894" s="168" t="s">
        <v>74</v>
      </c>
      <c r="AV1894" s="167" t="s">
        <v>72</v>
      </c>
      <c r="AW1894" s="167" t="s">
        <v>5</v>
      </c>
      <c r="AX1894" s="167" t="s">
        <v>66</v>
      </c>
      <c r="AY1894" s="168" t="s">
        <v>123</v>
      </c>
    </row>
    <row r="1895" spans="2:51" s="95" customFormat="1" ht="12">
      <c r="B1895" s="94"/>
      <c r="D1895" s="96" t="s">
        <v>132</v>
      </c>
      <c r="E1895" s="97" t="s">
        <v>1</v>
      </c>
      <c r="F1895" s="98" t="s">
        <v>1407</v>
      </c>
      <c r="H1895" s="99">
        <v>97.7</v>
      </c>
      <c r="L1895" s="94"/>
      <c r="M1895" s="100"/>
      <c r="N1895" s="101"/>
      <c r="O1895" s="101"/>
      <c r="P1895" s="101"/>
      <c r="Q1895" s="101"/>
      <c r="R1895" s="101"/>
      <c r="S1895" s="101"/>
      <c r="T1895" s="102"/>
      <c r="AT1895" s="97" t="s">
        <v>132</v>
      </c>
      <c r="AU1895" s="97" t="s">
        <v>74</v>
      </c>
      <c r="AV1895" s="95" t="s">
        <v>74</v>
      </c>
      <c r="AW1895" s="95" t="s">
        <v>5</v>
      </c>
      <c r="AX1895" s="95" t="s">
        <v>66</v>
      </c>
      <c r="AY1895" s="97" t="s">
        <v>123</v>
      </c>
    </row>
    <row r="1896" spans="2:51" s="167" customFormat="1" ht="12">
      <c r="B1896" s="166"/>
      <c r="D1896" s="96" t="s">
        <v>132</v>
      </c>
      <c r="E1896" s="168" t="s">
        <v>1</v>
      </c>
      <c r="F1896" s="169" t="s">
        <v>819</v>
      </c>
      <c r="H1896" s="168" t="s">
        <v>1</v>
      </c>
      <c r="L1896" s="166"/>
      <c r="M1896" s="170"/>
      <c r="N1896" s="171"/>
      <c r="O1896" s="171"/>
      <c r="P1896" s="171"/>
      <c r="Q1896" s="171"/>
      <c r="R1896" s="171"/>
      <c r="S1896" s="171"/>
      <c r="T1896" s="172"/>
      <c r="AT1896" s="168" t="s">
        <v>132</v>
      </c>
      <c r="AU1896" s="168" t="s">
        <v>74</v>
      </c>
      <c r="AV1896" s="167" t="s">
        <v>72</v>
      </c>
      <c r="AW1896" s="167" t="s">
        <v>5</v>
      </c>
      <c r="AX1896" s="167" t="s">
        <v>66</v>
      </c>
      <c r="AY1896" s="168" t="s">
        <v>123</v>
      </c>
    </row>
    <row r="1897" spans="2:51" s="167" customFormat="1" ht="12">
      <c r="B1897" s="166"/>
      <c r="D1897" s="96" t="s">
        <v>132</v>
      </c>
      <c r="E1897" s="168" t="s">
        <v>1</v>
      </c>
      <c r="F1897" s="169" t="s">
        <v>1346</v>
      </c>
      <c r="H1897" s="168" t="s">
        <v>1</v>
      </c>
      <c r="L1897" s="166"/>
      <c r="M1897" s="170"/>
      <c r="N1897" s="171"/>
      <c r="O1897" s="171"/>
      <c r="P1897" s="171"/>
      <c r="Q1897" s="171"/>
      <c r="R1897" s="171"/>
      <c r="S1897" s="171"/>
      <c r="T1897" s="172"/>
      <c r="AT1897" s="168" t="s">
        <v>132</v>
      </c>
      <c r="AU1897" s="168" t="s">
        <v>74</v>
      </c>
      <c r="AV1897" s="167" t="s">
        <v>72</v>
      </c>
      <c r="AW1897" s="167" t="s">
        <v>5</v>
      </c>
      <c r="AX1897" s="167" t="s">
        <v>66</v>
      </c>
      <c r="AY1897" s="168" t="s">
        <v>123</v>
      </c>
    </row>
    <row r="1898" spans="2:51" s="167" customFormat="1" ht="12">
      <c r="B1898" s="166"/>
      <c r="D1898" s="96" t="s">
        <v>132</v>
      </c>
      <c r="E1898" s="168" t="s">
        <v>1</v>
      </c>
      <c r="F1898" s="169" t="s">
        <v>1348</v>
      </c>
      <c r="H1898" s="168" t="s">
        <v>1</v>
      </c>
      <c r="L1898" s="166"/>
      <c r="M1898" s="170"/>
      <c r="N1898" s="171"/>
      <c r="O1898" s="171"/>
      <c r="P1898" s="171"/>
      <c r="Q1898" s="171"/>
      <c r="R1898" s="171"/>
      <c r="S1898" s="171"/>
      <c r="T1898" s="172"/>
      <c r="AT1898" s="168" t="s">
        <v>132</v>
      </c>
      <c r="AU1898" s="168" t="s">
        <v>74</v>
      </c>
      <c r="AV1898" s="167" t="s">
        <v>72</v>
      </c>
      <c r="AW1898" s="167" t="s">
        <v>5</v>
      </c>
      <c r="AX1898" s="167" t="s">
        <v>66</v>
      </c>
      <c r="AY1898" s="168" t="s">
        <v>123</v>
      </c>
    </row>
    <row r="1899" spans="2:51" s="167" customFormat="1" ht="12">
      <c r="B1899" s="166"/>
      <c r="D1899" s="96" t="s">
        <v>132</v>
      </c>
      <c r="E1899" s="168" t="s">
        <v>1</v>
      </c>
      <c r="F1899" s="169" t="s">
        <v>1350</v>
      </c>
      <c r="H1899" s="168" t="s">
        <v>1</v>
      </c>
      <c r="L1899" s="166"/>
      <c r="M1899" s="170"/>
      <c r="N1899" s="171"/>
      <c r="O1899" s="171"/>
      <c r="P1899" s="171"/>
      <c r="Q1899" s="171"/>
      <c r="R1899" s="171"/>
      <c r="S1899" s="171"/>
      <c r="T1899" s="172"/>
      <c r="AT1899" s="168" t="s">
        <v>132</v>
      </c>
      <c r="AU1899" s="168" t="s">
        <v>74</v>
      </c>
      <c r="AV1899" s="167" t="s">
        <v>72</v>
      </c>
      <c r="AW1899" s="167" t="s">
        <v>5</v>
      </c>
      <c r="AX1899" s="167" t="s">
        <v>66</v>
      </c>
      <c r="AY1899" s="168" t="s">
        <v>123</v>
      </c>
    </row>
    <row r="1900" spans="2:51" s="167" customFormat="1" ht="12">
      <c r="B1900" s="166"/>
      <c r="D1900" s="96" t="s">
        <v>132</v>
      </c>
      <c r="E1900" s="168" t="s">
        <v>1</v>
      </c>
      <c r="F1900" s="169" t="s">
        <v>830</v>
      </c>
      <c r="H1900" s="168" t="s">
        <v>1</v>
      </c>
      <c r="L1900" s="166"/>
      <c r="M1900" s="170"/>
      <c r="N1900" s="171"/>
      <c r="O1900" s="171"/>
      <c r="P1900" s="171"/>
      <c r="Q1900" s="171"/>
      <c r="R1900" s="171"/>
      <c r="S1900" s="171"/>
      <c r="T1900" s="172"/>
      <c r="AT1900" s="168" t="s">
        <v>132</v>
      </c>
      <c r="AU1900" s="168" t="s">
        <v>74</v>
      </c>
      <c r="AV1900" s="167" t="s">
        <v>72</v>
      </c>
      <c r="AW1900" s="167" t="s">
        <v>5</v>
      </c>
      <c r="AX1900" s="167" t="s">
        <v>66</v>
      </c>
      <c r="AY1900" s="168" t="s">
        <v>123</v>
      </c>
    </row>
    <row r="1901" spans="2:51" s="95" customFormat="1" ht="12">
      <c r="B1901" s="94"/>
      <c r="D1901" s="96" t="s">
        <v>132</v>
      </c>
      <c r="E1901" s="97" t="s">
        <v>1</v>
      </c>
      <c r="F1901" s="98" t="s">
        <v>1408</v>
      </c>
      <c r="H1901" s="99">
        <v>5.136</v>
      </c>
      <c r="L1901" s="94"/>
      <c r="M1901" s="100"/>
      <c r="N1901" s="101"/>
      <c r="O1901" s="101"/>
      <c r="P1901" s="101"/>
      <c r="Q1901" s="101"/>
      <c r="R1901" s="101"/>
      <c r="S1901" s="101"/>
      <c r="T1901" s="102"/>
      <c r="AT1901" s="97" t="s">
        <v>132</v>
      </c>
      <c r="AU1901" s="97" t="s">
        <v>74</v>
      </c>
      <c r="AV1901" s="95" t="s">
        <v>74</v>
      </c>
      <c r="AW1901" s="95" t="s">
        <v>5</v>
      </c>
      <c r="AX1901" s="95" t="s">
        <v>66</v>
      </c>
      <c r="AY1901" s="97" t="s">
        <v>123</v>
      </c>
    </row>
    <row r="1902" spans="2:51" s="182" customFormat="1" ht="12">
      <c r="B1902" s="181"/>
      <c r="D1902" s="96" t="s">
        <v>132</v>
      </c>
      <c r="E1902" s="183" t="s">
        <v>1</v>
      </c>
      <c r="F1902" s="184" t="s">
        <v>470</v>
      </c>
      <c r="H1902" s="185">
        <v>102.836</v>
      </c>
      <c r="L1902" s="181"/>
      <c r="M1902" s="186"/>
      <c r="N1902" s="187"/>
      <c r="O1902" s="187"/>
      <c r="P1902" s="187"/>
      <c r="Q1902" s="187"/>
      <c r="R1902" s="187"/>
      <c r="S1902" s="187"/>
      <c r="T1902" s="188"/>
      <c r="AT1902" s="183" t="s">
        <v>132</v>
      </c>
      <c r="AU1902" s="183" t="s">
        <v>74</v>
      </c>
      <c r="AV1902" s="182" t="s">
        <v>130</v>
      </c>
      <c r="AW1902" s="182" t="s">
        <v>5</v>
      </c>
      <c r="AX1902" s="182" t="s">
        <v>72</v>
      </c>
      <c r="AY1902" s="183" t="s">
        <v>123</v>
      </c>
    </row>
    <row r="1903" spans="2:65" s="117" customFormat="1" ht="16.5" customHeight="1">
      <c r="B1903" s="8"/>
      <c r="C1903" s="84" t="s">
        <v>1061</v>
      </c>
      <c r="D1903" s="84" t="s">
        <v>125</v>
      </c>
      <c r="E1903" s="85" t="s">
        <v>1106</v>
      </c>
      <c r="F1903" s="86" t="s">
        <v>1107</v>
      </c>
      <c r="G1903" s="87" t="s">
        <v>207</v>
      </c>
      <c r="H1903" s="88">
        <v>1028.36</v>
      </c>
      <c r="I1903" s="142"/>
      <c r="J1903" s="89">
        <f>ROUND(I1903*H1903,2)</f>
        <v>0</v>
      </c>
      <c r="K1903" s="86" t="s">
        <v>397</v>
      </c>
      <c r="L1903" s="8"/>
      <c r="M1903" s="115" t="s">
        <v>1</v>
      </c>
      <c r="N1903" s="90" t="s">
        <v>35</v>
      </c>
      <c r="O1903" s="92">
        <v>0.004</v>
      </c>
      <c r="P1903" s="92">
        <f>O1903*H1903</f>
        <v>4.11344</v>
      </c>
      <c r="Q1903" s="92">
        <v>0</v>
      </c>
      <c r="R1903" s="92">
        <f>Q1903*H1903</f>
        <v>0</v>
      </c>
      <c r="S1903" s="92">
        <v>0</v>
      </c>
      <c r="T1903" s="164">
        <f>S1903*H1903</f>
        <v>0</v>
      </c>
      <c r="AR1903" s="120" t="s">
        <v>130</v>
      </c>
      <c r="AT1903" s="120" t="s">
        <v>125</v>
      </c>
      <c r="AU1903" s="120" t="s">
        <v>74</v>
      </c>
      <c r="AY1903" s="120" t="s">
        <v>123</v>
      </c>
      <c r="BE1903" s="156">
        <f>IF(N1903="základní",J1903,0)</f>
        <v>0</v>
      </c>
      <c r="BF1903" s="156">
        <f>IF(N1903="snížená",J1903,0)</f>
        <v>0</v>
      </c>
      <c r="BG1903" s="156">
        <f>IF(N1903="zákl. přenesená",J1903,0)</f>
        <v>0</v>
      </c>
      <c r="BH1903" s="156">
        <f>IF(N1903="sníž. přenesená",J1903,0)</f>
        <v>0</v>
      </c>
      <c r="BI1903" s="156">
        <f>IF(N1903="nulová",J1903,0)</f>
        <v>0</v>
      </c>
      <c r="BJ1903" s="120" t="s">
        <v>72</v>
      </c>
      <c r="BK1903" s="156">
        <f>ROUND(I1903*H1903,2)</f>
        <v>0</v>
      </c>
      <c r="BL1903" s="120" t="s">
        <v>130</v>
      </c>
      <c r="BM1903" s="120" t="s">
        <v>1414</v>
      </c>
    </row>
    <row r="1904" spans="2:47" s="117" customFormat="1" ht="19.5">
      <c r="B1904" s="8"/>
      <c r="D1904" s="96" t="s">
        <v>399</v>
      </c>
      <c r="F1904" s="165" t="s">
        <v>1109</v>
      </c>
      <c r="L1904" s="8"/>
      <c r="M1904" s="114"/>
      <c r="N1904" s="21"/>
      <c r="O1904" s="21"/>
      <c r="P1904" s="21"/>
      <c r="Q1904" s="21"/>
      <c r="R1904" s="21"/>
      <c r="S1904" s="21"/>
      <c r="T1904" s="22"/>
      <c r="AT1904" s="120" t="s">
        <v>399</v>
      </c>
      <c r="AU1904" s="120" t="s">
        <v>74</v>
      </c>
    </row>
    <row r="1905" spans="2:47" s="117" customFormat="1" ht="39">
      <c r="B1905" s="8"/>
      <c r="D1905" s="96" t="s">
        <v>298</v>
      </c>
      <c r="F1905" s="113" t="s">
        <v>1104</v>
      </c>
      <c r="L1905" s="8"/>
      <c r="M1905" s="114"/>
      <c r="N1905" s="21"/>
      <c r="O1905" s="21"/>
      <c r="P1905" s="21"/>
      <c r="Q1905" s="21"/>
      <c r="R1905" s="21"/>
      <c r="S1905" s="21"/>
      <c r="T1905" s="22"/>
      <c r="AT1905" s="120" t="s">
        <v>298</v>
      </c>
      <c r="AU1905" s="120" t="s">
        <v>74</v>
      </c>
    </row>
    <row r="1906" spans="2:51" s="167" customFormat="1" ht="12">
      <c r="B1906" s="166"/>
      <c r="D1906" s="96" t="s">
        <v>132</v>
      </c>
      <c r="E1906" s="168" t="s">
        <v>1</v>
      </c>
      <c r="F1906" s="169" t="s">
        <v>401</v>
      </c>
      <c r="H1906" s="168" t="s">
        <v>1</v>
      </c>
      <c r="L1906" s="166"/>
      <c r="M1906" s="170"/>
      <c r="N1906" s="171"/>
      <c r="O1906" s="171"/>
      <c r="P1906" s="171"/>
      <c r="Q1906" s="171"/>
      <c r="R1906" s="171"/>
      <c r="S1906" s="171"/>
      <c r="T1906" s="172"/>
      <c r="AT1906" s="168" t="s">
        <v>132</v>
      </c>
      <c r="AU1906" s="168" t="s">
        <v>74</v>
      </c>
      <c r="AV1906" s="167" t="s">
        <v>72</v>
      </c>
      <c r="AW1906" s="167" t="s">
        <v>5</v>
      </c>
      <c r="AX1906" s="167" t="s">
        <v>66</v>
      </c>
      <c r="AY1906" s="168" t="s">
        <v>123</v>
      </c>
    </row>
    <row r="1907" spans="2:51" s="167" customFormat="1" ht="12">
      <c r="B1907" s="166"/>
      <c r="D1907" s="96" t="s">
        <v>132</v>
      </c>
      <c r="E1907" s="168" t="s">
        <v>1</v>
      </c>
      <c r="F1907" s="169" t="s">
        <v>1142</v>
      </c>
      <c r="H1907" s="168" t="s">
        <v>1</v>
      </c>
      <c r="L1907" s="166"/>
      <c r="M1907" s="170"/>
      <c r="N1907" s="171"/>
      <c r="O1907" s="171"/>
      <c r="P1907" s="171"/>
      <c r="Q1907" s="171"/>
      <c r="R1907" s="171"/>
      <c r="S1907" s="171"/>
      <c r="T1907" s="172"/>
      <c r="AT1907" s="168" t="s">
        <v>132</v>
      </c>
      <c r="AU1907" s="168" t="s">
        <v>74</v>
      </c>
      <c r="AV1907" s="167" t="s">
        <v>72</v>
      </c>
      <c r="AW1907" s="167" t="s">
        <v>5</v>
      </c>
      <c r="AX1907" s="167" t="s">
        <v>66</v>
      </c>
      <c r="AY1907" s="168" t="s">
        <v>123</v>
      </c>
    </row>
    <row r="1908" spans="2:51" s="167" customFormat="1" ht="12">
      <c r="B1908" s="166"/>
      <c r="D1908" s="96" t="s">
        <v>132</v>
      </c>
      <c r="E1908" s="168" t="s">
        <v>1</v>
      </c>
      <c r="F1908" s="169" t="s">
        <v>1143</v>
      </c>
      <c r="H1908" s="168" t="s">
        <v>1</v>
      </c>
      <c r="L1908" s="166"/>
      <c r="M1908" s="170"/>
      <c r="N1908" s="171"/>
      <c r="O1908" s="171"/>
      <c r="P1908" s="171"/>
      <c r="Q1908" s="171"/>
      <c r="R1908" s="171"/>
      <c r="S1908" s="171"/>
      <c r="T1908" s="172"/>
      <c r="AT1908" s="168" t="s">
        <v>132</v>
      </c>
      <c r="AU1908" s="168" t="s">
        <v>74</v>
      </c>
      <c r="AV1908" s="167" t="s">
        <v>72</v>
      </c>
      <c r="AW1908" s="167" t="s">
        <v>5</v>
      </c>
      <c r="AX1908" s="167" t="s">
        <v>66</v>
      </c>
      <c r="AY1908" s="168" t="s">
        <v>123</v>
      </c>
    </row>
    <row r="1909" spans="2:51" s="167" customFormat="1" ht="12">
      <c r="B1909" s="166"/>
      <c r="D1909" s="96" t="s">
        <v>132</v>
      </c>
      <c r="E1909" s="168" t="s">
        <v>1</v>
      </c>
      <c r="F1909" s="169" t="s">
        <v>1286</v>
      </c>
      <c r="H1909" s="168" t="s">
        <v>1</v>
      </c>
      <c r="L1909" s="166"/>
      <c r="M1909" s="170"/>
      <c r="N1909" s="171"/>
      <c r="O1909" s="171"/>
      <c r="P1909" s="171"/>
      <c r="Q1909" s="171"/>
      <c r="R1909" s="171"/>
      <c r="S1909" s="171"/>
      <c r="T1909" s="172"/>
      <c r="AT1909" s="168" t="s">
        <v>132</v>
      </c>
      <c r="AU1909" s="168" t="s">
        <v>74</v>
      </c>
      <c r="AV1909" s="167" t="s">
        <v>72</v>
      </c>
      <c r="AW1909" s="167" t="s">
        <v>5</v>
      </c>
      <c r="AX1909" s="167" t="s">
        <v>66</v>
      </c>
      <c r="AY1909" s="168" t="s">
        <v>123</v>
      </c>
    </row>
    <row r="1910" spans="2:51" s="95" customFormat="1" ht="12">
      <c r="B1910" s="94"/>
      <c r="D1910" s="96" t="s">
        <v>132</v>
      </c>
      <c r="E1910" s="97" t="s">
        <v>1</v>
      </c>
      <c r="F1910" s="98" t="s">
        <v>1407</v>
      </c>
      <c r="H1910" s="99">
        <v>97.7</v>
      </c>
      <c r="L1910" s="94"/>
      <c r="M1910" s="100"/>
      <c r="N1910" s="101"/>
      <c r="O1910" s="101"/>
      <c r="P1910" s="101"/>
      <c r="Q1910" s="101"/>
      <c r="R1910" s="101"/>
      <c r="S1910" s="101"/>
      <c r="T1910" s="102"/>
      <c r="AT1910" s="97" t="s">
        <v>132</v>
      </c>
      <c r="AU1910" s="97" t="s">
        <v>74</v>
      </c>
      <c r="AV1910" s="95" t="s">
        <v>74</v>
      </c>
      <c r="AW1910" s="95" t="s">
        <v>5</v>
      </c>
      <c r="AX1910" s="95" t="s">
        <v>66</v>
      </c>
      <c r="AY1910" s="97" t="s">
        <v>123</v>
      </c>
    </row>
    <row r="1911" spans="2:51" s="167" customFormat="1" ht="12">
      <c r="B1911" s="166"/>
      <c r="D1911" s="96" t="s">
        <v>132</v>
      </c>
      <c r="E1911" s="168" t="s">
        <v>1</v>
      </c>
      <c r="F1911" s="169" t="s">
        <v>819</v>
      </c>
      <c r="H1911" s="168" t="s">
        <v>1</v>
      </c>
      <c r="L1911" s="166"/>
      <c r="M1911" s="170"/>
      <c r="N1911" s="171"/>
      <c r="O1911" s="171"/>
      <c r="P1911" s="171"/>
      <c r="Q1911" s="171"/>
      <c r="R1911" s="171"/>
      <c r="S1911" s="171"/>
      <c r="T1911" s="172"/>
      <c r="AT1911" s="168" t="s">
        <v>132</v>
      </c>
      <c r="AU1911" s="168" t="s">
        <v>74</v>
      </c>
      <c r="AV1911" s="167" t="s">
        <v>72</v>
      </c>
      <c r="AW1911" s="167" t="s">
        <v>5</v>
      </c>
      <c r="AX1911" s="167" t="s">
        <v>66</v>
      </c>
      <c r="AY1911" s="168" t="s">
        <v>123</v>
      </c>
    </row>
    <row r="1912" spans="2:51" s="167" customFormat="1" ht="12">
      <c r="B1912" s="166"/>
      <c r="D1912" s="96" t="s">
        <v>132</v>
      </c>
      <c r="E1912" s="168" t="s">
        <v>1</v>
      </c>
      <c r="F1912" s="169" t="s">
        <v>1346</v>
      </c>
      <c r="H1912" s="168" t="s">
        <v>1</v>
      </c>
      <c r="L1912" s="166"/>
      <c r="M1912" s="170"/>
      <c r="N1912" s="171"/>
      <c r="O1912" s="171"/>
      <c r="P1912" s="171"/>
      <c r="Q1912" s="171"/>
      <c r="R1912" s="171"/>
      <c r="S1912" s="171"/>
      <c r="T1912" s="172"/>
      <c r="AT1912" s="168" t="s">
        <v>132</v>
      </c>
      <c r="AU1912" s="168" t="s">
        <v>74</v>
      </c>
      <c r="AV1912" s="167" t="s">
        <v>72</v>
      </c>
      <c r="AW1912" s="167" t="s">
        <v>5</v>
      </c>
      <c r="AX1912" s="167" t="s">
        <v>66</v>
      </c>
      <c r="AY1912" s="168" t="s">
        <v>123</v>
      </c>
    </row>
    <row r="1913" spans="2:51" s="167" customFormat="1" ht="12">
      <c r="B1913" s="166"/>
      <c r="D1913" s="96" t="s">
        <v>132</v>
      </c>
      <c r="E1913" s="168" t="s">
        <v>1</v>
      </c>
      <c r="F1913" s="169" t="s">
        <v>1348</v>
      </c>
      <c r="H1913" s="168" t="s">
        <v>1</v>
      </c>
      <c r="L1913" s="166"/>
      <c r="M1913" s="170"/>
      <c r="N1913" s="171"/>
      <c r="O1913" s="171"/>
      <c r="P1913" s="171"/>
      <c r="Q1913" s="171"/>
      <c r="R1913" s="171"/>
      <c r="S1913" s="171"/>
      <c r="T1913" s="172"/>
      <c r="AT1913" s="168" t="s">
        <v>132</v>
      </c>
      <c r="AU1913" s="168" t="s">
        <v>74</v>
      </c>
      <c r="AV1913" s="167" t="s">
        <v>72</v>
      </c>
      <c r="AW1913" s="167" t="s">
        <v>5</v>
      </c>
      <c r="AX1913" s="167" t="s">
        <v>66</v>
      </c>
      <c r="AY1913" s="168" t="s">
        <v>123</v>
      </c>
    </row>
    <row r="1914" spans="2:51" s="167" customFormat="1" ht="12">
      <c r="B1914" s="166"/>
      <c r="D1914" s="96" t="s">
        <v>132</v>
      </c>
      <c r="E1914" s="168" t="s">
        <v>1</v>
      </c>
      <c r="F1914" s="169" t="s">
        <v>1350</v>
      </c>
      <c r="H1914" s="168" t="s">
        <v>1</v>
      </c>
      <c r="L1914" s="166"/>
      <c r="M1914" s="170"/>
      <c r="N1914" s="171"/>
      <c r="O1914" s="171"/>
      <c r="P1914" s="171"/>
      <c r="Q1914" s="171"/>
      <c r="R1914" s="171"/>
      <c r="S1914" s="171"/>
      <c r="T1914" s="172"/>
      <c r="AT1914" s="168" t="s">
        <v>132</v>
      </c>
      <c r="AU1914" s="168" t="s">
        <v>74</v>
      </c>
      <c r="AV1914" s="167" t="s">
        <v>72</v>
      </c>
      <c r="AW1914" s="167" t="s">
        <v>5</v>
      </c>
      <c r="AX1914" s="167" t="s">
        <v>66</v>
      </c>
      <c r="AY1914" s="168" t="s">
        <v>123</v>
      </c>
    </row>
    <row r="1915" spans="2:51" s="167" customFormat="1" ht="12">
      <c r="B1915" s="166"/>
      <c r="D1915" s="96" t="s">
        <v>132</v>
      </c>
      <c r="E1915" s="168" t="s">
        <v>1</v>
      </c>
      <c r="F1915" s="169" t="s">
        <v>830</v>
      </c>
      <c r="H1915" s="168" t="s">
        <v>1</v>
      </c>
      <c r="L1915" s="166"/>
      <c r="M1915" s="170"/>
      <c r="N1915" s="171"/>
      <c r="O1915" s="171"/>
      <c r="P1915" s="171"/>
      <c r="Q1915" s="171"/>
      <c r="R1915" s="171"/>
      <c r="S1915" s="171"/>
      <c r="T1915" s="172"/>
      <c r="AT1915" s="168" t="s">
        <v>132</v>
      </c>
      <c r="AU1915" s="168" t="s">
        <v>74</v>
      </c>
      <c r="AV1915" s="167" t="s">
        <v>72</v>
      </c>
      <c r="AW1915" s="167" t="s">
        <v>5</v>
      </c>
      <c r="AX1915" s="167" t="s">
        <v>66</v>
      </c>
      <c r="AY1915" s="168" t="s">
        <v>123</v>
      </c>
    </row>
    <row r="1916" spans="2:51" s="95" customFormat="1" ht="12">
      <c r="B1916" s="94"/>
      <c r="D1916" s="96" t="s">
        <v>132</v>
      </c>
      <c r="E1916" s="97" t="s">
        <v>1</v>
      </c>
      <c r="F1916" s="98" t="s">
        <v>1408</v>
      </c>
      <c r="H1916" s="99">
        <v>5.136</v>
      </c>
      <c r="L1916" s="94"/>
      <c r="M1916" s="100"/>
      <c r="N1916" s="101"/>
      <c r="O1916" s="101"/>
      <c r="P1916" s="101"/>
      <c r="Q1916" s="101"/>
      <c r="R1916" s="101"/>
      <c r="S1916" s="101"/>
      <c r="T1916" s="102"/>
      <c r="AT1916" s="97" t="s">
        <v>132</v>
      </c>
      <c r="AU1916" s="97" t="s">
        <v>74</v>
      </c>
      <c r="AV1916" s="95" t="s">
        <v>74</v>
      </c>
      <c r="AW1916" s="95" t="s">
        <v>5</v>
      </c>
      <c r="AX1916" s="95" t="s">
        <v>66</v>
      </c>
      <c r="AY1916" s="97" t="s">
        <v>123</v>
      </c>
    </row>
    <row r="1917" spans="2:51" s="182" customFormat="1" ht="12">
      <c r="B1917" s="181"/>
      <c r="D1917" s="96" t="s">
        <v>132</v>
      </c>
      <c r="E1917" s="183" t="s">
        <v>1</v>
      </c>
      <c r="F1917" s="184" t="s">
        <v>470</v>
      </c>
      <c r="H1917" s="185">
        <v>102.836</v>
      </c>
      <c r="L1917" s="181"/>
      <c r="M1917" s="186"/>
      <c r="N1917" s="187"/>
      <c r="O1917" s="187"/>
      <c r="P1917" s="187"/>
      <c r="Q1917" s="187"/>
      <c r="R1917" s="187"/>
      <c r="S1917" s="187"/>
      <c r="T1917" s="188"/>
      <c r="AT1917" s="183" t="s">
        <v>132</v>
      </c>
      <c r="AU1917" s="183" t="s">
        <v>74</v>
      </c>
      <c r="AV1917" s="182" t="s">
        <v>130</v>
      </c>
      <c r="AW1917" s="182" t="s">
        <v>5</v>
      </c>
      <c r="AX1917" s="182" t="s">
        <v>72</v>
      </c>
      <c r="AY1917" s="183" t="s">
        <v>123</v>
      </c>
    </row>
    <row r="1918" spans="2:51" s="95" customFormat="1" ht="12">
      <c r="B1918" s="94"/>
      <c r="D1918" s="96" t="s">
        <v>132</v>
      </c>
      <c r="F1918" s="98" t="s">
        <v>1415</v>
      </c>
      <c r="H1918" s="99">
        <v>1028.36</v>
      </c>
      <c r="L1918" s="94"/>
      <c r="M1918" s="100"/>
      <c r="N1918" s="101"/>
      <c r="O1918" s="101"/>
      <c r="P1918" s="101"/>
      <c r="Q1918" s="101"/>
      <c r="R1918" s="101"/>
      <c r="S1918" s="101"/>
      <c r="T1918" s="102"/>
      <c r="AT1918" s="97" t="s">
        <v>132</v>
      </c>
      <c r="AU1918" s="97" t="s">
        <v>74</v>
      </c>
      <c r="AV1918" s="95" t="s">
        <v>74</v>
      </c>
      <c r="AW1918" s="95" t="s">
        <v>4</v>
      </c>
      <c r="AX1918" s="95" t="s">
        <v>72</v>
      </c>
      <c r="AY1918" s="97" t="s">
        <v>123</v>
      </c>
    </row>
    <row r="1919" spans="2:65" s="117" customFormat="1" ht="16.5" customHeight="1">
      <c r="B1919" s="8"/>
      <c r="C1919" s="84" t="s">
        <v>1068</v>
      </c>
      <c r="D1919" s="84" t="s">
        <v>125</v>
      </c>
      <c r="E1919" s="85" t="s">
        <v>1112</v>
      </c>
      <c r="F1919" s="86" t="s">
        <v>1113</v>
      </c>
      <c r="G1919" s="87" t="s">
        <v>207</v>
      </c>
      <c r="H1919" s="88">
        <v>103.436</v>
      </c>
      <c r="I1919" s="142"/>
      <c r="J1919" s="89">
        <f>ROUND(I1919*H1919,2)</f>
        <v>0</v>
      </c>
      <c r="K1919" s="86" t="s">
        <v>397</v>
      </c>
      <c r="L1919" s="8"/>
      <c r="M1919" s="115" t="s">
        <v>1</v>
      </c>
      <c r="N1919" s="90" t="s">
        <v>35</v>
      </c>
      <c r="O1919" s="92">
        <v>0.376</v>
      </c>
      <c r="P1919" s="92">
        <f>O1919*H1919</f>
        <v>38.891936</v>
      </c>
      <c r="Q1919" s="92">
        <v>0</v>
      </c>
      <c r="R1919" s="92">
        <f>Q1919*H1919</f>
        <v>0</v>
      </c>
      <c r="S1919" s="92">
        <v>0</v>
      </c>
      <c r="T1919" s="164">
        <f>S1919*H1919</f>
        <v>0</v>
      </c>
      <c r="AR1919" s="120" t="s">
        <v>130</v>
      </c>
      <c r="AT1919" s="120" t="s">
        <v>125</v>
      </c>
      <c r="AU1919" s="120" t="s">
        <v>74</v>
      </c>
      <c r="AY1919" s="120" t="s">
        <v>123</v>
      </c>
      <c r="BE1919" s="156">
        <f>IF(N1919="základní",J1919,0)</f>
        <v>0</v>
      </c>
      <c r="BF1919" s="156">
        <f>IF(N1919="snížená",J1919,0)</f>
        <v>0</v>
      </c>
      <c r="BG1919" s="156">
        <f>IF(N1919="zákl. přenesená",J1919,0)</f>
        <v>0</v>
      </c>
      <c r="BH1919" s="156">
        <f>IF(N1919="sníž. přenesená",J1919,0)</f>
        <v>0</v>
      </c>
      <c r="BI1919" s="156">
        <f>IF(N1919="nulová",J1919,0)</f>
        <v>0</v>
      </c>
      <c r="BJ1919" s="120" t="s">
        <v>72</v>
      </c>
      <c r="BK1919" s="156">
        <f>ROUND(I1919*H1919,2)</f>
        <v>0</v>
      </c>
      <c r="BL1919" s="120" t="s">
        <v>130</v>
      </c>
      <c r="BM1919" s="120" t="s">
        <v>1416</v>
      </c>
    </row>
    <row r="1920" spans="2:47" s="117" customFormat="1" ht="12">
      <c r="B1920" s="8"/>
      <c r="D1920" s="96" t="s">
        <v>399</v>
      </c>
      <c r="F1920" s="165" t="s">
        <v>1115</v>
      </c>
      <c r="L1920" s="8"/>
      <c r="M1920" s="114"/>
      <c r="N1920" s="21"/>
      <c r="O1920" s="21"/>
      <c r="P1920" s="21"/>
      <c r="Q1920" s="21"/>
      <c r="R1920" s="21"/>
      <c r="S1920" s="21"/>
      <c r="T1920" s="22"/>
      <c r="AT1920" s="120" t="s">
        <v>399</v>
      </c>
      <c r="AU1920" s="120" t="s">
        <v>74</v>
      </c>
    </row>
    <row r="1921" spans="2:47" s="117" customFormat="1" ht="29.25">
      <c r="B1921" s="8"/>
      <c r="D1921" s="96" t="s">
        <v>298</v>
      </c>
      <c r="F1921" s="113" t="s">
        <v>1116</v>
      </c>
      <c r="L1921" s="8"/>
      <c r="M1921" s="114"/>
      <c r="N1921" s="21"/>
      <c r="O1921" s="21"/>
      <c r="P1921" s="21"/>
      <c r="Q1921" s="21"/>
      <c r="R1921" s="21"/>
      <c r="S1921" s="21"/>
      <c r="T1921" s="22"/>
      <c r="AT1921" s="120" t="s">
        <v>298</v>
      </c>
      <c r="AU1921" s="120" t="s">
        <v>74</v>
      </c>
    </row>
    <row r="1922" spans="2:51" s="167" customFormat="1" ht="12">
      <c r="B1922" s="166"/>
      <c r="D1922" s="96" t="s">
        <v>132</v>
      </c>
      <c r="E1922" s="168" t="s">
        <v>1</v>
      </c>
      <c r="F1922" s="169" t="s">
        <v>401</v>
      </c>
      <c r="H1922" s="168" t="s">
        <v>1</v>
      </c>
      <c r="L1922" s="166"/>
      <c r="M1922" s="170"/>
      <c r="N1922" s="171"/>
      <c r="O1922" s="171"/>
      <c r="P1922" s="171"/>
      <c r="Q1922" s="171"/>
      <c r="R1922" s="171"/>
      <c r="S1922" s="171"/>
      <c r="T1922" s="172"/>
      <c r="AT1922" s="168" t="s">
        <v>132</v>
      </c>
      <c r="AU1922" s="168" t="s">
        <v>74</v>
      </c>
      <c r="AV1922" s="167" t="s">
        <v>72</v>
      </c>
      <c r="AW1922" s="167" t="s">
        <v>5</v>
      </c>
      <c r="AX1922" s="167" t="s">
        <v>66</v>
      </c>
      <c r="AY1922" s="168" t="s">
        <v>123</v>
      </c>
    </row>
    <row r="1923" spans="2:51" s="167" customFormat="1" ht="12">
      <c r="B1923" s="166"/>
      <c r="D1923" s="96" t="s">
        <v>132</v>
      </c>
      <c r="E1923" s="168" t="s">
        <v>1</v>
      </c>
      <c r="F1923" s="169" t="s">
        <v>1142</v>
      </c>
      <c r="H1923" s="168" t="s">
        <v>1</v>
      </c>
      <c r="L1923" s="166"/>
      <c r="M1923" s="170"/>
      <c r="N1923" s="171"/>
      <c r="O1923" s="171"/>
      <c r="P1923" s="171"/>
      <c r="Q1923" s="171"/>
      <c r="R1923" s="171"/>
      <c r="S1923" s="171"/>
      <c r="T1923" s="172"/>
      <c r="AT1923" s="168" t="s">
        <v>132</v>
      </c>
      <c r="AU1923" s="168" t="s">
        <v>74</v>
      </c>
      <c r="AV1923" s="167" t="s">
        <v>72</v>
      </c>
      <c r="AW1923" s="167" t="s">
        <v>5</v>
      </c>
      <c r="AX1923" s="167" t="s">
        <v>66</v>
      </c>
      <c r="AY1923" s="168" t="s">
        <v>123</v>
      </c>
    </row>
    <row r="1924" spans="2:51" s="167" customFormat="1" ht="12">
      <c r="B1924" s="166"/>
      <c r="D1924" s="96" t="s">
        <v>132</v>
      </c>
      <c r="E1924" s="168" t="s">
        <v>1</v>
      </c>
      <c r="F1924" s="169" t="s">
        <v>1143</v>
      </c>
      <c r="H1924" s="168" t="s">
        <v>1</v>
      </c>
      <c r="L1924" s="166"/>
      <c r="M1924" s="170"/>
      <c r="N1924" s="171"/>
      <c r="O1924" s="171"/>
      <c r="P1924" s="171"/>
      <c r="Q1924" s="171"/>
      <c r="R1924" s="171"/>
      <c r="S1924" s="171"/>
      <c r="T1924" s="172"/>
      <c r="AT1924" s="168" t="s">
        <v>132</v>
      </c>
      <c r="AU1924" s="168" t="s">
        <v>74</v>
      </c>
      <c r="AV1924" s="167" t="s">
        <v>72</v>
      </c>
      <c r="AW1924" s="167" t="s">
        <v>5</v>
      </c>
      <c r="AX1924" s="167" t="s">
        <v>66</v>
      </c>
      <c r="AY1924" s="168" t="s">
        <v>123</v>
      </c>
    </row>
    <row r="1925" spans="2:51" s="167" customFormat="1" ht="12">
      <c r="B1925" s="166"/>
      <c r="D1925" s="96" t="s">
        <v>132</v>
      </c>
      <c r="E1925" s="168" t="s">
        <v>1</v>
      </c>
      <c r="F1925" s="169" t="s">
        <v>1286</v>
      </c>
      <c r="H1925" s="168" t="s">
        <v>1</v>
      </c>
      <c r="L1925" s="166"/>
      <c r="M1925" s="170"/>
      <c r="N1925" s="171"/>
      <c r="O1925" s="171"/>
      <c r="P1925" s="171"/>
      <c r="Q1925" s="171"/>
      <c r="R1925" s="171"/>
      <c r="S1925" s="171"/>
      <c r="T1925" s="172"/>
      <c r="AT1925" s="168" t="s">
        <v>132</v>
      </c>
      <c r="AU1925" s="168" t="s">
        <v>74</v>
      </c>
      <c r="AV1925" s="167" t="s">
        <v>72</v>
      </c>
      <c r="AW1925" s="167" t="s">
        <v>5</v>
      </c>
      <c r="AX1925" s="167" t="s">
        <v>66</v>
      </c>
      <c r="AY1925" s="168" t="s">
        <v>123</v>
      </c>
    </row>
    <row r="1926" spans="2:51" s="95" customFormat="1" ht="12">
      <c r="B1926" s="94"/>
      <c r="D1926" s="96" t="s">
        <v>132</v>
      </c>
      <c r="E1926" s="97" t="s">
        <v>1</v>
      </c>
      <c r="F1926" s="98" t="s">
        <v>1407</v>
      </c>
      <c r="H1926" s="99">
        <v>97.7</v>
      </c>
      <c r="L1926" s="94"/>
      <c r="M1926" s="100"/>
      <c r="N1926" s="101"/>
      <c r="O1926" s="101"/>
      <c r="P1926" s="101"/>
      <c r="Q1926" s="101"/>
      <c r="R1926" s="101"/>
      <c r="S1926" s="101"/>
      <c r="T1926" s="102"/>
      <c r="AT1926" s="97" t="s">
        <v>132</v>
      </c>
      <c r="AU1926" s="97" t="s">
        <v>74</v>
      </c>
      <c r="AV1926" s="95" t="s">
        <v>74</v>
      </c>
      <c r="AW1926" s="95" t="s">
        <v>5</v>
      </c>
      <c r="AX1926" s="95" t="s">
        <v>66</v>
      </c>
      <c r="AY1926" s="97" t="s">
        <v>123</v>
      </c>
    </row>
    <row r="1927" spans="2:51" s="167" customFormat="1" ht="12">
      <c r="B1927" s="166"/>
      <c r="D1927" s="96" t="s">
        <v>132</v>
      </c>
      <c r="E1927" s="168" t="s">
        <v>1</v>
      </c>
      <c r="F1927" s="169" t="s">
        <v>819</v>
      </c>
      <c r="H1927" s="168" t="s">
        <v>1</v>
      </c>
      <c r="L1927" s="166"/>
      <c r="M1927" s="170"/>
      <c r="N1927" s="171"/>
      <c r="O1927" s="171"/>
      <c r="P1927" s="171"/>
      <c r="Q1927" s="171"/>
      <c r="R1927" s="171"/>
      <c r="S1927" s="171"/>
      <c r="T1927" s="172"/>
      <c r="AT1927" s="168" t="s">
        <v>132</v>
      </c>
      <c r="AU1927" s="168" t="s">
        <v>74</v>
      </c>
      <c r="AV1927" s="167" t="s">
        <v>72</v>
      </c>
      <c r="AW1927" s="167" t="s">
        <v>5</v>
      </c>
      <c r="AX1927" s="167" t="s">
        <v>66</v>
      </c>
      <c r="AY1927" s="168" t="s">
        <v>123</v>
      </c>
    </row>
    <row r="1928" spans="2:51" s="167" customFormat="1" ht="12">
      <c r="B1928" s="166"/>
      <c r="D1928" s="96" t="s">
        <v>132</v>
      </c>
      <c r="E1928" s="168" t="s">
        <v>1</v>
      </c>
      <c r="F1928" s="169" t="s">
        <v>1346</v>
      </c>
      <c r="H1928" s="168" t="s">
        <v>1</v>
      </c>
      <c r="L1928" s="166"/>
      <c r="M1928" s="170"/>
      <c r="N1928" s="171"/>
      <c r="O1928" s="171"/>
      <c r="P1928" s="171"/>
      <c r="Q1928" s="171"/>
      <c r="R1928" s="171"/>
      <c r="S1928" s="171"/>
      <c r="T1928" s="172"/>
      <c r="AT1928" s="168" t="s">
        <v>132</v>
      </c>
      <c r="AU1928" s="168" t="s">
        <v>74</v>
      </c>
      <c r="AV1928" s="167" t="s">
        <v>72</v>
      </c>
      <c r="AW1928" s="167" t="s">
        <v>5</v>
      </c>
      <c r="AX1928" s="167" t="s">
        <v>66</v>
      </c>
      <c r="AY1928" s="168" t="s">
        <v>123</v>
      </c>
    </row>
    <row r="1929" spans="2:51" s="167" customFormat="1" ht="12">
      <c r="B1929" s="166"/>
      <c r="D1929" s="96" t="s">
        <v>132</v>
      </c>
      <c r="E1929" s="168" t="s">
        <v>1</v>
      </c>
      <c r="F1929" s="169" t="s">
        <v>1348</v>
      </c>
      <c r="H1929" s="168" t="s">
        <v>1</v>
      </c>
      <c r="L1929" s="166"/>
      <c r="M1929" s="170"/>
      <c r="N1929" s="171"/>
      <c r="O1929" s="171"/>
      <c r="P1929" s="171"/>
      <c r="Q1929" s="171"/>
      <c r="R1929" s="171"/>
      <c r="S1929" s="171"/>
      <c r="T1929" s="172"/>
      <c r="AT1929" s="168" t="s">
        <v>132</v>
      </c>
      <c r="AU1929" s="168" t="s">
        <v>74</v>
      </c>
      <c r="AV1929" s="167" t="s">
        <v>72</v>
      </c>
      <c r="AW1929" s="167" t="s">
        <v>5</v>
      </c>
      <c r="AX1929" s="167" t="s">
        <v>66</v>
      </c>
      <c r="AY1929" s="168" t="s">
        <v>123</v>
      </c>
    </row>
    <row r="1930" spans="2:51" s="167" customFormat="1" ht="12">
      <c r="B1930" s="166"/>
      <c r="D1930" s="96" t="s">
        <v>132</v>
      </c>
      <c r="E1930" s="168" t="s">
        <v>1</v>
      </c>
      <c r="F1930" s="169" t="s">
        <v>1350</v>
      </c>
      <c r="H1930" s="168" t="s">
        <v>1</v>
      </c>
      <c r="L1930" s="166"/>
      <c r="M1930" s="170"/>
      <c r="N1930" s="171"/>
      <c r="O1930" s="171"/>
      <c r="P1930" s="171"/>
      <c r="Q1930" s="171"/>
      <c r="R1930" s="171"/>
      <c r="S1930" s="171"/>
      <c r="T1930" s="172"/>
      <c r="AT1930" s="168" t="s">
        <v>132</v>
      </c>
      <c r="AU1930" s="168" t="s">
        <v>74</v>
      </c>
      <c r="AV1930" s="167" t="s">
        <v>72</v>
      </c>
      <c r="AW1930" s="167" t="s">
        <v>5</v>
      </c>
      <c r="AX1930" s="167" t="s">
        <v>66</v>
      </c>
      <c r="AY1930" s="168" t="s">
        <v>123</v>
      </c>
    </row>
    <row r="1931" spans="2:51" s="167" customFormat="1" ht="12">
      <c r="B1931" s="166"/>
      <c r="D1931" s="96" t="s">
        <v>132</v>
      </c>
      <c r="E1931" s="168" t="s">
        <v>1</v>
      </c>
      <c r="F1931" s="169" t="s">
        <v>830</v>
      </c>
      <c r="H1931" s="168" t="s">
        <v>1</v>
      </c>
      <c r="L1931" s="166"/>
      <c r="M1931" s="170"/>
      <c r="N1931" s="171"/>
      <c r="O1931" s="171"/>
      <c r="P1931" s="171"/>
      <c r="Q1931" s="171"/>
      <c r="R1931" s="171"/>
      <c r="S1931" s="171"/>
      <c r="T1931" s="172"/>
      <c r="AT1931" s="168" t="s">
        <v>132</v>
      </c>
      <c r="AU1931" s="168" t="s">
        <v>74</v>
      </c>
      <c r="AV1931" s="167" t="s">
        <v>72</v>
      </c>
      <c r="AW1931" s="167" t="s">
        <v>5</v>
      </c>
      <c r="AX1931" s="167" t="s">
        <v>66</v>
      </c>
      <c r="AY1931" s="168" t="s">
        <v>123</v>
      </c>
    </row>
    <row r="1932" spans="2:51" s="95" customFormat="1" ht="12">
      <c r="B1932" s="94"/>
      <c r="D1932" s="96" t="s">
        <v>132</v>
      </c>
      <c r="E1932" s="97" t="s">
        <v>1</v>
      </c>
      <c r="F1932" s="98" t="s">
        <v>1408</v>
      </c>
      <c r="H1932" s="99">
        <v>5.136</v>
      </c>
      <c r="L1932" s="94"/>
      <c r="M1932" s="100"/>
      <c r="N1932" s="101"/>
      <c r="O1932" s="101"/>
      <c r="P1932" s="101"/>
      <c r="Q1932" s="101"/>
      <c r="R1932" s="101"/>
      <c r="S1932" s="101"/>
      <c r="T1932" s="102"/>
      <c r="AT1932" s="97" t="s">
        <v>132</v>
      </c>
      <c r="AU1932" s="97" t="s">
        <v>74</v>
      </c>
      <c r="AV1932" s="95" t="s">
        <v>74</v>
      </c>
      <c r="AW1932" s="95" t="s">
        <v>5</v>
      </c>
      <c r="AX1932" s="95" t="s">
        <v>66</v>
      </c>
      <c r="AY1932" s="97" t="s">
        <v>123</v>
      </c>
    </row>
    <row r="1933" spans="2:51" s="167" customFormat="1" ht="12">
      <c r="B1933" s="166"/>
      <c r="D1933" s="96" t="s">
        <v>132</v>
      </c>
      <c r="E1933" s="168" t="s">
        <v>1</v>
      </c>
      <c r="F1933" s="169" t="s">
        <v>819</v>
      </c>
      <c r="H1933" s="168" t="s">
        <v>1</v>
      </c>
      <c r="L1933" s="166"/>
      <c r="M1933" s="170"/>
      <c r="N1933" s="171"/>
      <c r="O1933" s="171"/>
      <c r="P1933" s="171"/>
      <c r="Q1933" s="171"/>
      <c r="R1933" s="171"/>
      <c r="S1933" s="171"/>
      <c r="T1933" s="172"/>
      <c r="AT1933" s="168" t="s">
        <v>132</v>
      </c>
      <c r="AU1933" s="168" t="s">
        <v>74</v>
      </c>
      <c r="AV1933" s="167" t="s">
        <v>72</v>
      </c>
      <c r="AW1933" s="167" t="s">
        <v>5</v>
      </c>
      <c r="AX1933" s="167" t="s">
        <v>66</v>
      </c>
      <c r="AY1933" s="168" t="s">
        <v>123</v>
      </c>
    </row>
    <row r="1934" spans="2:51" s="167" customFormat="1" ht="12">
      <c r="B1934" s="166"/>
      <c r="D1934" s="96" t="s">
        <v>132</v>
      </c>
      <c r="E1934" s="168" t="s">
        <v>1</v>
      </c>
      <c r="F1934" s="169" t="s">
        <v>1395</v>
      </c>
      <c r="H1934" s="168" t="s">
        <v>1</v>
      </c>
      <c r="L1934" s="166"/>
      <c r="M1934" s="170"/>
      <c r="N1934" s="171"/>
      <c r="O1934" s="171"/>
      <c r="P1934" s="171"/>
      <c r="Q1934" s="171"/>
      <c r="R1934" s="171"/>
      <c r="S1934" s="171"/>
      <c r="T1934" s="172"/>
      <c r="AT1934" s="168" t="s">
        <v>132</v>
      </c>
      <c r="AU1934" s="168" t="s">
        <v>74</v>
      </c>
      <c r="AV1934" s="167" t="s">
        <v>72</v>
      </c>
      <c r="AW1934" s="167" t="s">
        <v>5</v>
      </c>
      <c r="AX1934" s="167" t="s">
        <v>66</v>
      </c>
      <c r="AY1934" s="168" t="s">
        <v>123</v>
      </c>
    </row>
    <row r="1935" spans="2:51" s="167" customFormat="1" ht="12">
      <c r="B1935" s="166"/>
      <c r="D1935" s="96" t="s">
        <v>132</v>
      </c>
      <c r="E1935" s="168" t="s">
        <v>1</v>
      </c>
      <c r="F1935" s="169" t="s">
        <v>1396</v>
      </c>
      <c r="H1935" s="168" t="s">
        <v>1</v>
      </c>
      <c r="L1935" s="166"/>
      <c r="M1935" s="170"/>
      <c r="N1935" s="171"/>
      <c r="O1935" s="171"/>
      <c r="P1935" s="171"/>
      <c r="Q1935" s="171"/>
      <c r="R1935" s="171"/>
      <c r="S1935" s="171"/>
      <c r="T1935" s="172"/>
      <c r="AT1935" s="168" t="s">
        <v>132</v>
      </c>
      <c r="AU1935" s="168" t="s">
        <v>74</v>
      </c>
      <c r="AV1935" s="167" t="s">
        <v>72</v>
      </c>
      <c r="AW1935" s="167" t="s">
        <v>5</v>
      </c>
      <c r="AX1935" s="167" t="s">
        <v>66</v>
      </c>
      <c r="AY1935" s="168" t="s">
        <v>123</v>
      </c>
    </row>
    <row r="1936" spans="2:51" s="167" customFormat="1" ht="12">
      <c r="B1936" s="166"/>
      <c r="D1936" s="96" t="s">
        <v>132</v>
      </c>
      <c r="E1936" s="168" t="s">
        <v>1</v>
      </c>
      <c r="F1936" s="169" t="s">
        <v>1397</v>
      </c>
      <c r="H1936" s="168" t="s">
        <v>1</v>
      </c>
      <c r="L1936" s="166"/>
      <c r="M1936" s="170"/>
      <c r="N1936" s="171"/>
      <c r="O1936" s="171"/>
      <c r="P1936" s="171"/>
      <c r="Q1936" s="171"/>
      <c r="R1936" s="171"/>
      <c r="S1936" s="171"/>
      <c r="T1936" s="172"/>
      <c r="AT1936" s="168" t="s">
        <v>132</v>
      </c>
      <c r="AU1936" s="168" t="s">
        <v>74</v>
      </c>
      <c r="AV1936" s="167" t="s">
        <v>72</v>
      </c>
      <c r="AW1936" s="167" t="s">
        <v>5</v>
      </c>
      <c r="AX1936" s="167" t="s">
        <v>66</v>
      </c>
      <c r="AY1936" s="168" t="s">
        <v>123</v>
      </c>
    </row>
    <row r="1937" spans="2:51" s="167" customFormat="1" ht="12">
      <c r="B1937" s="166"/>
      <c r="D1937" s="96" t="s">
        <v>132</v>
      </c>
      <c r="E1937" s="168" t="s">
        <v>1</v>
      </c>
      <c r="F1937" s="169" t="s">
        <v>1035</v>
      </c>
      <c r="H1937" s="168" t="s">
        <v>1</v>
      </c>
      <c r="L1937" s="166"/>
      <c r="M1937" s="170"/>
      <c r="N1937" s="171"/>
      <c r="O1937" s="171"/>
      <c r="P1937" s="171"/>
      <c r="Q1937" s="171"/>
      <c r="R1937" s="171"/>
      <c r="S1937" s="171"/>
      <c r="T1937" s="172"/>
      <c r="AT1937" s="168" t="s">
        <v>132</v>
      </c>
      <c r="AU1937" s="168" t="s">
        <v>74</v>
      </c>
      <c r="AV1937" s="167" t="s">
        <v>72</v>
      </c>
      <c r="AW1937" s="167" t="s">
        <v>5</v>
      </c>
      <c r="AX1937" s="167" t="s">
        <v>66</v>
      </c>
      <c r="AY1937" s="168" t="s">
        <v>123</v>
      </c>
    </row>
    <row r="1938" spans="2:51" s="95" customFormat="1" ht="12">
      <c r="B1938" s="94"/>
      <c r="D1938" s="96" t="s">
        <v>132</v>
      </c>
      <c r="E1938" s="97" t="s">
        <v>1</v>
      </c>
      <c r="F1938" s="98" t="s">
        <v>1409</v>
      </c>
      <c r="H1938" s="99">
        <v>0.6</v>
      </c>
      <c r="L1938" s="94"/>
      <c r="M1938" s="100"/>
      <c r="N1938" s="101"/>
      <c r="O1938" s="101"/>
      <c r="P1938" s="101"/>
      <c r="Q1938" s="101"/>
      <c r="R1938" s="101"/>
      <c r="S1938" s="101"/>
      <c r="T1938" s="102"/>
      <c r="AT1938" s="97" t="s">
        <v>132</v>
      </c>
      <c r="AU1938" s="97" t="s">
        <v>74</v>
      </c>
      <c r="AV1938" s="95" t="s">
        <v>74</v>
      </c>
      <c r="AW1938" s="95" t="s">
        <v>5</v>
      </c>
      <c r="AX1938" s="95" t="s">
        <v>66</v>
      </c>
      <c r="AY1938" s="97" t="s">
        <v>123</v>
      </c>
    </row>
    <row r="1939" spans="2:51" s="182" customFormat="1" ht="12">
      <c r="B1939" s="181"/>
      <c r="D1939" s="96" t="s">
        <v>132</v>
      </c>
      <c r="E1939" s="183" t="s">
        <v>1</v>
      </c>
      <c r="F1939" s="184" t="s">
        <v>470</v>
      </c>
      <c r="H1939" s="185">
        <v>103.43599999999999</v>
      </c>
      <c r="L1939" s="181"/>
      <c r="M1939" s="186"/>
      <c r="N1939" s="187"/>
      <c r="O1939" s="187"/>
      <c r="P1939" s="187"/>
      <c r="Q1939" s="187"/>
      <c r="R1939" s="187"/>
      <c r="S1939" s="187"/>
      <c r="T1939" s="188"/>
      <c r="AT1939" s="183" t="s">
        <v>132</v>
      </c>
      <c r="AU1939" s="183" t="s">
        <v>74</v>
      </c>
      <c r="AV1939" s="182" t="s">
        <v>130</v>
      </c>
      <c r="AW1939" s="182" t="s">
        <v>5</v>
      </c>
      <c r="AX1939" s="182" t="s">
        <v>72</v>
      </c>
      <c r="AY1939" s="183" t="s">
        <v>123</v>
      </c>
    </row>
    <row r="1940" spans="2:63" s="73" customFormat="1" ht="22.9" customHeight="1">
      <c r="B1940" s="72"/>
      <c r="D1940" s="74" t="s">
        <v>65</v>
      </c>
      <c r="E1940" s="82" t="s">
        <v>227</v>
      </c>
      <c r="F1940" s="82" t="s">
        <v>228</v>
      </c>
      <c r="J1940" s="83">
        <f>BK1940</f>
        <v>0</v>
      </c>
      <c r="L1940" s="72"/>
      <c r="M1940" s="77"/>
      <c r="N1940" s="78"/>
      <c r="O1940" s="78"/>
      <c r="P1940" s="80">
        <f>SUM(P1941:P1943)</f>
        <v>787.649459</v>
      </c>
      <c r="Q1940" s="78"/>
      <c r="R1940" s="80">
        <f>SUM(R1941:R1943)</f>
        <v>0</v>
      </c>
      <c r="S1940" s="78"/>
      <c r="T1940" s="163">
        <f>SUM(T1941:T1943)</f>
        <v>0</v>
      </c>
      <c r="AR1940" s="74" t="s">
        <v>72</v>
      </c>
      <c r="AT1940" s="154" t="s">
        <v>65</v>
      </c>
      <c r="AU1940" s="154" t="s">
        <v>72</v>
      </c>
      <c r="AY1940" s="74" t="s">
        <v>123</v>
      </c>
      <c r="BK1940" s="155">
        <f>SUM(BK1941:BK1943)</f>
        <v>0</v>
      </c>
    </row>
    <row r="1941" spans="2:65" s="117" customFormat="1" ht="16.5" customHeight="1">
      <c r="B1941" s="8"/>
      <c r="C1941" s="84" t="s">
        <v>1073</v>
      </c>
      <c r="D1941" s="84" t="s">
        <v>125</v>
      </c>
      <c r="E1941" s="85" t="s">
        <v>1417</v>
      </c>
      <c r="F1941" s="86" t="s">
        <v>1418</v>
      </c>
      <c r="G1941" s="87" t="s">
        <v>207</v>
      </c>
      <c r="H1941" s="88">
        <v>1035.019</v>
      </c>
      <c r="I1941" s="142"/>
      <c r="J1941" s="89">
        <f>ROUND(I1941*H1941,2)</f>
        <v>0</v>
      </c>
      <c r="K1941" s="86" t="s">
        <v>397</v>
      </c>
      <c r="L1941" s="8"/>
      <c r="M1941" s="115" t="s">
        <v>1</v>
      </c>
      <c r="N1941" s="90" t="s">
        <v>35</v>
      </c>
      <c r="O1941" s="92">
        <v>0.761</v>
      </c>
      <c r="P1941" s="92">
        <f>O1941*H1941</f>
        <v>787.649459</v>
      </c>
      <c r="Q1941" s="92">
        <v>0</v>
      </c>
      <c r="R1941" s="92">
        <f>Q1941*H1941</f>
        <v>0</v>
      </c>
      <c r="S1941" s="92">
        <v>0</v>
      </c>
      <c r="T1941" s="164">
        <f>S1941*H1941</f>
        <v>0</v>
      </c>
      <c r="AR1941" s="120" t="s">
        <v>130</v>
      </c>
      <c r="AT1941" s="120" t="s">
        <v>125</v>
      </c>
      <c r="AU1941" s="120" t="s">
        <v>74</v>
      </c>
      <c r="AY1941" s="120" t="s">
        <v>123</v>
      </c>
      <c r="BE1941" s="156">
        <f>IF(N1941="základní",J1941,0)</f>
        <v>0</v>
      </c>
      <c r="BF1941" s="156">
        <f>IF(N1941="snížená",J1941,0)</f>
        <v>0</v>
      </c>
      <c r="BG1941" s="156">
        <f>IF(N1941="zákl. přenesená",J1941,0)</f>
        <v>0</v>
      </c>
      <c r="BH1941" s="156">
        <f>IF(N1941="sníž. přenesená",J1941,0)</f>
        <v>0</v>
      </c>
      <c r="BI1941" s="156">
        <f>IF(N1941="nulová",J1941,0)</f>
        <v>0</v>
      </c>
      <c r="BJ1941" s="120" t="s">
        <v>72</v>
      </c>
      <c r="BK1941" s="156">
        <f>ROUND(I1941*H1941,2)</f>
        <v>0</v>
      </c>
      <c r="BL1941" s="120" t="s">
        <v>130</v>
      </c>
      <c r="BM1941" s="120" t="s">
        <v>1419</v>
      </c>
    </row>
    <row r="1942" spans="2:47" s="117" customFormat="1" ht="12">
      <c r="B1942" s="8"/>
      <c r="D1942" s="96" t="s">
        <v>399</v>
      </c>
      <c r="F1942" s="165" t="s">
        <v>1420</v>
      </c>
      <c r="L1942" s="8"/>
      <c r="M1942" s="114"/>
      <c r="N1942" s="21"/>
      <c r="O1942" s="21"/>
      <c r="P1942" s="21"/>
      <c r="Q1942" s="21"/>
      <c r="R1942" s="21"/>
      <c r="S1942" s="21"/>
      <c r="T1942" s="22"/>
      <c r="AT1942" s="120" t="s">
        <v>399</v>
      </c>
      <c r="AU1942" s="120" t="s">
        <v>74</v>
      </c>
    </row>
    <row r="1943" spans="2:47" s="117" customFormat="1" ht="29.25">
      <c r="B1943" s="8"/>
      <c r="D1943" s="96" t="s">
        <v>298</v>
      </c>
      <c r="F1943" s="113" t="s">
        <v>1122</v>
      </c>
      <c r="L1943" s="8"/>
      <c r="M1943" s="114"/>
      <c r="N1943" s="21"/>
      <c r="O1943" s="21"/>
      <c r="P1943" s="21"/>
      <c r="Q1943" s="21"/>
      <c r="R1943" s="21"/>
      <c r="S1943" s="21"/>
      <c r="T1943" s="22"/>
      <c r="AT1943" s="120" t="s">
        <v>298</v>
      </c>
      <c r="AU1943" s="120" t="s">
        <v>74</v>
      </c>
    </row>
    <row r="1944" spans="2:63" s="73" customFormat="1" ht="25.9" customHeight="1">
      <c r="B1944" s="72"/>
      <c r="D1944" s="74" t="s">
        <v>65</v>
      </c>
      <c r="E1944" s="75" t="s">
        <v>1123</v>
      </c>
      <c r="F1944" s="75" t="s">
        <v>1124</v>
      </c>
      <c r="J1944" s="76">
        <f>BK1944</f>
        <v>0</v>
      </c>
      <c r="L1944" s="72"/>
      <c r="M1944" s="77"/>
      <c r="N1944" s="78"/>
      <c r="O1944" s="78"/>
      <c r="P1944" s="80">
        <f>SUM(P1946:P2017)</f>
        <v>0</v>
      </c>
      <c r="Q1944" s="78"/>
      <c r="R1944" s="80">
        <f>SUM(R1946:R2017)</f>
        <v>0</v>
      </c>
      <c r="S1944" s="78"/>
      <c r="T1944" s="163">
        <f>SUM(T1946:T2017)</f>
        <v>0</v>
      </c>
      <c r="AR1944" s="74" t="s">
        <v>130</v>
      </c>
      <c r="AT1944" s="154" t="s">
        <v>65</v>
      </c>
      <c r="AU1944" s="154" t="s">
        <v>66</v>
      </c>
      <c r="AY1944" s="74" t="s">
        <v>123</v>
      </c>
      <c r="BK1944" s="155">
        <f>SUM(BK1945:BK2017)</f>
        <v>0</v>
      </c>
    </row>
    <row r="1945" spans="2:63" s="73" customFormat="1" ht="20.25" customHeight="1">
      <c r="B1945" s="72"/>
      <c r="C1945" s="86">
        <v>77</v>
      </c>
      <c r="D1945" s="86" t="s">
        <v>125</v>
      </c>
      <c r="E1945" s="86" t="s">
        <v>1666</v>
      </c>
      <c r="F1945" s="86" t="s">
        <v>1667</v>
      </c>
      <c r="G1945" s="199" t="s">
        <v>1668</v>
      </c>
      <c r="H1945" s="200">
        <v>100</v>
      </c>
      <c r="I1945" s="142"/>
      <c r="J1945" s="198">
        <f>ROUND(I1945*H1945,1)</f>
        <v>0</v>
      </c>
      <c r="K1945" s="197" t="s">
        <v>1669</v>
      </c>
      <c r="L1945" s="72"/>
      <c r="M1945" s="77"/>
      <c r="N1945" s="78"/>
      <c r="O1945" s="78"/>
      <c r="P1945" s="80"/>
      <c r="Q1945" s="78"/>
      <c r="R1945" s="80"/>
      <c r="S1945" s="78"/>
      <c r="T1945" s="163"/>
      <c r="AR1945" s="74"/>
      <c r="AT1945" s="154"/>
      <c r="AU1945" s="154"/>
      <c r="AY1945" s="74"/>
      <c r="BK1945" s="155">
        <f>J1945</f>
        <v>0</v>
      </c>
    </row>
    <row r="1946" spans="2:65" s="117" customFormat="1" ht="16.5" customHeight="1">
      <c r="B1946" s="8"/>
      <c r="C1946" s="84">
        <v>78</v>
      </c>
      <c r="D1946" s="84" t="s">
        <v>125</v>
      </c>
      <c r="E1946" s="85" t="s">
        <v>1126</v>
      </c>
      <c r="F1946" s="86" t="s">
        <v>1127</v>
      </c>
      <c r="G1946" s="87" t="s">
        <v>207</v>
      </c>
      <c r="H1946" s="88">
        <v>942.372</v>
      </c>
      <c r="I1946" s="142"/>
      <c r="J1946" s="89">
        <f>ROUND(I1946*H1946,2)</f>
        <v>0</v>
      </c>
      <c r="K1946" s="86" t="s">
        <v>397</v>
      </c>
      <c r="L1946" s="8"/>
      <c r="M1946" s="115" t="s">
        <v>1</v>
      </c>
      <c r="N1946" s="90" t="s">
        <v>35</v>
      </c>
      <c r="O1946" s="92">
        <v>0</v>
      </c>
      <c r="P1946" s="92">
        <f>O1946*H1946</f>
        <v>0</v>
      </c>
      <c r="Q1946" s="92">
        <v>0</v>
      </c>
      <c r="R1946" s="92">
        <f>Q1946*H1946</f>
        <v>0</v>
      </c>
      <c r="S1946" s="92">
        <v>0</v>
      </c>
      <c r="T1946" s="164">
        <f>S1946*H1946</f>
        <v>0</v>
      </c>
      <c r="AR1946" s="120" t="s">
        <v>1128</v>
      </c>
      <c r="AT1946" s="120" t="s">
        <v>125</v>
      </c>
      <c r="AU1946" s="120" t="s">
        <v>72</v>
      </c>
      <c r="AY1946" s="120" t="s">
        <v>123</v>
      </c>
      <c r="BE1946" s="156">
        <f>IF(N1946="základní",J1946,0)</f>
        <v>0</v>
      </c>
      <c r="BF1946" s="156">
        <f>IF(N1946="snížená",J1946,0)</f>
        <v>0</v>
      </c>
      <c r="BG1946" s="156">
        <f>IF(N1946="zákl. přenesená",J1946,0)</f>
        <v>0</v>
      </c>
      <c r="BH1946" s="156">
        <f>IF(N1946="sníž. přenesená",J1946,0)</f>
        <v>0</v>
      </c>
      <c r="BI1946" s="156">
        <f>IF(N1946="nulová",J1946,0)</f>
        <v>0</v>
      </c>
      <c r="BJ1946" s="120" t="s">
        <v>72</v>
      </c>
      <c r="BK1946" s="156">
        <f>ROUND(I1946*H1946,2)</f>
        <v>0</v>
      </c>
      <c r="BL1946" s="120" t="s">
        <v>1128</v>
      </c>
      <c r="BM1946" s="120" t="s">
        <v>1421</v>
      </c>
    </row>
    <row r="1947" spans="2:47" s="117" customFormat="1" ht="12">
      <c r="B1947" s="8"/>
      <c r="D1947" s="96" t="s">
        <v>399</v>
      </c>
      <c r="F1947" s="165" t="s">
        <v>1130</v>
      </c>
      <c r="L1947" s="8"/>
      <c r="M1947" s="114"/>
      <c r="N1947" s="21"/>
      <c r="O1947" s="21"/>
      <c r="P1947" s="21"/>
      <c r="Q1947" s="21"/>
      <c r="R1947" s="21"/>
      <c r="S1947" s="21"/>
      <c r="T1947" s="22"/>
      <c r="AT1947" s="120" t="s">
        <v>399</v>
      </c>
      <c r="AU1947" s="120" t="s">
        <v>72</v>
      </c>
    </row>
    <row r="1948" spans="2:47" s="117" customFormat="1" ht="19.5">
      <c r="B1948" s="8"/>
      <c r="D1948" s="96" t="s">
        <v>298</v>
      </c>
      <c r="F1948" s="113" t="s">
        <v>1131</v>
      </c>
      <c r="L1948" s="8"/>
      <c r="M1948" s="114"/>
      <c r="N1948" s="21"/>
      <c r="O1948" s="21"/>
      <c r="P1948" s="21"/>
      <c r="Q1948" s="21"/>
      <c r="R1948" s="21"/>
      <c r="S1948" s="21"/>
      <c r="T1948" s="22"/>
      <c r="AT1948" s="120" t="s">
        <v>298</v>
      </c>
      <c r="AU1948" s="120" t="s">
        <v>72</v>
      </c>
    </row>
    <row r="1949" spans="2:51" s="167" customFormat="1" ht="12">
      <c r="B1949" s="166"/>
      <c r="D1949" s="96" t="s">
        <v>132</v>
      </c>
      <c r="E1949" s="168" t="s">
        <v>1</v>
      </c>
      <c r="F1949" s="169" t="s">
        <v>401</v>
      </c>
      <c r="H1949" s="168" t="s">
        <v>1</v>
      </c>
      <c r="L1949" s="166"/>
      <c r="M1949" s="170"/>
      <c r="N1949" s="171"/>
      <c r="O1949" s="171"/>
      <c r="P1949" s="171"/>
      <c r="Q1949" s="171"/>
      <c r="R1949" s="171"/>
      <c r="S1949" s="171"/>
      <c r="T1949" s="172"/>
      <c r="AT1949" s="168" t="s">
        <v>132</v>
      </c>
      <c r="AU1949" s="168" t="s">
        <v>72</v>
      </c>
      <c r="AV1949" s="167" t="s">
        <v>72</v>
      </c>
      <c r="AW1949" s="167" t="s">
        <v>5</v>
      </c>
      <c r="AX1949" s="167" t="s">
        <v>66</v>
      </c>
      <c r="AY1949" s="168" t="s">
        <v>123</v>
      </c>
    </row>
    <row r="1950" spans="2:51" s="167" customFormat="1" ht="12">
      <c r="B1950" s="166"/>
      <c r="D1950" s="96" t="s">
        <v>132</v>
      </c>
      <c r="E1950" s="168" t="s">
        <v>1</v>
      </c>
      <c r="F1950" s="169" t="s">
        <v>1142</v>
      </c>
      <c r="H1950" s="168" t="s">
        <v>1</v>
      </c>
      <c r="L1950" s="166"/>
      <c r="M1950" s="170"/>
      <c r="N1950" s="171"/>
      <c r="O1950" s="171"/>
      <c r="P1950" s="171"/>
      <c r="Q1950" s="171"/>
      <c r="R1950" s="171"/>
      <c r="S1950" s="171"/>
      <c r="T1950" s="172"/>
      <c r="AT1950" s="168" t="s">
        <v>132</v>
      </c>
      <c r="AU1950" s="168" t="s">
        <v>72</v>
      </c>
      <c r="AV1950" s="167" t="s">
        <v>72</v>
      </c>
      <c r="AW1950" s="167" t="s">
        <v>5</v>
      </c>
      <c r="AX1950" s="167" t="s">
        <v>66</v>
      </c>
      <c r="AY1950" s="168" t="s">
        <v>123</v>
      </c>
    </row>
    <row r="1951" spans="2:51" s="167" customFormat="1" ht="12">
      <c r="B1951" s="166"/>
      <c r="D1951" s="96" t="s">
        <v>132</v>
      </c>
      <c r="E1951" s="168" t="s">
        <v>1</v>
      </c>
      <c r="F1951" s="169" t="s">
        <v>1143</v>
      </c>
      <c r="H1951" s="168" t="s">
        <v>1</v>
      </c>
      <c r="L1951" s="166"/>
      <c r="M1951" s="170"/>
      <c r="N1951" s="171"/>
      <c r="O1951" s="171"/>
      <c r="P1951" s="171"/>
      <c r="Q1951" s="171"/>
      <c r="R1951" s="171"/>
      <c r="S1951" s="171"/>
      <c r="T1951" s="172"/>
      <c r="AT1951" s="168" t="s">
        <v>132</v>
      </c>
      <c r="AU1951" s="168" t="s">
        <v>72</v>
      </c>
      <c r="AV1951" s="167" t="s">
        <v>72</v>
      </c>
      <c r="AW1951" s="167" t="s">
        <v>5</v>
      </c>
      <c r="AX1951" s="167" t="s">
        <v>66</v>
      </c>
      <c r="AY1951" s="168" t="s">
        <v>123</v>
      </c>
    </row>
    <row r="1952" spans="2:51" s="167" customFormat="1" ht="12">
      <c r="B1952" s="166"/>
      <c r="D1952" s="96" t="s">
        <v>132</v>
      </c>
      <c r="E1952" s="168" t="s">
        <v>1</v>
      </c>
      <c r="F1952" s="169" t="s">
        <v>404</v>
      </c>
      <c r="H1952" s="168" t="s">
        <v>1</v>
      </c>
      <c r="L1952" s="166"/>
      <c r="M1952" s="170"/>
      <c r="N1952" s="171"/>
      <c r="O1952" s="171"/>
      <c r="P1952" s="171"/>
      <c r="Q1952" s="171"/>
      <c r="R1952" s="171"/>
      <c r="S1952" s="171"/>
      <c r="T1952" s="172"/>
      <c r="AT1952" s="168" t="s">
        <v>132</v>
      </c>
      <c r="AU1952" s="168" t="s">
        <v>72</v>
      </c>
      <c r="AV1952" s="167" t="s">
        <v>72</v>
      </c>
      <c r="AW1952" s="167" t="s">
        <v>5</v>
      </c>
      <c r="AX1952" s="167" t="s">
        <v>66</v>
      </c>
      <c r="AY1952" s="168" t="s">
        <v>123</v>
      </c>
    </row>
    <row r="1953" spans="2:51" s="167" customFormat="1" ht="12">
      <c r="B1953" s="166"/>
      <c r="D1953" s="96" t="s">
        <v>132</v>
      </c>
      <c r="E1953" s="168" t="s">
        <v>1</v>
      </c>
      <c r="F1953" s="169" t="s">
        <v>1144</v>
      </c>
      <c r="H1953" s="168" t="s">
        <v>1</v>
      </c>
      <c r="L1953" s="166"/>
      <c r="M1953" s="170"/>
      <c r="N1953" s="171"/>
      <c r="O1953" s="171"/>
      <c r="P1953" s="171"/>
      <c r="Q1953" s="171"/>
      <c r="R1953" s="171"/>
      <c r="S1953" s="171"/>
      <c r="T1953" s="172"/>
      <c r="AT1953" s="168" t="s">
        <v>132</v>
      </c>
      <c r="AU1953" s="168" t="s">
        <v>72</v>
      </c>
      <c r="AV1953" s="167" t="s">
        <v>72</v>
      </c>
      <c r="AW1953" s="167" t="s">
        <v>5</v>
      </c>
      <c r="AX1953" s="167" t="s">
        <v>66</v>
      </c>
      <c r="AY1953" s="168" t="s">
        <v>123</v>
      </c>
    </row>
    <row r="1954" spans="2:51" s="167" customFormat="1" ht="12">
      <c r="B1954" s="166"/>
      <c r="D1954" s="96" t="s">
        <v>132</v>
      </c>
      <c r="E1954" s="168" t="s">
        <v>1</v>
      </c>
      <c r="F1954" s="169" t="s">
        <v>1145</v>
      </c>
      <c r="H1954" s="168" t="s">
        <v>1</v>
      </c>
      <c r="L1954" s="166"/>
      <c r="M1954" s="170"/>
      <c r="N1954" s="171"/>
      <c r="O1954" s="171"/>
      <c r="P1954" s="171"/>
      <c r="Q1954" s="171"/>
      <c r="R1954" s="171"/>
      <c r="S1954" s="171"/>
      <c r="T1954" s="172"/>
      <c r="AT1954" s="168" t="s">
        <v>132</v>
      </c>
      <c r="AU1954" s="168" t="s">
        <v>72</v>
      </c>
      <c r="AV1954" s="167" t="s">
        <v>72</v>
      </c>
      <c r="AW1954" s="167" t="s">
        <v>5</v>
      </c>
      <c r="AX1954" s="167" t="s">
        <v>66</v>
      </c>
      <c r="AY1954" s="168" t="s">
        <v>123</v>
      </c>
    </row>
    <row r="1955" spans="2:51" s="167" customFormat="1" ht="12">
      <c r="B1955" s="166"/>
      <c r="D1955" s="96" t="s">
        <v>132</v>
      </c>
      <c r="E1955" s="168" t="s">
        <v>1</v>
      </c>
      <c r="F1955" s="169" t="s">
        <v>1146</v>
      </c>
      <c r="H1955" s="168" t="s">
        <v>1</v>
      </c>
      <c r="L1955" s="166"/>
      <c r="M1955" s="170"/>
      <c r="N1955" s="171"/>
      <c r="O1955" s="171"/>
      <c r="P1955" s="171"/>
      <c r="Q1955" s="171"/>
      <c r="R1955" s="171"/>
      <c r="S1955" s="171"/>
      <c r="T1955" s="172"/>
      <c r="AT1955" s="168" t="s">
        <v>132</v>
      </c>
      <c r="AU1955" s="168" t="s">
        <v>72</v>
      </c>
      <c r="AV1955" s="167" t="s">
        <v>72</v>
      </c>
      <c r="AW1955" s="167" t="s">
        <v>5</v>
      </c>
      <c r="AX1955" s="167" t="s">
        <v>66</v>
      </c>
      <c r="AY1955" s="168" t="s">
        <v>123</v>
      </c>
    </row>
    <row r="1956" spans="2:51" s="95" customFormat="1" ht="12">
      <c r="B1956" s="94"/>
      <c r="D1956" s="96" t="s">
        <v>132</v>
      </c>
      <c r="E1956" s="97" t="s">
        <v>1</v>
      </c>
      <c r="F1956" s="98" t="s">
        <v>1147</v>
      </c>
      <c r="H1956" s="99">
        <v>66.3</v>
      </c>
      <c r="L1956" s="94"/>
      <c r="M1956" s="100"/>
      <c r="N1956" s="101"/>
      <c r="O1956" s="101"/>
      <c r="P1956" s="101"/>
      <c r="Q1956" s="101"/>
      <c r="R1956" s="101"/>
      <c r="S1956" s="101"/>
      <c r="T1956" s="102"/>
      <c r="AT1956" s="97" t="s">
        <v>132</v>
      </c>
      <c r="AU1956" s="97" t="s">
        <v>72</v>
      </c>
      <c r="AV1956" s="95" t="s">
        <v>74</v>
      </c>
      <c r="AW1956" s="95" t="s">
        <v>5</v>
      </c>
      <c r="AX1956" s="95" t="s">
        <v>66</v>
      </c>
      <c r="AY1956" s="97" t="s">
        <v>123</v>
      </c>
    </row>
    <row r="1957" spans="2:51" s="167" customFormat="1" ht="12">
      <c r="B1957" s="166"/>
      <c r="D1957" s="96" t="s">
        <v>132</v>
      </c>
      <c r="E1957" s="168" t="s">
        <v>1</v>
      </c>
      <c r="F1957" s="169" t="s">
        <v>409</v>
      </c>
      <c r="H1957" s="168" t="s">
        <v>1</v>
      </c>
      <c r="L1957" s="166"/>
      <c r="M1957" s="170"/>
      <c r="N1957" s="171"/>
      <c r="O1957" s="171"/>
      <c r="P1957" s="171"/>
      <c r="Q1957" s="171"/>
      <c r="R1957" s="171"/>
      <c r="S1957" s="171"/>
      <c r="T1957" s="172"/>
      <c r="AT1957" s="168" t="s">
        <v>132</v>
      </c>
      <c r="AU1957" s="168" t="s">
        <v>72</v>
      </c>
      <c r="AV1957" s="167" t="s">
        <v>72</v>
      </c>
      <c r="AW1957" s="167" t="s">
        <v>5</v>
      </c>
      <c r="AX1957" s="167" t="s">
        <v>66</v>
      </c>
      <c r="AY1957" s="168" t="s">
        <v>123</v>
      </c>
    </row>
    <row r="1958" spans="2:51" s="167" customFormat="1" ht="12">
      <c r="B1958" s="166"/>
      <c r="D1958" s="96" t="s">
        <v>132</v>
      </c>
      <c r="E1958" s="168" t="s">
        <v>1</v>
      </c>
      <c r="F1958" s="169" t="s">
        <v>1148</v>
      </c>
      <c r="H1958" s="168" t="s">
        <v>1</v>
      </c>
      <c r="L1958" s="166"/>
      <c r="M1958" s="170"/>
      <c r="N1958" s="171"/>
      <c r="O1958" s="171"/>
      <c r="P1958" s="171"/>
      <c r="Q1958" s="171"/>
      <c r="R1958" s="171"/>
      <c r="S1958" s="171"/>
      <c r="T1958" s="172"/>
      <c r="AT1958" s="168" t="s">
        <v>132</v>
      </c>
      <c r="AU1958" s="168" t="s">
        <v>72</v>
      </c>
      <c r="AV1958" s="167" t="s">
        <v>72</v>
      </c>
      <c r="AW1958" s="167" t="s">
        <v>5</v>
      </c>
      <c r="AX1958" s="167" t="s">
        <v>66</v>
      </c>
      <c r="AY1958" s="168" t="s">
        <v>123</v>
      </c>
    </row>
    <row r="1959" spans="2:51" s="95" customFormat="1" ht="12">
      <c r="B1959" s="94"/>
      <c r="D1959" s="96" t="s">
        <v>132</v>
      </c>
      <c r="E1959" s="97" t="s">
        <v>1</v>
      </c>
      <c r="F1959" s="98" t="s">
        <v>1149</v>
      </c>
      <c r="H1959" s="99">
        <v>8.25</v>
      </c>
      <c r="L1959" s="94"/>
      <c r="M1959" s="100"/>
      <c r="N1959" s="101"/>
      <c r="O1959" s="101"/>
      <c r="P1959" s="101"/>
      <c r="Q1959" s="101"/>
      <c r="R1959" s="101"/>
      <c r="S1959" s="101"/>
      <c r="T1959" s="102"/>
      <c r="AT1959" s="97" t="s">
        <v>132</v>
      </c>
      <c r="AU1959" s="97" t="s">
        <v>72</v>
      </c>
      <c r="AV1959" s="95" t="s">
        <v>74</v>
      </c>
      <c r="AW1959" s="95" t="s">
        <v>5</v>
      </c>
      <c r="AX1959" s="95" t="s">
        <v>66</v>
      </c>
      <c r="AY1959" s="97" t="s">
        <v>123</v>
      </c>
    </row>
    <row r="1960" spans="2:51" s="174" customFormat="1" ht="12">
      <c r="B1960" s="173"/>
      <c r="D1960" s="96" t="s">
        <v>132</v>
      </c>
      <c r="E1960" s="175" t="s">
        <v>1</v>
      </c>
      <c r="F1960" s="176" t="s">
        <v>412</v>
      </c>
      <c r="H1960" s="177">
        <v>74.55</v>
      </c>
      <c r="L1960" s="173"/>
      <c r="M1960" s="178"/>
      <c r="N1960" s="179"/>
      <c r="O1960" s="179"/>
      <c r="P1960" s="179"/>
      <c r="Q1960" s="179"/>
      <c r="R1960" s="179"/>
      <c r="S1960" s="179"/>
      <c r="T1960" s="180"/>
      <c r="AT1960" s="175" t="s">
        <v>132</v>
      </c>
      <c r="AU1960" s="175" t="s">
        <v>72</v>
      </c>
      <c r="AV1960" s="174" t="s">
        <v>137</v>
      </c>
      <c r="AW1960" s="174" t="s">
        <v>5</v>
      </c>
      <c r="AX1960" s="174" t="s">
        <v>66</v>
      </c>
      <c r="AY1960" s="175" t="s">
        <v>123</v>
      </c>
    </row>
    <row r="1961" spans="2:51" s="167" customFormat="1" ht="12">
      <c r="B1961" s="166"/>
      <c r="D1961" s="96" t="s">
        <v>132</v>
      </c>
      <c r="E1961" s="168" t="s">
        <v>1</v>
      </c>
      <c r="F1961" s="169" t="s">
        <v>1150</v>
      </c>
      <c r="H1961" s="168" t="s">
        <v>1</v>
      </c>
      <c r="L1961" s="166"/>
      <c r="M1961" s="170"/>
      <c r="N1961" s="171"/>
      <c r="O1961" s="171"/>
      <c r="P1961" s="171"/>
      <c r="Q1961" s="171"/>
      <c r="R1961" s="171"/>
      <c r="S1961" s="171"/>
      <c r="T1961" s="172"/>
      <c r="AT1961" s="168" t="s">
        <v>132</v>
      </c>
      <c r="AU1961" s="168" t="s">
        <v>72</v>
      </c>
      <c r="AV1961" s="167" t="s">
        <v>72</v>
      </c>
      <c r="AW1961" s="167" t="s">
        <v>5</v>
      </c>
      <c r="AX1961" s="167" t="s">
        <v>66</v>
      </c>
      <c r="AY1961" s="168" t="s">
        <v>123</v>
      </c>
    </row>
    <row r="1962" spans="2:51" s="167" customFormat="1" ht="12">
      <c r="B1962" s="166"/>
      <c r="D1962" s="96" t="s">
        <v>132</v>
      </c>
      <c r="E1962" s="168" t="s">
        <v>1</v>
      </c>
      <c r="F1962" s="169" t="s">
        <v>1145</v>
      </c>
      <c r="H1962" s="168" t="s">
        <v>1</v>
      </c>
      <c r="L1962" s="166"/>
      <c r="M1962" s="170"/>
      <c r="N1962" s="171"/>
      <c r="O1962" s="171"/>
      <c r="P1962" s="171"/>
      <c r="Q1962" s="171"/>
      <c r="R1962" s="171"/>
      <c r="S1962" s="171"/>
      <c r="T1962" s="172"/>
      <c r="AT1962" s="168" t="s">
        <v>132</v>
      </c>
      <c r="AU1962" s="168" t="s">
        <v>72</v>
      </c>
      <c r="AV1962" s="167" t="s">
        <v>72</v>
      </c>
      <c r="AW1962" s="167" t="s">
        <v>5</v>
      </c>
      <c r="AX1962" s="167" t="s">
        <v>66</v>
      </c>
      <c r="AY1962" s="168" t="s">
        <v>123</v>
      </c>
    </row>
    <row r="1963" spans="2:51" s="167" customFormat="1" ht="12">
      <c r="B1963" s="166"/>
      <c r="D1963" s="96" t="s">
        <v>132</v>
      </c>
      <c r="E1963" s="168" t="s">
        <v>1</v>
      </c>
      <c r="F1963" s="169" t="s">
        <v>1151</v>
      </c>
      <c r="H1963" s="168" t="s">
        <v>1</v>
      </c>
      <c r="L1963" s="166"/>
      <c r="M1963" s="170"/>
      <c r="N1963" s="171"/>
      <c r="O1963" s="171"/>
      <c r="P1963" s="171"/>
      <c r="Q1963" s="171"/>
      <c r="R1963" s="171"/>
      <c r="S1963" s="171"/>
      <c r="T1963" s="172"/>
      <c r="AT1963" s="168" t="s">
        <v>132</v>
      </c>
      <c r="AU1963" s="168" t="s">
        <v>72</v>
      </c>
      <c r="AV1963" s="167" t="s">
        <v>72</v>
      </c>
      <c r="AW1963" s="167" t="s">
        <v>5</v>
      </c>
      <c r="AX1963" s="167" t="s">
        <v>66</v>
      </c>
      <c r="AY1963" s="168" t="s">
        <v>123</v>
      </c>
    </row>
    <row r="1964" spans="2:51" s="95" customFormat="1" ht="12">
      <c r="B1964" s="94"/>
      <c r="D1964" s="96" t="s">
        <v>132</v>
      </c>
      <c r="E1964" s="97" t="s">
        <v>1</v>
      </c>
      <c r="F1964" s="98" t="s">
        <v>1152</v>
      </c>
      <c r="H1964" s="99">
        <v>160.65</v>
      </c>
      <c r="L1964" s="94"/>
      <c r="M1964" s="100"/>
      <c r="N1964" s="101"/>
      <c r="O1964" s="101"/>
      <c r="P1964" s="101"/>
      <c r="Q1964" s="101"/>
      <c r="R1964" s="101"/>
      <c r="S1964" s="101"/>
      <c r="T1964" s="102"/>
      <c r="AT1964" s="97" t="s">
        <v>132</v>
      </c>
      <c r="AU1964" s="97" t="s">
        <v>72</v>
      </c>
      <c r="AV1964" s="95" t="s">
        <v>74</v>
      </c>
      <c r="AW1964" s="95" t="s">
        <v>5</v>
      </c>
      <c r="AX1964" s="95" t="s">
        <v>66</v>
      </c>
      <c r="AY1964" s="97" t="s">
        <v>123</v>
      </c>
    </row>
    <row r="1965" spans="2:51" s="167" customFormat="1" ht="12">
      <c r="B1965" s="166"/>
      <c r="D1965" s="96" t="s">
        <v>132</v>
      </c>
      <c r="E1965" s="168" t="s">
        <v>1</v>
      </c>
      <c r="F1965" s="169" t="s">
        <v>409</v>
      </c>
      <c r="H1965" s="168" t="s">
        <v>1</v>
      </c>
      <c r="L1965" s="166"/>
      <c r="M1965" s="170"/>
      <c r="N1965" s="171"/>
      <c r="O1965" s="171"/>
      <c r="P1965" s="171"/>
      <c r="Q1965" s="171"/>
      <c r="R1965" s="171"/>
      <c r="S1965" s="171"/>
      <c r="T1965" s="172"/>
      <c r="AT1965" s="168" t="s">
        <v>132</v>
      </c>
      <c r="AU1965" s="168" t="s">
        <v>72</v>
      </c>
      <c r="AV1965" s="167" t="s">
        <v>72</v>
      </c>
      <c r="AW1965" s="167" t="s">
        <v>5</v>
      </c>
      <c r="AX1965" s="167" t="s">
        <v>66</v>
      </c>
      <c r="AY1965" s="168" t="s">
        <v>123</v>
      </c>
    </row>
    <row r="1966" spans="2:51" s="167" customFormat="1" ht="12">
      <c r="B1966" s="166"/>
      <c r="D1966" s="96" t="s">
        <v>132</v>
      </c>
      <c r="E1966" s="168" t="s">
        <v>1</v>
      </c>
      <c r="F1966" s="169" t="s">
        <v>1153</v>
      </c>
      <c r="H1966" s="168" t="s">
        <v>1</v>
      </c>
      <c r="L1966" s="166"/>
      <c r="M1966" s="170"/>
      <c r="N1966" s="171"/>
      <c r="O1966" s="171"/>
      <c r="P1966" s="171"/>
      <c r="Q1966" s="171"/>
      <c r="R1966" s="171"/>
      <c r="S1966" s="171"/>
      <c r="T1966" s="172"/>
      <c r="AT1966" s="168" t="s">
        <v>132</v>
      </c>
      <c r="AU1966" s="168" t="s">
        <v>72</v>
      </c>
      <c r="AV1966" s="167" t="s">
        <v>72</v>
      </c>
      <c r="AW1966" s="167" t="s">
        <v>5</v>
      </c>
      <c r="AX1966" s="167" t="s">
        <v>66</v>
      </c>
      <c r="AY1966" s="168" t="s">
        <v>123</v>
      </c>
    </row>
    <row r="1967" spans="2:51" s="95" customFormat="1" ht="12">
      <c r="B1967" s="94"/>
      <c r="D1967" s="96" t="s">
        <v>132</v>
      </c>
      <c r="E1967" s="97" t="s">
        <v>1</v>
      </c>
      <c r="F1967" s="98" t="s">
        <v>1154</v>
      </c>
      <c r="H1967" s="99">
        <v>6.75</v>
      </c>
      <c r="L1967" s="94"/>
      <c r="M1967" s="100"/>
      <c r="N1967" s="101"/>
      <c r="O1967" s="101"/>
      <c r="P1967" s="101"/>
      <c r="Q1967" s="101"/>
      <c r="R1967" s="101"/>
      <c r="S1967" s="101"/>
      <c r="T1967" s="102"/>
      <c r="AT1967" s="97" t="s">
        <v>132</v>
      </c>
      <c r="AU1967" s="97" t="s">
        <v>72</v>
      </c>
      <c r="AV1967" s="95" t="s">
        <v>74</v>
      </c>
      <c r="AW1967" s="95" t="s">
        <v>5</v>
      </c>
      <c r="AX1967" s="95" t="s">
        <v>66</v>
      </c>
      <c r="AY1967" s="97" t="s">
        <v>123</v>
      </c>
    </row>
    <row r="1968" spans="2:51" s="174" customFormat="1" ht="12">
      <c r="B1968" s="173"/>
      <c r="D1968" s="96" t="s">
        <v>132</v>
      </c>
      <c r="E1968" s="175" t="s">
        <v>1</v>
      </c>
      <c r="F1968" s="176" t="s">
        <v>412</v>
      </c>
      <c r="H1968" s="177">
        <v>167.4</v>
      </c>
      <c r="L1968" s="173"/>
      <c r="M1968" s="178"/>
      <c r="N1968" s="179"/>
      <c r="O1968" s="179"/>
      <c r="P1968" s="179"/>
      <c r="Q1968" s="179"/>
      <c r="R1968" s="179"/>
      <c r="S1968" s="179"/>
      <c r="T1968" s="180"/>
      <c r="AT1968" s="175" t="s">
        <v>132</v>
      </c>
      <c r="AU1968" s="175" t="s">
        <v>72</v>
      </c>
      <c r="AV1968" s="174" t="s">
        <v>137</v>
      </c>
      <c r="AW1968" s="174" t="s">
        <v>5</v>
      </c>
      <c r="AX1968" s="174" t="s">
        <v>66</v>
      </c>
      <c r="AY1968" s="175" t="s">
        <v>123</v>
      </c>
    </row>
    <row r="1969" spans="2:51" s="167" customFormat="1" ht="12">
      <c r="B1969" s="166"/>
      <c r="D1969" s="96" t="s">
        <v>132</v>
      </c>
      <c r="E1969" s="168" t="s">
        <v>1</v>
      </c>
      <c r="F1969" s="169" t="s">
        <v>1155</v>
      </c>
      <c r="H1969" s="168" t="s">
        <v>1</v>
      </c>
      <c r="L1969" s="166"/>
      <c r="M1969" s="170"/>
      <c r="N1969" s="171"/>
      <c r="O1969" s="171"/>
      <c r="P1969" s="171"/>
      <c r="Q1969" s="171"/>
      <c r="R1969" s="171"/>
      <c r="S1969" s="171"/>
      <c r="T1969" s="172"/>
      <c r="AT1969" s="168" t="s">
        <v>132</v>
      </c>
      <c r="AU1969" s="168" t="s">
        <v>72</v>
      </c>
      <c r="AV1969" s="167" t="s">
        <v>72</v>
      </c>
      <c r="AW1969" s="167" t="s">
        <v>5</v>
      </c>
      <c r="AX1969" s="167" t="s">
        <v>66</v>
      </c>
      <c r="AY1969" s="168" t="s">
        <v>123</v>
      </c>
    </row>
    <row r="1970" spans="2:51" s="167" customFormat="1" ht="12">
      <c r="B1970" s="166"/>
      <c r="D1970" s="96" t="s">
        <v>132</v>
      </c>
      <c r="E1970" s="168" t="s">
        <v>1</v>
      </c>
      <c r="F1970" s="169" t="s">
        <v>1145</v>
      </c>
      <c r="H1970" s="168" t="s">
        <v>1</v>
      </c>
      <c r="L1970" s="166"/>
      <c r="M1970" s="170"/>
      <c r="N1970" s="171"/>
      <c r="O1970" s="171"/>
      <c r="P1970" s="171"/>
      <c r="Q1970" s="171"/>
      <c r="R1970" s="171"/>
      <c r="S1970" s="171"/>
      <c r="T1970" s="172"/>
      <c r="AT1970" s="168" t="s">
        <v>132</v>
      </c>
      <c r="AU1970" s="168" t="s">
        <v>72</v>
      </c>
      <c r="AV1970" s="167" t="s">
        <v>72</v>
      </c>
      <c r="AW1970" s="167" t="s">
        <v>5</v>
      </c>
      <c r="AX1970" s="167" t="s">
        <v>66</v>
      </c>
      <c r="AY1970" s="168" t="s">
        <v>123</v>
      </c>
    </row>
    <row r="1971" spans="2:51" s="167" customFormat="1" ht="12">
      <c r="B1971" s="166"/>
      <c r="D1971" s="96" t="s">
        <v>132</v>
      </c>
      <c r="E1971" s="168" t="s">
        <v>1</v>
      </c>
      <c r="F1971" s="169" t="s">
        <v>1156</v>
      </c>
      <c r="H1971" s="168" t="s">
        <v>1</v>
      </c>
      <c r="L1971" s="166"/>
      <c r="M1971" s="170"/>
      <c r="N1971" s="171"/>
      <c r="O1971" s="171"/>
      <c r="P1971" s="171"/>
      <c r="Q1971" s="171"/>
      <c r="R1971" s="171"/>
      <c r="S1971" s="171"/>
      <c r="T1971" s="172"/>
      <c r="AT1971" s="168" t="s">
        <v>132</v>
      </c>
      <c r="AU1971" s="168" t="s">
        <v>72</v>
      </c>
      <c r="AV1971" s="167" t="s">
        <v>72</v>
      </c>
      <c r="AW1971" s="167" t="s">
        <v>5</v>
      </c>
      <c r="AX1971" s="167" t="s">
        <v>66</v>
      </c>
      <c r="AY1971" s="168" t="s">
        <v>123</v>
      </c>
    </row>
    <row r="1972" spans="2:51" s="95" customFormat="1" ht="12">
      <c r="B1972" s="94"/>
      <c r="D1972" s="96" t="s">
        <v>132</v>
      </c>
      <c r="E1972" s="97" t="s">
        <v>1</v>
      </c>
      <c r="F1972" s="98" t="s">
        <v>1157</v>
      </c>
      <c r="H1972" s="99">
        <v>196.775</v>
      </c>
      <c r="L1972" s="94"/>
      <c r="M1972" s="100"/>
      <c r="N1972" s="101"/>
      <c r="O1972" s="101"/>
      <c r="P1972" s="101"/>
      <c r="Q1972" s="101"/>
      <c r="R1972" s="101"/>
      <c r="S1972" s="101"/>
      <c r="T1972" s="102"/>
      <c r="AT1972" s="97" t="s">
        <v>132</v>
      </c>
      <c r="AU1972" s="97" t="s">
        <v>72</v>
      </c>
      <c r="AV1972" s="95" t="s">
        <v>74</v>
      </c>
      <c r="AW1972" s="95" t="s">
        <v>5</v>
      </c>
      <c r="AX1972" s="95" t="s">
        <v>66</v>
      </c>
      <c r="AY1972" s="97" t="s">
        <v>123</v>
      </c>
    </row>
    <row r="1973" spans="2:51" s="167" customFormat="1" ht="12">
      <c r="B1973" s="166"/>
      <c r="D1973" s="96" t="s">
        <v>132</v>
      </c>
      <c r="E1973" s="168" t="s">
        <v>1</v>
      </c>
      <c r="F1973" s="169" t="s">
        <v>409</v>
      </c>
      <c r="H1973" s="168" t="s">
        <v>1</v>
      </c>
      <c r="L1973" s="166"/>
      <c r="M1973" s="170"/>
      <c r="N1973" s="171"/>
      <c r="O1973" s="171"/>
      <c r="P1973" s="171"/>
      <c r="Q1973" s="171"/>
      <c r="R1973" s="171"/>
      <c r="S1973" s="171"/>
      <c r="T1973" s="172"/>
      <c r="AT1973" s="168" t="s">
        <v>132</v>
      </c>
      <c r="AU1973" s="168" t="s">
        <v>72</v>
      </c>
      <c r="AV1973" s="167" t="s">
        <v>72</v>
      </c>
      <c r="AW1973" s="167" t="s">
        <v>5</v>
      </c>
      <c r="AX1973" s="167" t="s">
        <v>66</v>
      </c>
      <c r="AY1973" s="168" t="s">
        <v>123</v>
      </c>
    </row>
    <row r="1974" spans="2:51" s="167" customFormat="1" ht="12">
      <c r="B1974" s="166"/>
      <c r="D1974" s="96" t="s">
        <v>132</v>
      </c>
      <c r="E1974" s="168" t="s">
        <v>1</v>
      </c>
      <c r="F1974" s="169" t="s">
        <v>1158</v>
      </c>
      <c r="H1974" s="168" t="s">
        <v>1</v>
      </c>
      <c r="L1974" s="166"/>
      <c r="M1974" s="170"/>
      <c r="N1974" s="171"/>
      <c r="O1974" s="171"/>
      <c r="P1974" s="171"/>
      <c r="Q1974" s="171"/>
      <c r="R1974" s="171"/>
      <c r="S1974" s="171"/>
      <c r="T1974" s="172"/>
      <c r="AT1974" s="168" t="s">
        <v>132</v>
      </c>
      <c r="AU1974" s="168" t="s">
        <v>72</v>
      </c>
      <c r="AV1974" s="167" t="s">
        <v>72</v>
      </c>
      <c r="AW1974" s="167" t="s">
        <v>5</v>
      </c>
      <c r="AX1974" s="167" t="s">
        <v>66</v>
      </c>
      <c r="AY1974" s="168" t="s">
        <v>123</v>
      </c>
    </row>
    <row r="1975" spans="2:51" s="95" customFormat="1" ht="12">
      <c r="B1975" s="94"/>
      <c r="D1975" s="96" t="s">
        <v>132</v>
      </c>
      <c r="E1975" s="97" t="s">
        <v>1</v>
      </c>
      <c r="F1975" s="98" t="s">
        <v>1159</v>
      </c>
      <c r="H1975" s="99">
        <v>5.45</v>
      </c>
      <c r="L1975" s="94"/>
      <c r="M1975" s="100"/>
      <c r="N1975" s="101"/>
      <c r="O1975" s="101"/>
      <c r="P1975" s="101"/>
      <c r="Q1975" s="101"/>
      <c r="R1975" s="101"/>
      <c r="S1975" s="101"/>
      <c r="T1975" s="102"/>
      <c r="AT1975" s="97" t="s">
        <v>132</v>
      </c>
      <c r="AU1975" s="97" t="s">
        <v>72</v>
      </c>
      <c r="AV1975" s="95" t="s">
        <v>74</v>
      </c>
      <c r="AW1975" s="95" t="s">
        <v>5</v>
      </c>
      <c r="AX1975" s="95" t="s">
        <v>66</v>
      </c>
      <c r="AY1975" s="97" t="s">
        <v>123</v>
      </c>
    </row>
    <row r="1976" spans="2:51" s="174" customFormat="1" ht="12">
      <c r="B1976" s="173"/>
      <c r="D1976" s="96" t="s">
        <v>132</v>
      </c>
      <c r="E1976" s="175" t="s">
        <v>1</v>
      </c>
      <c r="F1976" s="176" t="s">
        <v>412</v>
      </c>
      <c r="H1976" s="177">
        <v>202.225</v>
      </c>
      <c r="L1976" s="173"/>
      <c r="M1976" s="178"/>
      <c r="N1976" s="179"/>
      <c r="O1976" s="179"/>
      <c r="P1976" s="179"/>
      <c r="Q1976" s="179"/>
      <c r="R1976" s="179"/>
      <c r="S1976" s="179"/>
      <c r="T1976" s="180"/>
      <c r="AT1976" s="175" t="s">
        <v>132</v>
      </c>
      <c r="AU1976" s="175" t="s">
        <v>72</v>
      </c>
      <c r="AV1976" s="174" t="s">
        <v>137</v>
      </c>
      <c r="AW1976" s="174" t="s">
        <v>5</v>
      </c>
      <c r="AX1976" s="174" t="s">
        <v>66</v>
      </c>
      <c r="AY1976" s="175" t="s">
        <v>123</v>
      </c>
    </row>
    <row r="1977" spans="2:51" s="167" customFormat="1" ht="12">
      <c r="B1977" s="166"/>
      <c r="D1977" s="96" t="s">
        <v>132</v>
      </c>
      <c r="E1977" s="168" t="s">
        <v>1</v>
      </c>
      <c r="F1977" s="169" t="s">
        <v>1160</v>
      </c>
      <c r="H1977" s="168" t="s">
        <v>1</v>
      </c>
      <c r="L1977" s="166"/>
      <c r="M1977" s="170"/>
      <c r="N1977" s="171"/>
      <c r="O1977" s="171"/>
      <c r="P1977" s="171"/>
      <c r="Q1977" s="171"/>
      <c r="R1977" s="171"/>
      <c r="S1977" s="171"/>
      <c r="T1977" s="172"/>
      <c r="AT1977" s="168" t="s">
        <v>132</v>
      </c>
      <c r="AU1977" s="168" t="s">
        <v>72</v>
      </c>
      <c r="AV1977" s="167" t="s">
        <v>72</v>
      </c>
      <c r="AW1977" s="167" t="s">
        <v>5</v>
      </c>
      <c r="AX1977" s="167" t="s">
        <v>66</v>
      </c>
      <c r="AY1977" s="168" t="s">
        <v>123</v>
      </c>
    </row>
    <row r="1978" spans="2:51" s="167" customFormat="1" ht="12">
      <c r="B1978" s="166"/>
      <c r="D1978" s="96" t="s">
        <v>132</v>
      </c>
      <c r="E1978" s="168" t="s">
        <v>1</v>
      </c>
      <c r="F1978" s="169" t="s">
        <v>1145</v>
      </c>
      <c r="H1978" s="168" t="s">
        <v>1</v>
      </c>
      <c r="L1978" s="166"/>
      <c r="M1978" s="170"/>
      <c r="N1978" s="171"/>
      <c r="O1978" s="171"/>
      <c r="P1978" s="171"/>
      <c r="Q1978" s="171"/>
      <c r="R1978" s="171"/>
      <c r="S1978" s="171"/>
      <c r="T1978" s="172"/>
      <c r="AT1978" s="168" t="s">
        <v>132</v>
      </c>
      <c r="AU1978" s="168" t="s">
        <v>72</v>
      </c>
      <c r="AV1978" s="167" t="s">
        <v>72</v>
      </c>
      <c r="AW1978" s="167" t="s">
        <v>5</v>
      </c>
      <c r="AX1978" s="167" t="s">
        <v>66</v>
      </c>
      <c r="AY1978" s="168" t="s">
        <v>123</v>
      </c>
    </row>
    <row r="1979" spans="2:51" s="167" customFormat="1" ht="12">
      <c r="B1979" s="166"/>
      <c r="D1979" s="96" t="s">
        <v>132</v>
      </c>
      <c r="E1979" s="168" t="s">
        <v>1</v>
      </c>
      <c r="F1979" s="169" t="s">
        <v>1161</v>
      </c>
      <c r="H1979" s="168" t="s">
        <v>1</v>
      </c>
      <c r="L1979" s="166"/>
      <c r="M1979" s="170"/>
      <c r="N1979" s="171"/>
      <c r="O1979" s="171"/>
      <c r="P1979" s="171"/>
      <c r="Q1979" s="171"/>
      <c r="R1979" s="171"/>
      <c r="S1979" s="171"/>
      <c r="T1979" s="172"/>
      <c r="AT1979" s="168" t="s">
        <v>132</v>
      </c>
      <c r="AU1979" s="168" t="s">
        <v>72</v>
      </c>
      <c r="AV1979" s="167" t="s">
        <v>72</v>
      </c>
      <c r="AW1979" s="167" t="s">
        <v>5</v>
      </c>
      <c r="AX1979" s="167" t="s">
        <v>66</v>
      </c>
      <c r="AY1979" s="168" t="s">
        <v>123</v>
      </c>
    </row>
    <row r="1980" spans="2:51" s="95" customFormat="1" ht="12">
      <c r="B1980" s="94"/>
      <c r="D1980" s="96" t="s">
        <v>132</v>
      </c>
      <c r="E1980" s="97" t="s">
        <v>1</v>
      </c>
      <c r="F1980" s="98" t="s">
        <v>1162</v>
      </c>
      <c r="H1980" s="99">
        <v>47.481</v>
      </c>
      <c r="L1980" s="94"/>
      <c r="M1980" s="100"/>
      <c r="N1980" s="101"/>
      <c r="O1980" s="101"/>
      <c r="P1980" s="101"/>
      <c r="Q1980" s="101"/>
      <c r="R1980" s="101"/>
      <c r="S1980" s="101"/>
      <c r="T1980" s="102"/>
      <c r="AT1980" s="97" t="s">
        <v>132</v>
      </c>
      <c r="AU1980" s="97" t="s">
        <v>72</v>
      </c>
      <c r="AV1980" s="95" t="s">
        <v>74</v>
      </c>
      <c r="AW1980" s="95" t="s">
        <v>5</v>
      </c>
      <c r="AX1980" s="95" t="s">
        <v>66</v>
      </c>
      <c r="AY1980" s="97" t="s">
        <v>123</v>
      </c>
    </row>
    <row r="1981" spans="2:51" s="167" customFormat="1" ht="12">
      <c r="B1981" s="166"/>
      <c r="D1981" s="96" t="s">
        <v>132</v>
      </c>
      <c r="E1981" s="168" t="s">
        <v>1</v>
      </c>
      <c r="F1981" s="169" t="s">
        <v>409</v>
      </c>
      <c r="H1981" s="168" t="s">
        <v>1</v>
      </c>
      <c r="L1981" s="166"/>
      <c r="M1981" s="170"/>
      <c r="N1981" s="171"/>
      <c r="O1981" s="171"/>
      <c r="P1981" s="171"/>
      <c r="Q1981" s="171"/>
      <c r="R1981" s="171"/>
      <c r="S1981" s="171"/>
      <c r="T1981" s="172"/>
      <c r="AT1981" s="168" t="s">
        <v>132</v>
      </c>
      <c r="AU1981" s="168" t="s">
        <v>72</v>
      </c>
      <c r="AV1981" s="167" t="s">
        <v>72</v>
      </c>
      <c r="AW1981" s="167" t="s">
        <v>5</v>
      </c>
      <c r="AX1981" s="167" t="s">
        <v>66</v>
      </c>
      <c r="AY1981" s="168" t="s">
        <v>123</v>
      </c>
    </row>
    <row r="1982" spans="2:51" s="167" customFormat="1" ht="12">
      <c r="B1982" s="166"/>
      <c r="D1982" s="96" t="s">
        <v>132</v>
      </c>
      <c r="E1982" s="168" t="s">
        <v>1</v>
      </c>
      <c r="F1982" s="169" t="s">
        <v>436</v>
      </c>
      <c r="H1982" s="168" t="s">
        <v>1</v>
      </c>
      <c r="L1982" s="166"/>
      <c r="M1982" s="170"/>
      <c r="N1982" s="171"/>
      <c r="O1982" s="171"/>
      <c r="P1982" s="171"/>
      <c r="Q1982" s="171"/>
      <c r="R1982" s="171"/>
      <c r="S1982" s="171"/>
      <c r="T1982" s="172"/>
      <c r="AT1982" s="168" t="s">
        <v>132</v>
      </c>
      <c r="AU1982" s="168" t="s">
        <v>72</v>
      </c>
      <c r="AV1982" s="167" t="s">
        <v>72</v>
      </c>
      <c r="AW1982" s="167" t="s">
        <v>5</v>
      </c>
      <c r="AX1982" s="167" t="s">
        <v>66</v>
      </c>
      <c r="AY1982" s="168" t="s">
        <v>123</v>
      </c>
    </row>
    <row r="1983" spans="2:51" s="95" customFormat="1" ht="12">
      <c r="B1983" s="94"/>
      <c r="D1983" s="96" t="s">
        <v>132</v>
      </c>
      <c r="E1983" s="97" t="s">
        <v>1</v>
      </c>
      <c r="F1983" s="98" t="s">
        <v>1163</v>
      </c>
      <c r="H1983" s="99">
        <v>5.35</v>
      </c>
      <c r="L1983" s="94"/>
      <c r="M1983" s="100"/>
      <c r="N1983" s="101"/>
      <c r="O1983" s="101"/>
      <c r="P1983" s="101"/>
      <c r="Q1983" s="101"/>
      <c r="R1983" s="101"/>
      <c r="S1983" s="101"/>
      <c r="T1983" s="102"/>
      <c r="AT1983" s="97" t="s">
        <v>132</v>
      </c>
      <c r="AU1983" s="97" t="s">
        <v>72</v>
      </c>
      <c r="AV1983" s="95" t="s">
        <v>74</v>
      </c>
      <c r="AW1983" s="95" t="s">
        <v>5</v>
      </c>
      <c r="AX1983" s="95" t="s">
        <v>66</v>
      </c>
      <c r="AY1983" s="97" t="s">
        <v>123</v>
      </c>
    </row>
    <row r="1984" spans="2:51" s="174" customFormat="1" ht="12">
      <c r="B1984" s="173"/>
      <c r="D1984" s="96" t="s">
        <v>132</v>
      </c>
      <c r="E1984" s="175" t="s">
        <v>1</v>
      </c>
      <c r="F1984" s="176" t="s">
        <v>412</v>
      </c>
      <c r="H1984" s="177">
        <v>52.831</v>
      </c>
      <c r="L1984" s="173"/>
      <c r="M1984" s="178"/>
      <c r="N1984" s="179"/>
      <c r="O1984" s="179"/>
      <c r="P1984" s="179"/>
      <c r="Q1984" s="179"/>
      <c r="R1984" s="179"/>
      <c r="S1984" s="179"/>
      <c r="T1984" s="180"/>
      <c r="AT1984" s="175" t="s">
        <v>132</v>
      </c>
      <c r="AU1984" s="175" t="s">
        <v>72</v>
      </c>
      <c r="AV1984" s="174" t="s">
        <v>137</v>
      </c>
      <c r="AW1984" s="174" t="s">
        <v>5</v>
      </c>
      <c r="AX1984" s="174" t="s">
        <v>66</v>
      </c>
      <c r="AY1984" s="175" t="s">
        <v>123</v>
      </c>
    </row>
    <row r="1985" spans="2:51" s="167" customFormat="1" ht="12">
      <c r="B1985" s="166"/>
      <c r="D1985" s="96" t="s">
        <v>132</v>
      </c>
      <c r="E1985" s="168" t="s">
        <v>1</v>
      </c>
      <c r="F1985" s="169" t="s">
        <v>1164</v>
      </c>
      <c r="H1985" s="168" t="s">
        <v>1</v>
      </c>
      <c r="L1985" s="166"/>
      <c r="M1985" s="170"/>
      <c r="N1985" s="171"/>
      <c r="O1985" s="171"/>
      <c r="P1985" s="171"/>
      <c r="Q1985" s="171"/>
      <c r="R1985" s="171"/>
      <c r="S1985" s="171"/>
      <c r="T1985" s="172"/>
      <c r="AT1985" s="168" t="s">
        <v>132</v>
      </c>
      <c r="AU1985" s="168" t="s">
        <v>72</v>
      </c>
      <c r="AV1985" s="167" t="s">
        <v>72</v>
      </c>
      <c r="AW1985" s="167" t="s">
        <v>5</v>
      </c>
      <c r="AX1985" s="167" t="s">
        <v>66</v>
      </c>
      <c r="AY1985" s="168" t="s">
        <v>123</v>
      </c>
    </row>
    <row r="1986" spans="2:51" s="167" customFormat="1" ht="12">
      <c r="B1986" s="166"/>
      <c r="D1986" s="96" t="s">
        <v>132</v>
      </c>
      <c r="E1986" s="168" t="s">
        <v>1</v>
      </c>
      <c r="F1986" s="169" t="s">
        <v>439</v>
      </c>
      <c r="H1986" s="168" t="s">
        <v>1</v>
      </c>
      <c r="L1986" s="166"/>
      <c r="M1986" s="170"/>
      <c r="N1986" s="171"/>
      <c r="O1986" s="171"/>
      <c r="P1986" s="171"/>
      <c r="Q1986" s="171"/>
      <c r="R1986" s="171"/>
      <c r="S1986" s="171"/>
      <c r="T1986" s="172"/>
      <c r="AT1986" s="168" t="s">
        <v>132</v>
      </c>
      <c r="AU1986" s="168" t="s">
        <v>72</v>
      </c>
      <c r="AV1986" s="167" t="s">
        <v>72</v>
      </c>
      <c r="AW1986" s="167" t="s">
        <v>5</v>
      </c>
      <c r="AX1986" s="167" t="s">
        <v>66</v>
      </c>
      <c r="AY1986" s="168" t="s">
        <v>123</v>
      </c>
    </row>
    <row r="1987" spans="2:51" s="167" customFormat="1" ht="12">
      <c r="B1987" s="166"/>
      <c r="D1987" s="96" t="s">
        <v>132</v>
      </c>
      <c r="E1987" s="168" t="s">
        <v>1</v>
      </c>
      <c r="F1987" s="169" t="s">
        <v>1165</v>
      </c>
      <c r="H1987" s="168" t="s">
        <v>1</v>
      </c>
      <c r="L1987" s="166"/>
      <c r="M1987" s="170"/>
      <c r="N1987" s="171"/>
      <c r="O1987" s="171"/>
      <c r="P1987" s="171"/>
      <c r="Q1987" s="171"/>
      <c r="R1987" s="171"/>
      <c r="S1987" s="171"/>
      <c r="T1987" s="172"/>
      <c r="AT1987" s="168" t="s">
        <v>132</v>
      </c>
      <c r="AU1987" s="168" t="s">
        <v>72</v>
      </c>
      <c r="AV1987" s="167" t="s">
        <v>72</v>
      </c>
      <c r="AW1987" s="167" t="s">
        <v>5</v>
      </c>
      <c r="AX1987" s="167" t="s">
        <v>66</v>
      </c>
      <c r="AY1987" s="168" t="s">
        <v>123</v>
      </c>
    </row>
    <row r="1988" spans="2:51" s="95" customFormat="1" ht="12">
      <c r="B1988" s="94"/>
      <c r="D1988" s="96" t="s">
        <v>132</v>
      </c>
      <c r="E1988" s="97" t="s">
        <v>1</v>
      </c>
      <c r="F1988" s="98" t="s">
        <v>1166</v>
      </c>
      <c r="H1988" s="99">
        <v>9.224</v>
      </c>
      <c r="L1988" s="94"/>
      <c r="M1988" s="100"/>
      <c r="N1988" s="101"/>
      <c r="O1988" s="101"/>
      <c r="P1988" s="101"/>
      <c r="Q1988" s="101"/>
      <c r="R1988" s="101"/>
      <c r="S1988" s="101"/>
      <c r="T1988" s="102"/>
      <c r="AT1988" s="97" t="s">
        <v>132</v>
      </c>
      <c r="AU1988" s="97" t="s">
        <v>72</v>
      </c>
      <c r="AV1988" s="95" t="s">
        <v>74</v>
      </c>
      <c r="AW1988" s="95" t="s">
        <v>5</v>
      </c>
      <c r="AX1988" s="95" t="s">
        <v>66</v>
      </c>
      <c r="AY1988" s="97" t="s">
        <v>123</v>
      </c>
    </row>
    <row r="1989" spans="2:51" s="167" customFormat="1" ht="12">
      <c r="B1989" s="166"/>
      <c r="D1989" s="96" t="s">
        <v>132</v>
      </c>
      <c r="E1989" s="168" t="s">
        <v>1</v>
      </c>
      <c r="F1989" s="169" t="s">
        <v>442</v>
      </c>
      <c r="H1989" s="168" t="s">
        <v>1</v>
      </c>
      <c r="L1989" s="166"/>
      <c r="M1989" s="170"/>
      <c r="N1989" s="171"/>
      <c r="O1989" s="171"/>
      <c r="P1989" s="171"/>
      <c r="Q1989" s="171"/>
      <c r="R1989" s="171"/>
      <c r="S1989" s="171"/>
      <c r="T1989" s="172"/>
      <c r="AT1989" s="168" t="s">
        <v>132</v>
      </c>
      <c r="AU1989" s="168" t="s">
        <v>72</v>
      </c>
      <c r="AV1989" s="167" t="s">
        <v>72</v>
      </c>
      <c r="AW1989" s="167" t="s">
        <v>5</v>
      </c>
      <c r="AX1989" s="167" t="s">
        <v>66</v>
      </c>
      <c r="AY1989" s="168" t="s">
        <v>123</v>
      </c>
    </row>
    <row r="1990" spans="2:51" s="167" customFormat="1" ht="12">
      <c r="B1990" s="166"/>
      <c r="D1990" s="96" t="s">
        <v>132</v>
      </c>
      <c r="E1990" s="168" t="s">
        <v>1</v>
      </c>
      <c r="F1990" s="169" t="s">
        <v>1167</v>
      </c>
      <c r="H1990" s="168" t="s">
        <v>1</v>
      </c>
      <c r="L1990" s="166"/>
      <c r="M1990" s="170"/>
      <c r="N1990" s="171"/>
      <c r="O1990" s="171"/>
      <c r="P1990" s="171"/>
      <c r="Q1990" s="171"/>
      <c r="R1990" s="171"/>
      <c r="S1990" s="171"/>
      <c r="T1990" s="172"/>
      <c r="AT1990" s="168" t="s">
        <v>132</v>
      </c>
      <c r="AU1990" s="168" t="s">
        <v>72</v>
      </c>
      <c r="AV1990" s="167" t="s">
        <v>72</v>
      </c>
      <c r="AW1990" s="167" t="s">
        <v>5</v>
      </c>
      <c r="AX1990" s="167" t="s">
        <v>66</v>
      </c>
      <c r="AY1990" s="168" t="s">
        <v>123</v>
      </c>
    </row>
    <row r="1991" spans="2:51" s="95" customFormat="1" ht="12">
      <c r="B1991" s="94"/>
      <c r="D1991" s="96" t="s">
        <v>132</v>
      </c>
      <c r="E1991" s="97" t="s">
        <v>1</v>
      </c>
      <c r="F1991" s="98" t="s">
        <v>1168</v>
      </c>
      <c r="H1991" s="99">
        <v>1.29</v>
      </c>
      <c r="L1991" s="94"/>
      <c r="M1991" s="100"/>
      <c r="N1991" s="101"/>
      <c r="O1991" s="101"/>
      <c r="P1991" s="101"/>
      <c r="Q1991" s="101"/>
      <c r="R1991" s="101"/>
      <c r="S1991" s="101"/>
      <c r="T1991" s="102"/>
      <c r="AT1991" s="97" t="s">
        <v>132</v>
      </c>
      <c r="AU1991" s="97" t="s">
        <v>72</v>
      </c>
      <c r="AV1991" s="95" t="s">
        <v>74</v>
      </c>
      <c r="AW1991" s="95" t="s">
        <v>5</v>
      </c>
      <c r="AX1991" s="95" t="s">
        <v>66</v>
      </c>
      <c r="AY1991" s="97" t="s">
        <v>123</v>
      </c>
    </row>
    <row r="1992" spans="2:51" s="174" customFormat="1" ht="12">
      <c r="B1992" s="173"/>
      <c r="D1992" s="96" t="s">
        <v>132</v>
      </c>
      <c r="E1992" s="175" t="s">
        <v>1</v>
      </c>
      <c r="F1992" s="176" t="s">
        <v>412</v>
      </c>
      <c r="H1992" s="177">
        <v>10.514</v>
      </c>
      <c r="L1992" s="173"/>
      <c r="M1992" s="178"/>
      <c r="N1992" s="179"/>
      <c r="O1992" s="179"/>
      <c r="P1992" s="179"/>
      <c r="Q1992" s="179"/>
      <c r="R1992" s="179"/>
      <c r="S1992" s="179"/>
      <c r="T1992" s="180"/>
      <c r="AT1992" s="175" t="s">
        <v>132</v>
      </c>
      <c r="AU1992" s="175" t="s">
        <v>72</v>
      </c>
      <c r="AV1992" s="174" t="s">
        <v>137</v>
      </c>
      <c r="AW1992" s="174" t="s">
        <v>5</v>
      </c>
      <c r="AX1992" s="174" t="s">
        <v>66</v>
      </c>
      <c r="AY1992" s="175" t="s">
        <v>123</v>
      </c>
    </row>
    <row r="1993" spans="2:51" s="167" customFormat="1" ht="12">
      <c r="B1993" s="166"/>
      <c r="D1993" s="96" t="s">
        <v>132</v>
      </c>
      <c r="E1993" s="168" t="s">
        <v>1</v>
      </c>
      <c r="F1993" s="169" t="s">
        <v>1169</v>
      </c>
      <c r="H1993" s="168" t="s">
        <v>1</v>
      </c>
      <c r="L1993" s="166"/>
      <c r="M1993" s="170"/>
      <c r="N1993" s="171"/>
      <c r="O1993" s="171"/>
      <c r="P1993" s="171"/>
      <c r="Q1993" s="171"/>
      <c r="R1993" s="171"/>
      <c r="S1993" s="171"/>
      <c r="T1993" s="172"/>
      <c r="AT1993" s="168" t="s">
        <v>132</v>
      </c>
      <c r="AU1993" s="168" t="s">
        <v>72</v>
      </c>
      <c r="AV1993" s="167" t="s">
        <v>72</v>
      </c>
      <c r="AW1993" s="167" t="s">
        <v>5</v>
      </c>
      <c r="AX1993" s="167" t="s">
        <v>66</v>
      </c>
      <c r="AY1993" s="168" t="s">
        <v>123</v>
      </c>
    </row>
    <row r="1994" spans="2:51" s="167" customFormat="1" ht="12">
      <c r="B1994" s="166"/>
      <c r="D1994" s="96" t="s">
        <v>132</v>
      </c>
      <c r="E1994" s="168" t="s">
        <v>1</v>
      </c>
      <c r="F1994" s="169" t="s">
        <v>439</v>
      </c>
      <c r="H1994" s="168" t="s">
        <v>1</v>
      </c>
      <c r="L1994" s="166"/>
      <c r="M1994" s="170"/>
      <c r="N1994" s="171"/>
      <c r="O1994" s="171"/>
      <c r="P1994" s="171"/>
      <c r="Q1994" s="171"/>
      <c r="R1994" s="171"/>
      <c r="S1994" s="171"/>
      <c r="T1994" s="172"/>
      <c r="AT1994" s="168" t="s">
        <v>132</v>
      </c>
      <c r="AU1994" s="168" t="s">
        <v>72</v>
      </c>
      <c r="AV1994" s="167" t="s">
        <v>72</v>
      </c>
      <c r="AW1994" s="167" t="s">
        <v>5</v>
      </c>
      <c r="AX1994" s="167" t="s">
        <v>66</v>
      </c>
      <c r="AY1994" s="168" t="s">
        <v>123</v>
      </c>
    </row>
    <row r="1995" spans="2:51" s="167" customFormat="1" ht="12">
      <c r="B1995" s="166"/>
      <c r="D1995" s="96" t="s">
        <v>132</v>
      </c>
      <c r="E1995" s="168" t="s">
        <v>1</v>
      </c>
      <c r="F1995" s="169" t="s">
        <v>1170</v>
      </c>
      <c r="H1995" s="168" t="s">
        <v>1</v>
      </c>
      <c r="L1995" s="166"/>
      <c r="M1995" s="170"/>
      <c r="N1995" s="171"/>
      <c r="O1995" s="171"/>
      <c r="P1995" s="171"/>
      <c r="Q1995" s="171"/>
      <c r="R1995" s="171"/>
      <c r="S1995" s="171"/>
      <c r="T1995" s="172"/>
      <c r="AT1995" s="168" t="s">
        <v>132</v>
      </c>
      <c r="AU1995" s="168" t="s">
        <v>72</v>
      </c>
      <c r="AV1995" s="167" t="s">
        <v>72</v>
      </c>
      <c r="AW1995" s="167" t="s">
        <v>5</v>
      </c>
      <c r="AX1995" s="167" t="s">
        <v>66</v>
      </c>
      <c r="AY1995" s="168" t="s">
        <v>123</v>
      </c>
    </row>
    <row r="1996" spans="2:51" s="95" customFormat="1" ht="12">
      <c r="B1996" s="94"/>
      <c r="D1996" s="96" t="s">
        <v>132</v>
      </c>
      <c r="E1996" s="97" t="s">
        <v>1</v>
      </c>
      <c r="F1996" s="98" t="s">
        <v>1171</v>
      </c>
      <c r="H1996" s="99">
        <v>13.86</v>
      </c>
      <c r="L1996" s="94"/>
      <c r="M1996" s="100"/>
      <c r="N1996" s="101"/>
      <c r="O1996" s="101"/>
      <c r="P1996" s="101"/>
      <c r="Q1996" s="101"/>
      <c r="R1996" s="101"/>
      <c r="S1996" s="101"/>
      <c r="T1996" s="102"/>
      <c r="AT1996" s="97" t="s">
        <v>132</v>
      </c>
      <c r="AU1996" s="97" t="s">
        <v>72</v>
      </c>
      <c r="AV1996" s="95" t="s">
        <v>74</v>
      </c>
      <c r="AW1996" s="95" t="s">
        <v>5</v>
      </c>
      <c r="AX1996" s="95" t="s">
        <v>66</v>
      </c>
      <c r="AY1996" s="97" t="s">
        <v>123</v>
      </c>
    </row>
    <row r="1997" spans="2:51" s="167" customFormat="1" ht="12">
      <c r="B1997" s="166"/>
      <c r="D1997" s="96" t="s">
        <v>132</v>
      </c>
      <c r="E1997" s="168" t="s">
        <v>1</v>
      </c>
      <c r="F1997" s="169" t="s">
        <v>442</v>
      </c>
      <c r="H1997" s="168" t="s">
        <v>1</v>
      </c>
      <c r="L1997" s="166"/>
      <c r="M1997" s="170"/>
      <c r="N1997" s="171"/>
      <c r="O1997" s="171"/>
      <c r="P1997" s="171"/>
      <c r="Q1997" s="171"/>
      <c r="R1997" s="171"/>
      <c r="S1997" s="171"/>
      <c r="T1997" s="172"/>
      <c r="AT1997" s="168" t="s">
        <v>132</v>
      </c>
      <c r="AU1997" s="168" t="s">
        <v>72</v>
      </c>
      <c r="AV1997" s="167" t="s">
        <v>72</v>
      </c>
      <c r="AW1997" s="167" t="s">
        <v>5</v>
      </c>
      <c r="AX1997" s="167" t="s">
        <v>66</v>
      </c>
      <c r="AY1997" s="168" t="s">
        <v>123</v>
      </c>
    </row>
    <row r="1998" spans="2:51" s="167" customFormat="1" ht="12">
      <c r="B1998" s="166"/>
      <c r="D1998" s="96" t="s">
        <v>132</v>
      </c>
      <c r="E1998" s="168" t="s">
        <v>1</v>
      </c>
      <c r="F1998" s="169" t="s">
        <v>1172</v>
      </c>
      <c r="H1998" s="168" t="s">
        <v>1</v>
      </c>
      <c r="L1998" s="166"/>
      <c r="M1998" s="170"/>
      <c r="N1998" s="171"/>
      <c r="O1998" s="171"/>
      <c r="P1998" s="171"/>
      <c r="Q1998" s="171"/>
      <c r="R1998" s="171"/>
      <c r="S1998" s="171"/>
      <c r="T1998" s="172"/>
      <c r="AT1998" s="168" t="s">
        <v>132</v>
      </c>
      <c r="AU1998" s="168" t="s">
        <v>72</v>
      </c>
      <c r="AV1998" s="167" t="s">
        <v>72</v>
      </c>
      <c r="AW1998" s="167" t="s">
        <v>5</v>
      </c>
      <c r="AX1998" s="167" t="s">
        <v>66</v>
      </c>
      <c r="AY1998" s="168" t="s">
        <v>123</v>
      </c>
    </row>
    <row r="1999" spans="2:51" s="95" customFormat="1" ht="12">
      <c r="B1999" s="94"/>
      <c r="D1999" s="96" t="s">
        <v>132</v>
      </c>
      <c r="E1999" s="97" t="s">
        <v>1</v>
      </c>
      <c r="F1999" s="98" t="s">
        <v>1173</v>
      </c>
      <c r="H1999" s="99">
        <v>2.16</v>
      </c>
      <c r="L1999" s="94"/>
      <c r="M1999" s="100"/>
      <c r="N1999" s="101"/>
      <c r="O1999" s="101"/>
      <c r="P1999" s="101"/>
      <c r="Q1999" s="101"/>
      <c r="R1999" s="101"/>
      <c r="S1999" s="101"/>
      <c r="T1999" s="102"/>
      <c r="AT1999" s="97" t="s">
        <v>132</v>
      </c>
      <c r="AU1999" s="97" t="s">
        <v>72</v>
      </c>
      <c r="AV1999" s="95" t="s">
        <v>74</v>
      </c>
      <c r="AW1999" s="95" t="s">
        <v>5</v>
      </c>
      <c r="AX1999" s="95" t="s">
        <v>66</v>
      </c>
      <c r="AY1999" s="97" t="s">
        <v>123</v>
      </c>
    </row>
    <row r="2000" spans="2:51" s="174" customFormat="1" ht="12">
      <c r="B2000" s="173"/>
      <c r="D2000" s="96" t="s">
        <v>132</v>
      </c>
      <c r="E2000" s="175" t="s">
        <v>1</v>
      </c>
      <c r="F2000" s="176" t="s">
        <v>412</v>
      </c>
      <c r="H2000" s="177">
        <v>16.02</v>
      </c>
      <c r="L2000" s="173"/>
      <c r="M2000" s="178"/>
      <c r="N2000" s="179"/>
      <c r="O2000" s="179"/>
      <c r="P2000" s="179"/>
      <c r="Q2000" s="179"/>
      <c r="R2000" s="179"/>
      <c r="S2000" s="179"/>
      <c r="T2000" s="180"/>
      <c r="AT2000" s="175" t="s">
        <v>132</v>
      </c>
      <c r="AU2000" s="175" t="s">
        <v>72</v>
      </c>
      <c r="AV2000" s="174" t="s">
        <v>137</v>
      </c>
      <c r="AW2000" s="174" t="s">
        <v>5</v>
      </c>
      <c r="AX2000" s="174" t="s">
        <v>66</v>
      </c>
      <c r="AY2000" s="175" t="s">
        <v>123</v>
      </c>
    </row>
    <row r="2001" spans="2:51" s="182" customFormat="1" ht="12">
      <c r="B2001" s="181"/>
      <c r="D2001" s="96" t="s">
        <v>132</v>
      </c>
      <c r="E2001" s="183" t="s">
        <v>1</v>
      </c>
      <c r="F2001" s="184" t="s">
        <v>470</v>
      </c>
      <c r="H2001" s="185">
        <v>523.54</v>
      </c>
      <c r="L2001" s="181"/>
      <c r="M2001" s="186"/>
      <c r="N2001" s="187"/>
      <c r="O2001" s="187"/>
      <c r="P2001" s="187"/>
      <c r="Q2001" s="187"/>
      <c r="R2001" s="187"/>
      <c r="S2001" s="187"/>
      <c r="T2001" s="188"/>
      <c r="AT2001" s="183" t="s">
        <v>132</v>
      </c>
      <c r="AU2001" s="183" t="s">
        <v>72</v>
      </c>
      <c r="AV2001" s="182" t="s">
        <v>130</v>
      </c>
      <c r="AW2001" s="182" t="s">
        <v>5</v>
      </c>
      <c r="AX2001" s="182" t="s">
        <v>72</v>
      </c>
      <c r="AY2001" s="183" t="s">
        <v>123</v>
      </c>
    </row>
    <row r="2002" spans="2:51" s="95" customFormat="1" ht="12">
      <c r="B2002" s="94"/>
      <c r="D2002" s="96" t="s">
        <v>132</v>
      </c>
      <c r="F2002" s="98" t="s">
        <v>1422</v>
      </c>
      <c r="H2002" s="99">
        <v>942.372</v>
      </c>
      <c r="L2002" s="94"/>
      <c r="M2002" s="100"/>
      <c r="N2002" s="101"/>
      <c r="O2002" s="101"/>
      <c r="P2002" s="101"/>
      <c r="Q2002" s="101"/>
      <c r="R2002" s="101"/>
      <c r="S2002" s="101"/>
      <c r="T2002" s="102"/>
      <c r="AT2002" s="97" t="s">
        <v>132</v>
      </c>
      <c r="AU2002" s="97" t="s">
        <v>72</v>
      </c>
      <c r="AV2002" s="95" t="s">
        <v>74</v>
      </c>
      <c r="AW2002" s="95" t="s">
        <v>4</v>
      </c>
      <c r="AX2002" s="95" t="s">
        <v>72</v>
      </c>
      <c r="AY2002" s="97" t="s">
        <v>123</v>
      </c>
    </row>
    <row r="2003" spans="2:65" s="117" customFormat="1" ht="16.5" customHeight="1">
      <c r="B2003" s="8"/>
      <c r="C2003" s="84">
        <v>79</v>
      </c>
      <c r="D2003" s="84" t="s">
        <v>125</v>
      </c>
      <c r="E2003" s="85" t="s">
        <v>1134</v>
      </c>
      <c r="F2003" s="86" t="s">
        <v>1135</v>
      </c>
      <c r="G2003" s="87" t="s">
        <v>207</v>
      </c>
      <c r="H2003" s="88">
        <v>102.836</v>
      </c>
      <c r="I2003" s="142"/>
      <c r="J2003" s="89">
        <f>ROUND(I2003*H2003,2)</f>
        <v>0</v>
      </c>
      <c r="K2003" s="86" t="s">
        <v>397</v>
      </c>
      <c r="L2003" s="8"/>
      <c r="M2003" s="115" t="s">
        <v>1</v>
      </c>
      <c r="N2003" s="90" t="s">
        <v>35</v>
      </c>
      <c r="O2003" s="92">
        <v>0</v>
      </c>
      <c r="P2003" s="92">
        <f>O2003*H2003</f>
        <v>0</v>
      </c>
      <c r="Q2003" s="92">
        <v>0</v>
      </c>
      <c r="R2003" s="92">
        <f>Q2003*H2003</f>
        <v>0</v>
      </c>
      <c r="S2003" s="92">
        <v>0</v>
      </c>
      <c r="T2003" s="164">
        <f>S2003*H2003</f>
        <v>0</v>
      </c>
      <c r="AR2003" s="120" t="s">
        <v>1128</v>
      </c>
      <c r="AT2003" s="120" t="s">
        <v>125</v>
      </c>
      <c r="AU2003" s="120" t="s">
        <v>72</v>
      </c>
      <c r="AY2003" s="120" t="s">
        <v>123</v>
      </c>
      <c r="BE2003" s="156">
        <f>IF(N2003="základní",J2003,0)</f>
        <v>0</v>
      </c>
      <c r="BF2003" s="156">
        <f>IF(N2003="snížená",J2003,0)</f>
        <v>0</v>
      </c>
      <c r="BG2003" s="156">
        <f>IF(N2003="zákl. přenesená",J2003,0)</f>
        <v>0</v>
      </c>
      <c r="BH2003" s="156">
        <f>IF(N2003="sníž. přenesená",J2003,0)</f>
        <v>0</v>
      </c>
      <c r="BI2003" s="156">
        <f>IF(N2003="nulová",J2003,0)</f>
        <v>0</v>
      </c>
      <c r="BJ2003" s="120" t="s">
        <v>72</v>
      </c>
      <c r="BK2003" s="156">
        <f>ROUND(I2003*H2003,2)</f>
        <v>0</v>
      </c>
      <c r="BL2003" s="120" t="s">
        <v>1128</v>
      </c>
      <c r="BM2003" s="120" t="s">
        <v>1423</v>
      </c>
    </row>
    <row r="2004" spans="2:47" s="117" customFormat="1" ht="12">
      <c r="B2004" s="8"/>
      <c r="D2004" s="96" t="s">
        <v>399</v>
      </c>
      <c r="F2004" s="165" t="s">
        <v>1137</v>
      </c>
      <c r="L2004" s="8"/>
      <c r="M2004" s="114"/>
      <c r="N2004" s="21"/>
      <c r="O2004" s="21"/>
      <c r="P2004" s="21"/>
      <c r="Q2004" s="21"/>
      <c r="R2004" s="21"/>
      <c r="S2004" s="21"/>
      <c r="T2004" s="22"/>
      <c r="AT2004" s="120" t="s">
        <v>399</v>
      </c>
      <c r="AU2004" s="120" t="s">
        <v>72</v>
      </c>
    </row>
    <row r="2005" spans="2:47" s="117" customFormat="1" ht="39">
      <c r="B2005" s="8"/>
      <c r="D2005" s="96" t="s">
        <v>298</v>
      </c>
      <c r="F2005" s="113" t="s">
        <v>1138</v>
      </c>
      <c r="L2005" s="8"/>
      <c r="M2005" s="114"/>
      <c r="N2005" s="21"/>
      <c r="O2005" s="21"/>
      <c r="P2005" s="21"/>
      <c r="Q2005" s="21"/>
      <c r="R2005" s="21"/>
      <c r="S2005" s="21"/>
      <c r="T2005" s="22"/>
      <c r="AT2005" s="120" t="s">
        <v>298</v>
      </c>
      <c r="AU2005" s="120" t="s">
        <v>72</v>
      </c>
    </row>
    <row r="2006" spans="2:51" s="167" customFormat="1" ht="12">
      <c r="B2006" s="166"/>
      <c r="D2006" s="96" t="s">
        <v>132</v>
      </c>
      <c r="E2006" s="168" t="s">
        <v>1</v>
      </c>
      <c r="F2006" s="169" t="s">
        <v>401</v>
      </c>
      <c r="H2006" s="168" t="s">
        <v>1</v>
      </c>
      <c r="L2006" s="166"/>
      <c r="M2006" s="170"/>
      <c r="N2006" s="171"/>
      <c r="O2006" s="171"/>
      <c r="P2006" s="171"/>
      <c r="Q2006" s="171"/>
      <c r="R2006" s="171"/>
      <c r="S2006" s="171"/>
      <c r="T2006" s="172"/>
      <c r="AT2006" s="168" t="s">
        <v>132</v>
      </c>
      <c r="AU2006" s="168" t="s">
        <v>72</v>
      </c>
      <c r="AV2006" s="167" t="s">
        <v>72</v>
      </c>
      <c r="AW2006" s="167" t="s">
        <v>5</v>
      </c>
      <c r="AX2006" s="167" t="s">
        <v>66</v>
      </c>
      <c r="AY2006" s="168" t="s">
        <v>123</v>
      </c>
    </row>
    <row r="2007" spans="2:51" s="167" customFormat="1" ht="12">
      <c r="B2007" s="166"/>
      <c r="D2007" s="96" t="s">
        <v>132</v>
      </c>
      <c r="E2007" s="168" t="s">
        <v>1</v>
      </c>
      <c r="F2007" s="169" t="s">
        <v>1142</v>
      </c>
      <c r="H2007" s="168" t="s">
        <v>1</v>
      </c>
      <c r="L2007" s="166"/>
      <c r="M2007" s="170"/>
      <c r="N2007" s="171"/>
      <c r="O2007" s="171"/>
      <c r="P2007" s="171"/>
      <c r="Q2007" s="171"/>
      <c r="R2007" s="171"/>
      <c r="S2007" s="171"/>
      <c r="T2007" s="172"/>
      <c r="AT2007" s="168" t="s">
        <v>132</v>
      </c>
      <c r="AU2007" s="168" t="s">
        <v>72</v>
      </c>
      <c r="AV2007" s="167" t="s">
        <v>72</v>
      </c>
      <c r="AW2007" s="167" t="s">
        <v>5</v>
      </c>
      <c r="AX2007" s="167" t="s">
        <v>66</v>
      </c>
      <c r="AY2007" s="168" t="s">
        <v>123</v>
      </c>
    </row>
    <row r="2008" spans="2:51" s="167" customFormat="1" ht="12">
      <c r="B2008" s="166"/>
      <c r="D2008" s="96" t="s">
        <v>132</v>
      </c>
      <c r="E2008" s="168" t="s">
        <v>1</v>
      </c>
      <c r="F2008" s="169" t="s">
        <v>1143</v>
      </c>
      <c r="H2008" s="168" t="s">
        <v>1</v>
      </c>
      <c r="L2008" s="166"/>
      <c r="M2008" s="170"/>
      <c r="N2008" s="171"/>
      <c r="O2008" s="171"/>
      <c r="P2008" s="171"/>
      <c r="Q2008" s="171"/>
      <c r="R2008" s="171"/>
      <c r="S2008" s="171"/>
      <c r="T2008" s="172"/>
      <c r="AT2008" s="168" t="s">
        <v>132</v>
      </c>
      <c r="AU2008" s="168" t="s">
        <v>72</v>
      </c>
      <c r="AV2008" s="167" t="s">
        <v>72</v>
      </c>
      <c r="AW2008" s="167" t="s">
        <v>5</v>
      </c>
      <c r="AX2008" s="167" t="s">
        <v>66</v>
      </c>
      <c r="AY2008" s="168" t="s">
        <v>123</v>
      </c>
    </row>
    <row r="2009" spans="2:51" s="167" customFormat="1" ht="12">
      <c r="B2009" s="166"/>
      <c r="D2009" s="96" t="s">
        <v>132</v>
      </c>
      <c r="E2009" s="168" t="s">
        <v>1</v>
      </c>
      <c r="F2009" s="169" t="s">
        <v>1286</v>
      </c>
      <c r="H2009" s="168" t="s">
        <v>1</v>
      </c>
      <c r="L2009" s="166"/>
      <c r="M2009" s="170"/>
      <c r="N2009" s="171"/>
      <c r="O2009" s="171"/>
      <c r="P2009" s="171"/>
      <c r="Q2009" s="171"/>
      <c r="R2009" s="171"/>
      <c r="S2009" s="171"/>
      <c r="T2009" s="172"/>
      <c r="AT2009" s="168" t="s">
        <v>132</v>
      </c>
      <c r="AU2009" s="168" t="s">
        <v>72</v>
      </c>
      <c r="AV2009" s="167" t="s">
        <v>72</v>
      </c>
      <c r="AW2009" s="167" t="s">
        <v>5</v>
      </c>
      <c r="AX2009" s="167" t="s">
        <v>66</v>
      </c>
      <c r="AY2009" s="168" t="s">
        <v>123</v>
      </c>
    </row>
    <row r="2010" spans="2:51" s="95" customFormat="1" ht="12">
      <c r="B2010" s="94"/>
      <c r="D2010" s="96" t="s">
        <v>132</v>
      </c>
      <c r="E2010" s="97" t="s">
        <v>1</v>
      </c>
      <c r="F2010" s="98" t="s">
        <v>1407</v>
      </c>
      <c r="H2010" s="99">
        <v>97.7</v>
      </c>
      <c r="L2010" s="94"/>
      <c r="M2010" s="100"/>
      <c r="N2010" s="101"/>
      <c r="O2010" s="101"/>
      <c r="P2010" s="101"/>
      <c r="Q2010" s="101"/>
      <c r="R2010" s="101"/>
      <c r="S2010" s="101"/>
      <c r="T2010" s="102"/>
      <c r="AT2010" s="97" t="s">
        <v>132</v>
      </c>
      <c r="AU2010" s="97" t="s">
        <v>72</v>
      </c>
      <c r="AV2010" s="95" t="s">
        <v>74</v>
      </c>
      <c r="AW2010" s="95" t="s">
        <v>5</v>
      </c>
      <c r="AX2010" s="95" t="s">
        <v>66</v>
      </c>
      <c r="AY2010" s="97" t="s">
        <v>123</v>
      </c>
    </row>
    <row r="2011" spans="2:51" s="167" customFormat="1" ht="12">
      <c r="B2011" s="166"/>
      <c r="D2011" s="96" t="s">
        <v>132</v>
      </c>
      <c r="E2011" s="168" t="s">
        <v>1</v>
      </c>
      <c r="F2011" s="169" t="s">
        <v>819</v>
      </c>
      <c r="H2011" s="168" t="s">
        <v>1</v>
      </c>
      <c r="L2011" s="166"/>
      <c r="M2011" s="170"/>
      <c r="N2011" s="171"/>
      <c r="O2011" s="171"/>
      <c r="P2011" s="171"/>
      <c r="Q2011" s="171"/>
      <c r="R2011" s="171"/>
      <c r="S2011" s="171"/>
      <c r="T2011" s="172"/>
      <c r="AT2011" s="168" t="s">
        <v>132</v>
      </c>
      <c r="AU2011" s="168" t="s">
        <v>72</v>
      </c>
      <c r="AV2011" s="167" t="s">
        <v>72</v>
      </c>
      <c r="AW2011" s="167" t="s">
        <v>5</v>
      </c>
      <c r="AX2011" s="167" t="s">
        <v>66</v>
      </c>
      <c r="AY2011" s="168" t="s">
        <v>123</v>
      </c>
    </row>
    <row r="2012" spans="2:51" s="167" customFormat="1" ht="12">
      <c r="B2012" s="166"/>
      <c r="D2012" s="96" t="s">
        <v>132</v>
      </c>
      <c r="E2012" s="168" t="s">
        <v>1</v>
      </c>
      <c r="F2012" s="169" t="s">
        <v>1346</v>
      </c>
      <c r="H2012" s="168" t="s">
        <v>1</v>
      </c>
      <c r="L2012" s="166"/>
      <c r="M2012" s="170"/>
      <c r="N2012" s="171"/>
      <c r="O2012" s="171"/>
      <c r="P2012" s="171"/>
      <c r="Q2012" s="171"/>
      <c r="R2012" s="171"/>
      <c r="S2012" s="171"/>
      <c r="T2012" s="172"/>
      <c r="AT2012" s="168" t="s">
        <v>132</v>
      </c>
      <c r="AU2012" s="168" t="s">
        <v>72</v>
      </c>
      <c r="AV2012" s="167" t="s">
        <v>72</v>
      </c>
      <c r="AW2012" s="167" t="s">
        <v>5</v>
      </c>
      <c r="AX2012" s="167" t="s">
        <v>66</v>
      </c>
      <c r="AY2012" s="168" t="s">
        <v>123</v>
      </c>
    </row>
    <row r="2013" spans="2:51" s="167" customFormat="1" ht="12">
      <c r="B2013" s="166"/>
      <c r="D2013" s="96" t="s">
        <v>132</v>
      </c>
      <c r="E2013" s="168" t="s">
        <v>1</v>
      </c>
      <c r="F2013" s="169" t="s">
        <v>1348</v>
      </c>
      <c r="H2013" s="168" t="s">
        <v>1</v>
      </c>
      <c r="L2013" s="166"/>
      <c r="M2013" s="170"/>
      <c r="N2013" s="171"/>
      <c r="O2013" s="171"/>
      <c r="P2013" s="171"/>
      <c r="Q2013" s="171"/>
      <c r="R2013" s="171"/>
      <c r="S2013" s="171"/>
      <c r="T2013" s="172"/>
      <c r="AT2013" s="168" t="s">
        <v>132</v>
      </c>
      <c r="AU2013" s="168" t="s">
        <v>72</v>
      </c>
      <c r="AV2013" s="167" t="s">
        <v>72</v>
      </c>
      <c r="AW2013" s="167" t="s">
        <v>5</v>
      </c>
      <c r="AX2013" s="167" t="s">
        <v>66</v>
      </c>
      <c r="AY2013" s="168" t="s">
        <v>123</v>
      </c>
    </row>
    <row r="2014" spans="2:51" s="167" customFormat="1" ht="12">
      <c r="B2014" s="166"/>
      <c r="D2014" s="96" t="s">
        <v>132</v>
      </c>
      <c r="E2014" s="168" t="s">
        <v>1</v>
      </c>
      <c r="F2014" s="169" t="s">
        <v>1350</v>
      </c>
      <c r="H2014" s="168" t="s">
        <v>1</v>
      </c>
      <c r="L2014" s="166"/>
      <c r="M2014" s="170"/>
      <c r="N2014" s="171"/>
      <c r="O2014" s="171"/>
      <c r="P2014" s="171"/>
      <c r="Q2014" s="171"/>
      <c r="R2014" s="171"/>
      <c r="S2014" s="171"/>
      <c r="T2014" s="172"/>
      <c r="AT2014" s="168" t="s">
        <v>132</v>
      </c>
      <c r="AU2014" s="168" t="s">
        <v>72</v>
      </c>
      <c r="AV2014" s="167" t="s">
        <v>72</v>
      </c>
      <c r="AW2014" s="167" t="s">
        <v>5</v>
      </c>
      <c r="AX2014" s="167" t="s">
        <v>66</v>
      </c>
      <c r="AY2014" s="168" t="s">
        <v>123</v>
      </c>
    </row>
    <row r="2015" spans="2:51" s="167" customFormat="1" ht="12">
      <c r="B2015" s="166"/>
      <c r="D2015" s="96" t="s">
        <v>132</v>
      </c>
      <c r="E2015" s="168" t="s">
        <v>1</v>
      </c>
      <c r="F2015" s="169" t="s">
        <v>830</v>
      </c>
      <c r="H2015" s="168" t="s">
        <v>1</v>
      </c>
      <c r="L2015" s="166"/>
      <c r="M2015" s="170"/>
      <c r="N2015" s="171"/>
      <c r="O2015" s="171"/>
      <c r="P2015" s="171"/>
      <c r="Q2015" s="171"/>
      <c r="R2015" s="171"/>
      <c r="S2015" s="171"/>
      <c r="T2015" s="172"/>
      <c r="AT2015" s="168" t="s">
        <v>132</v>
      </c>
      <c r="AU2015" s="168" t="s">
        <v>72</v>
      </c>
      <c r="AV2015" s="167" t="s">
        <v>72</v>
      </c>
      <c r="AW2015" s="167" t="s">
        <v>5</v>
      </c>
      <c r="AX2015" s="167" t="s">
        <v>66</v>
      </c>
      <c r="AY2015" s="168" t="s">
        <v>123</v>
      </c>
    </row>
    <row r="2016" spans="2:51" s="95" customFormat="1" ht="12">
      <c r="B2016" s="94"/>
      <c r="D2016" s="96" t="s">
        <v>132</v>
      </c>
      <c r="E2016" s="97" t="s">
        <v>1</v>
      </c>
      <c r="F2016" s="98" t="s">
        <v>1408</v>
      </c>
      <c r="H2016" s="99">
        <v>5.136</v>
      </c>
      <c r="L2016" s="94"/>
      <c r="M2016" s="100"/>
      <c r="N2016" s="101"/>
      <c r="O2016" s="101"/>
      <c r="P2016" s="101"/>
      <c r="Q2016" s="101"/>
      <c r="R2016" s="101"/>
      <c r="S2016" s="101"/>
      <c r="T2016" s="102"/>
      <c r="AT2016" s="97" t="s">
        <v>132</v>
      </c>
      <c r="AU2016" s="97" t="s">
        <v>72</v>
      </c>
      <c r="AV2016" s="95" t="s">
        <v>74</v>
      </c>
      <c r="AW2016" s="95" t="s">
        <v>5</v>
      </c>
      <c r="AX2016" s="95" t="s">
        <v>66</v>
      </c>
      <c r="AY2016" s="97" t="s">
        <v>123</v>
      </c>
    </row>
    <row r="2017" spans="2:51" s="182" customFormat="1" ht="12">
      <c r="B2017" s="181"/>
      <c r="D2017" s="96" t="s">
        <v>132</v>
      </c>
      <c r="E2017" s="183" t="s">
        <v>1</v>
      </c>
      <c r="F2017" s="184" t="s">
        <v>470</v>
      </c>
      <c r="H2017" s="185">
        <v>102.836</v>
      </c>
      <c r="L2017" s="181"/>
      <c r="M2017" s="192"/>
      <c r="N2017" s="193"/>
      <c r="O2017" s="193"/>
      <c r="P2017" s="193"/>
      <c r="Q2017" s="193"/>
      <c r="R2017" s="193"/>
      <c r="S2017" s="193"/>
      <c r="T2017" s="194"/>
      <c r="AT2017" s="183" t="s">
        <v>132</v>
      </c>
      <c r="AU2017" s="183" t="s">
        <v>72</v>
      </c>
      <c r="AV2017" s="182" t="s">
        <v>130</v>
      </c>
      <c r="AW2017" s="182" t="s">
        <v>5</v>
      </c>
      <c r="AX2017" s="182" t="s">
        <v>72</v>
      </c>
      <c r="AY2017" s="183" t="s">
        <v>123</v>
      </c>
    </row>
    <row r="2018" spans="2:12" s="117" customFormat="1" ht="6.95" customHeight="1">
      <c r="B2018" s="14"/>
      <c r="C2018" s="15"/>
      <c r="D2018" s="15"/>
      <c r="E2018" s="15"/>
      <c r="F2018" s="15"/>
      <c r="G2018" s="15"/>
      <c r="H2018" s="15"/>
      <c r="I2018" s="15"/>
      <c r="J2018" s="15"/>
      <c r="K2018" s="15"/>
      <c r="L2018" s="8"/>
    </row>
  </sheetData>
  <sheetProtection selectLockedCells="1"/>
  <autoFilter ref="C87:K2017"/>
  <mergeCells count="8">
    <mergeCell ref="E78:H78"/>
    <mergeCell ref="E80:H80"/>
    <mergeCell ref="L2:V2"/>
    <mergeCell ref="E7:H7"/>
    <mergeCell ref="E9:H9"/>
    <mergeCell ref="E27:H27"/>
    <mergeCell ref="E48:H48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Sobol</dc:creator>
  <cp:keywords/>
  <dc:description/>
  <cp:lastModifiedBy>Horák Václav</cp:lastModifiedBy>
  <dcterms:created xsi:type="dcterms:W3CDTF">2019-05-17T05:30:12Z</dcterms:created>
  <dcterms:modified xsi:type="dcterms:W3CDTF">2024-01-31T09:21:56Z</dcterms:modified>
  <cp:category/>
  <cp:version/>
  <cp:contentType/>
  <cp:contentStatus/>
</cp:coreProperties>
</file>