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855" windowHeight="5850" activeTab="0"/>
  </bookViews>
  <sheets>
    <sheet name="BD Benešova 642-644 OKNA" sheetId="2" r:id="rId1"/>
  </sheets>
  <definedNames/>
  <calcPr calcId="162913"/>
</workbook>
</file>

<file path=xl/sharedStrings.xml><?xml version="1.0" encoding="utf-8"?>
<sst xmlns="http://schemas.openxmlformats.org/spreadsheetml/2006/main" count="627" uniqueCount="217">
  <si>
    <t>Stavba:</t>
  </si>
  <si>
    <t>1</t>
  </si>
  <si>
    <t>Cena bez DPH</t>
  </si>
  <si>
    <t>Kód</t>
  </si>
  <si>
    <t>Popis</t>
  </si>
  <si>
    <t>Typ</t>
  </si>
  <si>
    <t>D</t>
  </si>
  <si>
    <t>Objekt:</t>
  </si>
  <si>
    <t>Cena celkem [CZK]</t>
  </si>
  <si>
    <t>SOUPIS PRACÍ</t>
  </si>
  <si>
    <t>PČ</t>
  </si>
  <si>
    <t>MJ</t>
  </si>
  <si>
    <t>Množství</t>
  </si>
  <si>
    <t>J.cena [CZK]</t>
  </si>
  <si>
    <t>Náklady soupisu celkem</t>
  </si>
  <si>
    <t>PSV</t>
  </si>
  <si>
    <t>Práce a dodávky PSV</t>
  </si>
  <si>
    <t>K</t>
  </si>
  <si>
    <t>m</t>
  </si>
  <si>
    <t>kpl</t>
  </si>
  <si>
    <t>M</t>
  </si>
  <si>
    <t>kus</t>
  </si>
  <si>
    <t>město Kolín</t>
  </si>
  <si>
    <t>zast. Michalem Najbrtem,</t>
  </si>
  <si>
    <t>místostarostou města Kolín</t>
  </si>
  <si>
    <t>Zhotovitel</t>
  </si>
  <si>
    <t>Objednatel</t>
  </si>
  <si>
    <t>HSV</t>
  </si>
  <si>
    <t>Práce a dodávky HSV</t>
  </si>
  <si>
    <t>Náklady stavby celkem</t>
  </si>
  <si>
    <t>Cena celkem bez DPH</t>
  </si>
  <si>
    <t>V Kolíně dne ………………………</t>
  </si>
  <si>
    <t>m2</t>
  </si>
  <si>
    <t>2</t>
  </si>
  <si>
    <t>3</t>
  </si>
  <si>
    <t>4</t>
  </si>
  <si>
    <t>5</t>
  </si>
  <si>
    <t>6</t>
  </si>
  <si>
    <t>7</t>
  </si>
  <si>
    <t>9</t>
  </si>
  <si>
    <t/>
  </si>
  <si>
    <t>Úpravy povrchů, podlahy a osazování výplní</t>
  </si>
  <si>
    <t>61</t>
  </si>
  <si>
    <t>Úprava povrchů vnitřních</t>
  </si>
  <si>
    <t>622143003</t>
  </si>
  <si>
    <t>622143004</t>
  </si>
  <si>
    <t>629991011</t>
  </si>
  <si>
    <t>62</t>
  </si>
  <si>
    <t>Úprava povrchů vnějších</t>
  </si>
  <si>
    <t>Ostatní konstrukce a práce, bourání</t>
  </si>
  <si>
    <t>96</t>
  </si>
  <si>
    <t>Bourání konstrukcí</t>
  </si>
  <si>
    <t>K004</t>
  </si>
  <si>
    <t>Přesun sutě</t>
  </si>
  <si>
    <t>Odvoz suti a vybouraných hmot na skládku nebo meziskládku se složením, na vzdálenost do 1 km</t>
  </si>
  <si>
    <t>Odvoz suti a vybouraných hmot na skládku nebo meziskládku se složením, na vzdálenost Příplatek k ceně za každý další i započatý 1 km přes 1 km</t>
  </si>
  <si>
    <t>Přesun hmot</t>
  </si>
  <si>
    <t>K006</t>
  </si>
  <si>
    <t>764</t>
  </si>
  <si>
    <t>Konstrukce klempířské</t>
  </si>
  <si>
    <t>766</t>
  </si>
  <si>
    <t>Konstrukce truhlářské</t>
  </si>
  <si>
    <t>K001</t>
  </si>
  <si>
    <t>K002</t>
  </si>
  <si>
    <t>K003</t>
  </si>
  <si>
    <t>K005</t>
  </si>
  <si>
    <t>784</t>
  </si>
  <si>
    <t>Dokončovací práce - malby a tapety</t>
  </si>
  <si>
    <t xml:space="preserve">VRN - Ostatní a vedlejší náklady </t>
  </si>
  <si>
    <t>VRN</t>
  </si>
  <si>
    <t>Vedlejší rozpočtové náklady</t>
  </si>
  <si>
    <t>VRN - Ostatní a vedlejší náklady</t>
  </si>
  <si>
    <t>Místo:</t>
  </si>
  <si>
    <t>Datum:</t>
  </si>
  <si>
    <t>Zadavatel:</t>
  </si>
  <si>
    <t>Projektant:</t>
  </si>
  <si>
    <t>Uchazeč:</t>
  </si>
  <si>
    <t>Zpracovatel:</t>
  </si>
  <si>
    <t>968062374</t>
  </si>
  <si>
    <t>Vybourání dřevěných rámů oken s křídly, dveřních zárubní, vrat, stěn, ostění nebo obkladů rámů oken s křídly zdvojených, plochy do 1 m2</t>
  </si>
  <si>
    <t>968062375</t>
  </si>
  <si>
    <t>Vybourání dřevěných rámů oken s křídly, dveřních zárubní, vrat, stěn, ostění nebo obkladů rámů oken s křídly zdvojených, plochy do 2 m2</t>
  </si>
  <si>
    <t>968062376</t>
  </si>
  <si>
    <t>Vybourání dřevěných rámů oken s křídly, dveřních zárubní, vrat, stěn, ostění nebo obkladů rámů oken s křídly zdvojených, plochy do 4 m2</t>
  </si>
  <si>
    <t>766441811</t>
  </si>
  <si>
    <t>766441821</t>
  </si>
  <si>
    <t>Vyplň údaj</t>
  </si>
  <si>
    <t>Cena celkem vč. DPH 15%</t>
  </si>
  <si>
    <t>612325302</t>
  </si>
  <si>
    <t>K008</t>
  </si>
  <si>
    <t>K007</t>
  </si>
  <si>
    <t>Základní škola praktická a speciální Kutnohorská 179 - OKNA</t>
  </si>
  <si>
    <t>1 - Základní škola praktická a speciální č.p. 179, Kutnohorská - OKNA</t>
  </si>
  <si>
    <t>Vápenocementová nebo vápenná omítka ostění nebo nadpraží štuková</t>
  </si>
  <si>
    <t>Montáž omítkových profilů plastových nebo pozinkovaných, upevněných vtlačením do podkladní vrstvy nebo přibitím rohových s tkaninou</t>
  </si>
  <si>
    <t>590514800</t>
  </si>
  <si>
    <t>lišta rohová Al 10/10 cm s tkaninou bal. 2,5 m</t>
  </si>
  <si>
    <t xml:space="preserve">Montáž omítkových profilů plastových nebo pozinkovaných, upevněných vtlačením do podkladní vrstvy nebo přibitím začišťovacích samolepících </t>
  </si>
  <si>
    <t>VV</t>
  </si>
  <si>
    <t>218,768*0,3</t>
  </si>
  <si>
    <t>viz. APU</t>
  </si>
  <si>
    <t>218,768</t>
  </si>
  <si>
    <t>218,768*1,05 'Přepočtené koeficientem množství</t>
  </si>
  <si>
    <t>O01</t>
  </si>
  <si>
    <t>(0,564+0,78+0,78)*2</t>
  </si>
  <si>
    <t>O02</t>
  </si>
  <si>
    <t>(0,543+1,8+1,8)*1</t>
  </si>
  <si>
    <t>O03</t>
  </si>
  <si>
    <t>(1,164+1,8+1,8)*3</t>
  </si>
  <si>
    <t>O04</t>
  </si>
  <si>
    <t>(0,55+1,45+1,45)*1</t>
  </si>
  <si>
    <t>O05</t>
  </si>
  <si>
    <t>(1,18+2,36+2,36)*5</t>
  </si>
  <si>
    <t>O06</t>
  </si>
  <si>
    <t>(0,894+1,82+1,82)*2</t>
  </si>
  <si>
    <t>O07</t>
  </si>
  <si>
    <t>(1,5+1,2+1,2)*1</t>
  </si>
  <si>
    <t>O08</t>
  </si>
  <si>
    <t>(2,069+2,41+2,41)*1</t>
  </si>
  <si>
    <t>O09</t>
  </si>
  <si>
    <t>(1,19+2,45+2,45)*15</t>
  </si>
  <si>
    <t>O10</t>
  </si>
  <si>
    <t>(1,21+2,265+2,265)*1</t>
  </si>
  <si>
    <t>O11</t>
  </si>
  <si>
    <t>(1,12+1,25+1,25)*1</t>
  </si>
  <si>
    <t>O12</t>
  </si>
  <si>
    <t>(1,23+2,31+2,31)*6</t>
  </si>
  <si>
    <t>D1</t>
  </si>
  <si>
    <t>(0,8+2,0+2,0)*1</t>
  </si>
  <si>
    <t>Součet</t>
  </si>
  <si>
    <t>590514760</t>
  </si>
  <si>
    <t>profil okenní začišťovací se sklovláknitou armovací tkaninou 9 mm/2,4 m</t>
  </si>
  <si>
    <t>Zakrytí vnějších ploch před znečištěním včetně pozdějšího odkrytí výplní otvorů a svislých ploch fólií přilepenou lepící páskou</t>
  </si>
  <si>
    <t>0,564*0,78*2</t>
  </si>
  <si>
    <t>0,543*1,8*1</t>
  </si>
  <si>
    <t>1,164*1,8*3</t>
  </si>
  <si>
    <t>0,55*1,45*1</t>
  </si>
  <si>
    <t>1,18*2,36*5</t>
  </si>
  <si>
    <t>0,894*1,82*2</t>
  </si>
  <si>
    <t>1,5*1,2*1</t>
  </si>
  <si>
    <t>2,069*2,41*1</t>
  </si>
  <si>
    <t>1,19*2,45*15</t>
  </si>
  <si>
    <t>1,21*2,265*1</t>
  </si>
  <si>
    <t>1,12*1,25*1</t>
  </si>
  <si>
    <t>1,23*2,31*6</t>
  </si>
  <si>
    <t>0,8*2,0*1</t>
  </si>
  <si>
    <t>632450122</t>
  </si>
  <si>
    <t>Potěr cementový vyrovnávací ze suchých směsí v pásu o průměrné (střední) tl. přes 20 do 30 mm</t>
  </si>
  <si>
    <t>(0,564*2+0,543*1+1,164*3+0,55*1+1,18*5+0,894*2+1,5*1+2,069*1+1,19*15+1,21*1+1,12*1+1,23*6+0,488)*0,3</t>
  </si>
  <si>
    <t>x71</t>
  </si>
  <si>
    <t>Očištění a vyspravení povrchu ve spádu (parapet)</t>
  </si>
  <si>
    <t>K1+K2+K3</t>
  </si>
  <si>
    <t>(73,0+3,0+52,8)*0,2</t>
  </si>
  <si>
    <t>0,543*(0,9+0,9)*1</t>
  </si>
  <si>
    <t>0,89*1,82*2</t>
  </si>
  <si>
    <t>968062377</t>
  </si>
  <si>
    <t>Vybourání dřevěných rámů oken s křídly, dveřních zárubní, vrat, stěn, ostění nebo obkladů rámů oken s křídly zdvojených, plochy přes 4 m2</t>
  </si>
  <si>
    <t>Vnitrostaveništní doprava suti a vybouraných hmot vodorovně do 50 m svisle ručně (nošením po schodech) pro budovy a haly výšky přes 18 do 21 m</t>
  </si>
  <si>
    <t>Poplatek za uložení stavebního odpadu na skládce (skládkovné) směsného</t>
  </si>
  <si>
    <t>Přesun hmot pro budovy občanské výstavby, bydlení, výrobu a služby s omezením mechanizace vodorovná dopravní vzdálenost do 100 m pro budovy s jakoukoliv nosnou konstrukcí výšky přes 12 do 24 m</t>
  </si>
  <si>
    <t>K060</t>
  </si>
  <si>
    <t>Demontáž parapetních desek dřevěných nebo plastových šířky do 300 mm délky do 1m</t>
  </si>
  <si>
    <t>2+1+1+2+1</t>
  </si>
  <si>
    <t>Demontáž parapetních desek dřevěných nebo plastových šířky do 300 mm délky přes 1m</t>
  </si>
  <si>
    <t>3+5+1+1+15+1+1+6</t>
  </si>
  <si>
    <t>766694111</t>
  </si>
  <si>
    <t>Montáž ostatních truhlářských konstrukcí parapetních desek dřevěných nebo plastových šířky do 300 mm, délky do 1000 mm</t>
  </si>
  <si>
    <t>766694112</t>
  </si>
  <si>
    <t>Montáž ostatních truhlářských konstrukcí parapetních desek dřevěných nebo plastových šířky do 300 mm, délky přes 1000 do 1600 mm</t>
  </si>
  <si>
    <t>3+5+1+15+1+1+6</t>
  </si>
  <si>
    <t>766694113</t>
  </si>
  <si>
    <t>Montáž ostatních truhlářských konstrukcí parapetních desek dřevěných nebo plastových šířky do 300 mm, délky přes 1600 do 2600 mm</t>
  </si>
  <si>
    <t>611444020</t>
  </si>
  <si>
    <t xml:space="preserve">parapet plastový vnitřní </t>
  </si>
  <si>
    <t>0,564*2+0,543*1+1,164*3+0,55*1+1,18*5+0,894*2+1,5*1+2,069*1+1,19*15+1,21*1+1,12*1+1,23*6+0,488</t>
  </si>
  <si>
    <t xml:space="preserve">D+M okna O01- 564x780mm PLASTOVÉ OKNO -OTVÍRAVÉ A VÝKLOPNÉ 6 ČI VÍCE KOMOROVÉ PROFILY U celého okna = 1,2W/m2*K PLAST BARVA RAL DLE VÝBĚRU INVESTORA kování broušená nerez izolační trojsklo PŘESNÝ SYSTÉM OTVÍRANÍ A DĚLENÍ OKEN-DLE PŮVODNÍHO ŘEŠENÍ A DOHODY S INVESTOREM </t>
  </si>
  <si>
    <t xml:space="preserve">D+M okna O02- 543x1800mm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</si>
  <si>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 xml:space="preserve">D+M okna O03- 1164x1800mm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</si>
  <si>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 xml:space="preserve">D+M okna O04- 550x1450mm PLASTOVÉ OKNO -OTVÍRAVÉ A VÝKLOPNÉ 6 ČI VÍCE KOMOROVÉ PROFILY U celého okna = 1,2W/m2*K PLAST BARVA RAL DLE VÝBĚRU INVESTORA kování broušená nerez izolační trojsklo PŘESNÝ SYSTÉM OTVÍRANÍ A DĚLENÍ OKEN-DLE PŮVODNÍHO ŘEŠENÍ A DOHODY S INVESTOREM </t>
  </si>
  <si>
    <t xml:space="preserve">D+M okna O05- 1180x2360mm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</si>
  <si>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 xml:space="preserve">D+M okna O06- 894x1820mm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</si>
  <si>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 xml:space="preserve">D+M okna O07- 1500x1200mm PLASTOVÉ OKNO DĚLENÉ -VÝKLOPNÉ 6 ČI VÍCE KOMOROVÉ PROFILY U celého okna = 1,2W/m2*K PLAST BARVA RAL DLE VÝBĚRU INVESTORA kování broušená nerez izolační trojsklo PŘESNÝ SYSTÉM OTVÍRANÍ A DĚLENÍ OKEN-DLE PŮVODNÍHO ŘEŠENÍ A DOHODY S INVESTOREM </t>
  </si>
  <si>
    <t xml:space="preserve">D+M okna O08- 2069x2410mm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</si>
  <si>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K009</t>
  </si>
  <si>
    <t xml:space="preserve">D+M okna O09- 1190x2450mm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</si>
  <si>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K010</t>
  </si>
  <si>
    <t xml:space="preserve">D+M okna O10- 1210x2265mm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</si>
  <si>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K011</t>
  </si>
  <si>
    <t xml:space="preserve">D+M okna O11- 1120x1250mm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</si>
  <si>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K012</t>
  </si>
  <si>
    <t xml:space="preserve">D+M okna O12- 1230x2310mm PLASTOVÉ OKNO DĚLENÉ -OTVÍRAVÉ A VÝKLOPNÉ 6 ČI VÍCE KOMOROVÉ PROFILY U celého okna = 1,2W/m2*K PLAST BARVA RAL DLE VÝBĚRU INVESTORA kování broušená nerez izolační trojsklo PŘESNÝ SYSTÉM OTVÍRANÍ A DĚLENÍ OKEN-DLE PŮVODNÍHO ŘEŠENÍ A DOHODY S INVESTOREM </t>
  </si>
  <si>
    <t>784171121</t>
  </si>
  <si>
    <t>Zakrytí nemalovaných ploch (materiál ve specifikaci) včetně pozdějšího odkrytí konstrukcí nebo samostatných prvků např. schodišť, nábytku, radiátorů, zábradlí v místnostech výšky do 3,80</t>
  </si>
  <si>
    <t>vntřní parapety</t>
  </si>
  <si>
    <t>581248440</t>
  </si>
  <si>
    <t>fólie pro malířské potřeby zakrývací,  25µ,  4 x 5 m</t>
  </si>
  <si>
    <t>13,505*1,05 'Přepočtené koeficientem množství</t>
  </si>
  <si>
    <t>784181111</t>
  </si>
  <si>
    <t>Penetrace podkladu jednonásobná základní silikátová v místnostech výšky do 3,80 m</t>
  </si>
  <si>
    <t>viz. oprava ostění</t>
  </si>
  <si>
    <t>65,63</t>
  </si>
  <si>
    <t>784211101</t>
  </si>
  <si>
    <t>Malby z malířských směsí otěruvzdorných za mokra dvojnásobné, bílé za mokra otěruvzdorné výborně v místnostech výšky do 3,80 m</t>
  </si>
  <si>
    <t>Příloha č. 1 k SOD ze dne ……………………</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</si>
  <si>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 </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</si>
  <si>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</si>
  <si>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DPH 21 %</t>
  </si>
  <si>
    <t>pod nové vnitřní parapety</t>
  </si>
  <si>
    <t>Soub.</t>
  </si>
  <si>
    <t>D+M - provizorní přechodový plech parapetu pozink 20x45 mm</t>
  </si>
  <si>
    <t>Přesun hmot pro konstrukce truhlářské vodorovná dopravní vzdálenost do 50 m v objektech výšky přes 12 do 24 m</t>
  </si>
  <si>
    <t>968072455</t>
  </si>
  <si>
    <t>Vybourání kovových rámů oken s křídly, dveřních zárubní, vrat, stěn, ostění nebo obkladů dveřních zárubní, plochy do 2 m2</t>
  </si>
  <si>
    <t>0,8*2,0</t>
  </si>
  <si>
    <t>M001</t>
  </si>
  <si>
    <t>D+M dveří D1- 800x2000mm vstupní dveře, otvíravé, dřevěné, křídlo 800 x 2000 mm do stavajících rekonstruovaných zarubní TYP OTVÍRÁNÍ (KLIKA,HRAZDA ..)DLE PBŘ do otvoru výšky 2050 mm kování broušená nerez dále dle řešení PBŘ</t>
  </si>
  <si>
    <t xml:space="preserve">1 - Základní škola praktická a speciální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</si>
</sst>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9">
    <font>
      <sz val="8"/>
      <name val="Arial CE"/>
      <family val="2"/>
    </font>
    <font>
      <sz val="10"/>
      <name val="Arial"/>
      <family val="2"/>
    </font>
    <font>
      <sz val="10"/>
      <color rgb="FF969696"/>
      <name val="Arial CE"/>
      <family val="2"/>
    </font>
    <font>
      <b/>
      <sz val="11"/>
      <name val="Arial CE"/>
      <family val="2"/>
    </font>
    <font>
      <sz val="12"/>
      <color rgb="FF003366"/>
      <name val="Arial CE"/>
      <family val="2"/>
    </font>
    <font>
      <sz val="8"/>
      <color rgb="FF003366"/>
      <name val="Arial CE"/>
      <family val="2"/>
    </font>
    <font>
      <i/>
      <sz val="8"/>
      <color rgb="FF003366"/>
      <name val="Arial CE"/>
      <family val="2"/>
    </font>
    <font>
      <b/>
      <sz val="14"/>
      <name val="Arial CE"/>
      <family val="2"/>
    </font>
    <font>
      <b/>
      <sz val="10"/>
      <color rgb="FF464646"/>
      <name val="Arial CE"/>
      <family val="2"/>
    </font>
    <font>
      <sz val="9"/>
      <name val="Arial CE"/>
      <family val="2"/>
    </font>
    <font>
      <b/>
      <sz val="12"/>
      <color rgb="FF960000"/>
      <name val="Arial CE"/>
      <family val="2"/>
    </font>
    <font>
      <i/>
      <sz val="9"/>
      <color rgb="FF0000FF"/>
      <name val="Arial CE"/>
      <family val="2"/>
    </font>
    <font>
      <i/>
      <sz val="8"/>
      <color rgb="FF0000FF"/>
      <name val="Arial CE"/>
      <family val="2"/>
    </font>
    <font>
      <sz val="10"/>
      <color rgb="FF003366"/>
      <name val="Arial CE"/>
      <family val="2"/>
    </font>
    <font>
      <sz val="10"/>
      <name val="Arial CE"/>
      <family val="2"/>
    </font>
    <font>
      <b/>
      <sz val="12"/>
      <name val="Arial CE"/>
      <family val="2"/>
    </font>
    <font>
      <sz val="8"/>
      <color rgb="FF505050"/>
      <name val="Trebuchet MS"/>
      <family val="2"/>
    </font>
    <font>
      <sz val="7"/>
      <color rgb="FF969696"/>
      <name val="Trebuchet MS"/>
      <family val="2"/>
    </font>
    <font>
      <sz val="8"/>
      <color rgb="FF800080"/>
      <name val="Trebuchet MS"/>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28">
    <border>
      <left/>
      <right/>
      <top/>
      <bottom/>
      <diagonal/>
    </border>
    <border>
      <left style="thin">
        <color rgb="FF000000"/>
      </left>
      <right/>
      <top/>
      <bottom/>
    </border>
    <border>
      <left/>
      <right/>
      <top style="hair">
        <color rgb="FF000000"/>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hair">
        <color rgb="FF969696"/>
      </top>
      <bottom style="hair">
        <color rgb="FF969696"/>
      </bottom>
    </border>
    <border>
      <left style="hair">
        <color rgb="FF969696"/>
      </left>
      <right style="thin"/>
      <top style="hair">
        <color rgb="FF969696"/>
      </top>
      <bottom style="hair">
        <color rgb="FF96969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9">
    <xf numFmtId="0" fontId="0" fillId="0" borderId="0" xfId="0"/>
    <xf numFmtId="0" fontId="0" fillId="0" borderId="0" xfId="0"/>
    <xf numFmtId="0" fontId="0" fillId="0" borderId="0" xfId="0" applyAlignment="1">
      <alignment vertical="center"/>
    </xf>
    <xf numFmtId="0" fontId="5" fillId="0" borderId="0" xfId="0" applyFont="1" applyAlignment="1">
      <alignment/>
    </xf>
    <xf numFmtId="0" fontId="6" fillId="0" borderId="0" xfId="0" applyFont="1" applyAlignment="1">
      <alignment/>
    </xf>
    <xf numFmtId="0" fontId="7" fillId="0" borderId="0" xfId="0" applyFont="1" applyAlignment="1">
      <alignment horizontal="left" vertical="center"/>
    </xf>
    <xf numFmtId="0" fontId="0" fillId="0" borderId="1" xfId="0" applyFont="1" applyBorder="1" applyAlignment="1">
      <alignment vertical="center"/>
    </xf>
    <xf numFmtId="0" fontId="0" fillId="0" borderId="1" xfId="0" applyBorder="1" applyAlignment="1">
      <alignment vertical="center"/>
    </xf>
    <xf numFmtId="0" fontId="8" fillId="0" borderId="2"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10" fillId="0" borderId="0" xfId="0" applyFont="1" applyAlignment="1">
      <alignment horizontal="left" vertical="center"/>
    </xf>
    <xf numFmtId="0" fontId="0" fillId="0" borderId="0" xfId="0" applyProtection="1">
      <protection locked="0"/>
    </xf>
    <xf numFmtId="0" fontId="0" fillId="0" borderId="2" xfId="0" applyFont="1" applyBorder="1" applyAlignment="1" applyProtection="1">
      <alignment vertical="center"/>
      <protection locked="0"/>
    </xf>
    <xf numFmtId="4" fontId="4" fillId="0" borderId="0" xfId="0" applyNumberFormat="1" applyFont="1" applyAlignment="1">
      <alignment/>
    </xf>
    <xf numFmtId="0" fontId="0" fillId="0" borderId="1" xfId="0" applyFont="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pplyProtection="1">
      <alignment horizontal="center" vertical="center" wrapText="1"/>
      <protection locked="0"/>
    </xf>
    <xf numFmtId="4" fontId="10" fillId="0" borderId="0" xfId="0" applyNumberFormat="1" applyFont="1" applyAlignment="1">
      <alignment/>
    </xf>
    <xf numFmtId="0" fontId="5" fillId="0" borderId="1" xfId="0" applyFont="1" applyBorder="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pplyProtection="1">
      <alignment/>
      <protection locked="0"/>
    </xf>
    <xf numFmtId="0" fontId="6" fillId="0" borderId="1" xfId="0" applyFont="1" applyBorder="1" applyAlignment="1">
      <alignment/>
    </xf>
    <xf numFmtId="0" fontId="0" fillId="0" borderId="1" xfId="0" applyFont="1" applyBorder="1" applyAlignment="1" applyProtection="1">
      <alignment vertical="center"/>
      <protection locked="0"/>
    </xf>
    <xf numFmtId="0" fontId="9" fillId="0" borderId="9" xfId="0" applyFont="1" applyBorder="1" applyAlignment="1" applyProtection="1">
      <alignment horizontal="center" vertical="center"/>
      <protection locked="0"/>
    </xf>
    <xf numFmtId="49" fontId="9" fillId="0" borderId="9" xfId="0" applyNumberFormat="1"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9" xfId="0" applyFont="1" applyBorder="1" applyAlignment="1" applyProtection="1">
      <alignment horizontal="center" vertical="center" wrapText="1"/>
      <protection locked="0"/>
    </xf>
    <xf numFmtId="164" fontId="9" fillId="0" borderId="9" xfId="0" applyNumberFormat="1" applyFont="1" applyBorder="1" applyAlignment="1" applyProtection="1">
      <alignment vertical="center"/>
      <protection locked="0"/>
    </xf>
    <xf numFmtId="4" fontId="9" fillId="3" borderId="9" xfId="0" applyNumberFormat="1" applyFont="1" applyFill="1" applyBorder="1" applyAlignment="1" applyProtection="1">
      <alignment vertical="center"/>
      <protection locked="0"/>
    </xf>
    <xf numFmtId="4" fontId="9" fillId="0" borderId="9" xfId="0" applyNumberFormat="1" applyFont="1" applyBorder="1" applyAlignment="1" applyProtection="1">
      <alignment vertical="center"/>
      <protection locked="0"/>
    </xf>
    <xf numFmtId="0" fontId="11" fillId="0" borderId="9" xfId="0" applyFont="1" applyBorder="1" applyAlignment="1" applyProtection="1">
      <alignment horizontal="center" vertical="center"/>
      <protection locked="0"/>
    </xf>
    <xf numFmtId="0" fontId="12" fillId="0" borderId="1" xfId="0" applyFont="1" applyBorder="1" applyAlignment="1">
      <alignment vertical="center"/>
    </xf>
    <xf numFmtId="0" fontId="1" fillId="0" borderId="0" xfId="0" applyFont="1" applyAlignment="1">
      <alignment vertical="center"/>
    </xf>
    <xf numFmtId="0" fontId="0" fillId="0" borderId="0" xfId="0" applyBorder="1"/>
    <xf numFmtId="0" fontId="0" fillId="0" borderId="0" xfId="0"/>
    <xf numFmtId="0" fontId="0" fillId="0" borderId="0" xfId="0" applyFont="1" applyAlignment="1">
      <alignment vertical="center"/>
    </xf>
    <xf numFmtId="0" fontId="0" fillId="0" borderId="0" xfId="0"/>
    <xf numFmtId="0" fontId="2" fillId="0" borderId="0" xfId="0" applyFont="1" applyAlignment="1">
      <alignment horizontal="left" vertical="center"/>
    </xf>
    <xf numFmtId="0" fontId="9"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4" fontId="9" fillId="0" borderId="0" xfId="0" applyNumberFormat="1" applyFont="1" applyBorder="1" applyAlignment="1" applyProtection="1">
      <alignment vertical="center"/>
      <protection locked="0"/>
    </xf>
    <xf numFmtId="4" fontId="9" fillId="0" borderId="0" xfId="0" applyNumberFormat="1" applyFont="1" applyFill="1" applyBorder="1" applyAlignment="1" applyProtection="1">
      <alignment vertical="center"/>
      <protection locked="0"/>
    </xf>
    <xf numFmtId="0" fontId="0" fillId="0" borderId="0" xfId="0" applyBorder="1" applyProtection="1">
      <protection locked="0"/>
    </xf>
    <xf numFmtId="0" fontId="10" fillId="0" borderId="0" xfId="0" applyFont="1" applyBorder="1" applyAlignment="1">
      <alignment horizontal="left" vertical="center"/>
    </xf>
    <xf numFmtId="0" fontId="0" fillId="0" borderId="10" xfId="0" applyBorder="1"/>
    <xf numFmtId="0" fontId="0" fillId="0" borderId="11" xfId="0" applyBorder="1"/>
    <xf numFmtId="0" fontId="0" fillId="0" borderId="11" xfId="0" applyBorder="1" applyProtection="1">
      <protection locked="0"/>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6" xfId="0" applyBorder="1" applyProtection="1">
      <protection locked="0"/>
    </xf>
    <xf numFmtId="0" fontId="0" fillId="0" borderId="17" xfId="0" applyBorder="1"/>
    <xf numFmtId="0" fontId="3" fillId="0" borderId="0" xfId="0" applyFont="1" applyProtection="1">
      <protection locked="0"/>
    </xf>
    <xf numFmtId="0" fontId="13" fillId="0" borderId="0" xfId="0" applyFont="1" applyAlignment="1">
      <alignment horizontal="left"/>
    </xf>
    <xf numFmtId="4" fontId="13" fillId="0" borderId="0" xfId="0" applyNumberFormat="1" applyFont="1" applyAlignment="1">
      <alignment/>
    </xf>
    <xf numFmtId="164" fontId="9" fillId="0" borderId="0" xfId="0" applyNumberFormat="1" applyFont="1" applyFill="1" applyBorder="1" applyAlignment="1" applyProtection="1">
      <alignment vertical="center"/>
      <protection locked="0"/>
    </xf>
    <xf numFmtId="0" fontId="0" fillId="0" borderId="0" xfId="0" applyFont="1" applyAlignment="1">
      <alignment vertical="center"/>
    </xf>
    <xf numFmtId="0" fontId="14" fillId="0" borderId="0" xfId="0" applyFont="1" applyAlignment="1">
      <alignment horizontal="left" vertical="center"/>
    </xf>
    <xf numFmtId="165" fontId="14" fillId="0" borderId="0" xfId="0" applyNumberFormat="1" applyFont="1" applyAlignment="1">
      <alignment horizontal="left" vertical="center"/>
    </xf>
    <xf numFmtId="0" fontId="14" fillId="0" borderId="0" xfId="0" applyFont="1" applyAlignment="1">
      <alignment horizontal="left" vertical="center" wrapText="1"/>
    </xf>
    <xf numFmtId="0" fontId="15"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wrapText="1"/>
    </xf>
    <xf numFmtId="0" fontId="5" fillId="0" borderId="0" xfId="0" applyFont="1" applyBorder="1" applyAlignment="1">
      <alignment/>
    </xf>
    <xf numFmtId="0" fontId="6" fillId="0" borderId="0" xfId="0" applyFont="1" applyBorder="1" applyAlignment="1">
      <alignment/>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protection locked="0"/>
    </xf>
    <xf numFmtId="0" fontId="0" fillId="0" borderId="20" xfId="0" applyFont="1" applyBorder="1" applyAlignment="1">
      <alignment vertical="center"/>
    </xf>
    <xf numFmtId="0" fontId="0" fillId="0" borderId="21"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pplyProtection="1">
      <alignment vertical="center"/>
      <protection locked="0"/>
    </xf>
    <xf numFmtId="0" fontId="0" fillId="0" borderId="22" xfId="0" applyFont="1" applyBorder="1" applyAlignment="1">
      <alignment vertical="center"/>
    </xf>
    <xf numFmtId="0" fontId="2" fillId="0" borderId="0" xfId="0" applyFont="1" applyBorder="1" applyAlignment="1">
      <alignment horizontal="left" vertical="center"/>
    </xf>
    <xf numFmtId="0" fontId="0" fillId="0" borderId="21" xfId="0" applyFont="1" applyBorder="1" applyAlignment="1">
      <alignment horizontal="center" vertical="center" wrapText="1"/>
    </xf>
    <xf numFmtId="0" fontId="5" fillId="0" borderId="21" xfId="0" applyFont="1" applyBorder="1" applyAlignment="1">
      <alignment/>
    </xf>
    <xf numFmtId="0" fontId="5" fillId="0" borderId="0" xfId="0" applyFont="1" applyBorder="1" applyAlignment="1">
      <alignment horizontal="left"/>
    </xf>
    <xf numFmtId="0" fontId="4" fillId="0" borderId="0" xfId="0" applyFont="1" applyBorder="1" applyAlignment="1">
      <alignment horizontal="left"/>
    </xf>
    <xf numFmtId="0" fontId="5" fillId="0" borderId="0" xfId="0" applyFont="1" applyBorder="1" applyAlignment="1" applyProtection="1">
      <alignment/>
      <protection locked="0"/>
    </xf>
    <xf numFmtId="0" fontId="6" fillId="0" borderId="21" xfId="0" applyFont="1" applyBorder="1" applyAlignment="1">
      <alignment/>
    </xf>
    <xf numFmtId="0" fontId="0" fillId="0" borderId="21"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4" xfId="0" applyFont="1" applyBorder="1" applyAlignment="1">
      <alignment vertical="center"/>
    </xf>
    <xf numFmtId="0" fontId="0" fillId="0" borderId="25" xfId="0" applyFont="1" applyBorder="1" applyAlignment="1">
      <alignment vertical="center"/>
    </xf>
    <xf numFmtId="0" fontId="16" fillId="0" borderId="0" xfId="0" applyFont="1" applyAlignment="1">
      <alignment vertical="center"/>
    </xf>
    <xf numFmtId="0" fontId="17"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64" fontId="16" fillId="0" borderId="0" xfId="0" applyNumberFormat="1" applyFont="1" applyAlignment="1">
      <alignment vertical="center"/>
    </xf>
    <xf numFmtId="0" fontId="16" fillId="0" borderId="0" xfId="0" applyFont="1" applyAlignment="1" applyProtection="1">
      <alignment vertical="center"/>
      <protection locked="0"/>
    </xf>
    <xf numFmtId="0" fontId="0" fillId="0" borderId="9" xfId="0" applyFont="1" applyFill="1" applyBorder="1" applyAlignment="1" applyProtection="1">
      <alignment horizontal="center" vertical="center"/>
      <protection locked="0"/>
    </xf>
    <xf numFmtId="0" fontId="9" fillId="2" borderId="26" xfId="0" applyFont="1" applyFill="1" applyBorder="1" applyAlignment="1">
      <alignment horizontal="center" vertical="center" wrapText="1"/>
    </xf>
    <xf numFmtId="4" fontId="10" fillId="0" borderId="22" xfId="0" applyNumberFormat="1" applyFont="1" applyBorder="1" applyAlignment="1">
      <alignment/>
    </xf>
    <xf numFmtId="4" fontId="4" fillId="0" borderId="22" xfId="0" applyNumberFormat="1" applyFont="1" applyBorder="1" applyAlignment="1">
      <alignment/>
    </xf>
    <xf numFmtId="4" fontId="0" fillId="0" borderId="27" xfId="0" applyNumberFormat="1" applyFont="1" applyBorder="1" applyAlignment="1" applyProtection="1">
      <alignment vertical="center"/>
      <protection locked="0"/>
    </xf>
    <xf numFmtId="0" fontId="10" fillId="0" borderId="14" xfId="0" applyFont="1" applyBorder="1" applyAlignment="1">
      <alignment horizontal="left" vertical="center"/>
    </xf>
    <xf numFmtId="4" fontId="3" fillId="0" borderId="14" xfId="0" applyNumberFormat="1" applyFont="1" applyBorder="1"/>
    <xf numFmtId="4" fontId="3" fillId="0" borderId="12" xfId="0" applyNumberFormat="1" applyFont="1" applyBorder="1"/>
    <xf numFmtId="4" fontId="3" fillId="0" borderId="17" xfId="0" applyNumberFormat="1" applyFont="1" applyBorder="1"/>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pplyProtection="1">
      <alignment vertic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2"/>
  <sheetViews>
    <sheetView showGridLines="0" tabSelected="1" workbookViewId="0" topLeftCell="A1"/>
  </sheetViews>
  <sheetFormatPr defaultColWidth="9.140625" defaultRowHeight="12"/>
  <cols>
    <col min="1" max="1" width="1.7109375" style="1" customWidth="1"/>
    <col min="2" max="2" width="4.140625" style="1" customWidth="1"/>
    <col min="3" max="3" width="4.28125" style="1" customWidth="1"/>
    <col min="4" max="4" width="15.421875" style="1" customWidth="1"/>
    <col min="5" max="5" width="186.7109375" style="1" customWidth="1"/>
    <col min="6" max="6" width="8.00390625" style="1" customWidth="1"/>
    <col min="7" max="7" width="11.421875" style="1" customWidth="1"/>
    <col min="8" max="8" width="14.28125" style="16" customWidth="1"/>
    <col min="9" max="9" width="20.140625" style="1" customWidth="1"/>
    <col min="10" max="10" width="13.7109375" style="1" customWidth="1"/>
  </cols>
  <sheetData>
    <row r="1" spans="6:8" ht="24" customHeight="1">
      <c r="F1" s="63" t="s">
        <v>203</v>
      </c>
      <c r="G1" s="63"/>
      <c r="H1" s="63"/>
    </row>
    <row r="2" ht="15" customHeight="1"/>
    <row r="3" spans="1:10" s="2" customFormat="1" ht="6.95" customHeight="1">
      <c r="A3" s="12"/>
      <c r="B3" s="13"/>
      <c r="C3" s="13"/>
      <c r="D3" s="13"/>
      <c r="E3" s="13"/>
      <c r="F3" s="13"/>
      <c r="G3" s="13"/>
      <c r="H3" s="13"/>
      <c r="I3" s="13"/>
      <c r="J3" s="7"/>
    </row>
    <row r="4" spans="1:10" s="2" customFormat="1" ht="24.95" customHeight="1">
      <c r="A4" s="6"/>
      <c r="B4" s="5" t="s">
        <v>9</v>
      </c>
      <c r="C4" s="67"/>
      <c r="D4" s="67"/>
      <c r="E4" s="67"/>
      <c r="F4" s="67"/>
      <c r="G4" s="67"/>
      <c r="H4" s="67"/>
      <c r="I4" s="67"/>
      <c r="J4" s="7"/>
    </row>
    <row r="5" spans="1:10" s="2" customFormat="1" ht="22.5" customHeight="1">
      <c r="A5" s="6"/>
      <c r="B5" s="44" t="s">
        <v>0</v>
      </c>
      <c r="C5" s="67"/>
      <c r="D5" s="114" t="s">
        <v>91</v>
      </c>
      <c r="E5" s="115"/>
      <c r="F5" s="115"/>
      <c r="G5" s="115"/>
      <c r="H5" s="67"/>
      <c r="I5" s="67"/>
      <c r="J5" s="7"/>
    </row>
    <row r="6" spans="1:10" s="2" customFormat="1" ht="22.5" customHeight="1">
      <c r="A6" s="6"/>
      <c r="B6" s="44" t="s">
        <v>7</v>
      </c>
      <c r="C6" s="67"/>
      <c r="D6" s="71" t="s">
        <v>92</v>
      </c>
      <c r="E6" s="67"/>
      <c r="F6" s="67"/>
      <c r="G6" s="67"/>
      <c r="H6" s="67"/>
      <c r="I6" s="67"/>
      <c r="J6" s="7"/>
    </row>
    <row r="7" spans="1:10" s="3" customFormat="1" ht="22.5" customHeight="1">
      <c r="A7" s="6"/>
      <c r="B7" s="44" t="s">
        <v>72</v>
      </c>
      <c r="C7" s="67"/>
      <c r="D7" s="67"/>
      <c r="E7" s="68"/>
      <c r="F7" s="67"/>
      <c r="G7" s="67"/>
      <c r="H7" s="44" t="s">
        <v>73</v>
      </c>
      <c r="I7" s="69"/>
      <c r="J7" s="24"/>
    </row>
    <row r="8" spans="1:10" s="4" customFormat="1" ht="22.5" customHeight="1">
      <c r="A8" s="6"/>
      <c r="B8" s="44" t="s">
        <v>74</v>
      </c>
      <c r="C8" s="67"/>
      <c r="D8" s="67"/>
      <c r="E8" s="68"/>
      <c r="F8" s="67"/>
      <c r="G8" s="67"/>
      <c r="H8" s="44" t="s">
        <v>75</v>
      </c>
      <c r="I8" s="70"/>
      <c r="J8" s="28"/>
    </row>
    <row r="9" spans="1:10" s="2" customFormat="1" ht="22.5" customHeight="1">
      <c r="A9" s="6"/>
      <c r="B9" s="44" t="s">
        <v>76</v>
      </c>
      <c r="C9" s="67"/>
      <c r="D9" s="67"/>
      <c r="E9" s="68" t="s">
        <v>86</v>
      </c>
      <c r="F9" s="67"/>
      <c r="G9" s="67"/>
      <c r="H9" s="44" t="s">
        <v>77</v>
      </c>
      <c r="I9" s="70"/>
      <c r="J9" s="6"/>
    </row>
    <row r="10" spans="1:10" s="2" customFormat="1" ht="22.5" customHeight="1">
      <c r="A10" s="6"/>
      <c r="B10" s="67"/>
      <c r="C10" s="67"/>
      <c r="D10" s="67"/>
      <c r="E10" s="67"/>
      <c r="F10" s="67"/>
      <c r="G10" s="67"/>
      <c r="H10" s="67"/>
      <c r="I10" s="67"/>
      <c r="J10" s="6"/>
    </row>
    <row r="11" spans="1:10" s="2" customFormat="1" ht="30" customHeight="1">
      <c r="A11" s="19"/>
      <c r="B11" s="20" t="s">
        <v>10</v>
      </c>
      <c r="C11" s="21" t="s">
        <v>5</v>
      </c>
      <c r="D11" s="21" t="s">
        <v>3</v>
      </c>
      <c r="E11" s="21" t="s">
        <v>4</v>
      </c>
      <c r="F11" s="21" t="s">
        <v>11</v>
      </c>
      <c r="G11" s="21" t="s">
        <v>12</v>
      </c>
      <c r="H11" s="21" t="s">
        <v>13</v>
      </c>
      <c r="I11" s="21" t="s">
        <v>8</v>
      </c>
      <c r="J11" s="6"/>
    </row>
    <row r="12" spans="1:10" s="2" customFormat="1" ht="30" customHeight="1">
      <c r="A12" s="6"/>
      <c r="B12" s="15" t="s">
        <v>14</v>
      </c>
      <c r="C12" s="67"/>
      <c r="D12" s="67"/>
      <c r="E12" s="67"/>
      <c r="F12" s="67"/>
      <c r="G12" s="67"/>
      <c r="H12" s="67"/>
      <c r="I12" s="23"/>
      <c r="J12" s="6"/>
    </row>
    <row r="13" spans="1:10" s="2" customFormat="1" ht="26.25" customHeight="1">
      <c r="A13" s="24"/>
      <c r="B13" s="3"/>
      <c r="C13" s="25" t="s">
        <v>6</v>
      </c>
      <c r="D13" s="26" t="s">
        <v>27</v>
      </c>
      <c r="E13" s="26" t="s">
        <v>28</v>
      </c>
      <c r="F13" s="3"/>
      <c r="G13" s="3"/>
      <c r="H13" s="27"/>
      <c r="I13" s="18"/>
      <c r="J13" s="6"/>
    </row>
    <row r="14" spans="1:10" s="2" customFormat="1" ht="24" customHeight="1">
      <c r="A14" s="24"/>
      <c r="B14" s="3"/>
      <c r="C14" s="25" t="s">
        <v>6</v>
      </c>
      <c r="D14" s="64" t="s">
        <v>37</v>
      </c>
      <c r="E14" s="64" t="s">
        <v>41</v>
      </c>
      <c r="F14" s="3"/>
      <c r="G14" s="3"/>
      <c r="H14" s="27"/>
      <c r="I14" s="65"/>
      <c r="J14" s="6"/>
    </row>
    <row r="15" spans="1:10" s="2" customFormat="1" ht="24" customHeight="1">
      <c r="A15" s="24"/>
      <c r="B15" s="3"/>
      <c r="C15" s="25" t="s">
        <v>6</v>
      </c>
      <c r="D15" s="64" t="s">
        <v>42</v>
      </c>
      <c r="E15" s="64" t="s">
        <v>43</v>
      </c>
      <c r="F15" s="3"/>
      <c r="G15" s="3"/>
      <c r="H15" s="27"/>
      <c r="I15" s="65">
        <f>SUM(I16,I18,I21,I23,I26,I28,I56,I58,I86)</f>
        <v>0</v>
      </c>
      <c r="J15" s="6"/>
    </row>
    <row r="16" spans="1:10" s="2" customFormat="1" ht="17.25" customHeight="1">
      <c r="A16" s="29"/>
      <c r="B16" s="30" t="s">
        <v>1</v>
      </c>
      <c r="C16" s="30" t="s">
        <v>17</v>
      </c>
      <c r="D16" s="31" t="s">
        <v>88</v>
      </c>
      <c r="E16" s="32" t="s">
        <v>93</v>
      </c>
      <c r="F16" s="33" t="s">
        <v>32</v>
      </c>
      <c r="G16" s="34">
        <v>65.63</v>
      </c>
      <c r="H16" s="35"/>
      <c r="I16" s="36">
        <f aca="true" t="shared" si="0" ref="I16:I58">ROUND(H16*G16,2)</f>
        <v>0</v>
      </c>
      <c r="J16" s="6"/>
    </row>
    <row r="17" spans="1:10" s="2" customFormat="1" ht="13.5">
      <c r="A17" s="29"/>
      <c r="B17" s="95"/>
      <c r="C17" s="96" t="s">
        <v>98</v>
      </c>
      <c r="D17" s="97" t="s">
        <v>40</v>
      </c>
      <c r="E17" s="98" t="s">
        <v>99</v>
      </c>
      <c r="F17" s="95"/>
      <c r="G17" s="99">
        <v>65.63</v>
      </c>
      <c r="H17" s="100"/>
      <c r="I17" s="95"/>
      <c r="J17" s="6"/>
    </row>
    <row r="18" spans="1:10" s="2" customFormat="1" ht="17.25" customHeight="1">
      <c r="A18" s="29"/>
      <c r="B18" s="30" t="s">
        <v>33</v>
      </c>
      <c r="C18" s="30" t="s">
        <v>17</v>
      </c>
      <c r="D18" s="31" t="s">
        <v>44</v>
      </c>
      <c r="E18" s="32" t="s">
        <v>94</v>
      </c>
      <c r="F18" s="33" t="s">
        <v>18</v>
      </c>
      <c r="G18" s="34">
        <v>218.768</v>
      </c>
      <c r="H18" s="35"/>
      <c r="I18" s="36">
        <f t="shared" si="0"/>
        <v>0</v>
      </c>
      <c r="J18" s="6"/>
    </row>
    <row r="19" spans="1:10" s="2" customFormat="1" ht="13.5">
      <c r="A19" s="29"/>
      <c r="B19" s="95"/>
      <c r="C19" s="96" t="s">
        <v>98</v>
      </c>
      <c r="D19" s="97" t="s">
        <v>40</v>
      </c>
      <c r="E19" s="98" t="s">
        <v>100</v>
      </c>
      <c r="F19" s="95"/>
      <c r="G19" s="99" t="s">
        <v>40</v>
      </c>
      <c r="H19" s="100"/>
      <c r="I19" s="95"/>
      <c r="J19" s="6"/>
    </row>
    <row r="20" spans="1:10" s="2" customFormat="1" ht="13.5">
      <c r="A20" s="29"/>
      <c r="B20" s="95"/>
      <c r="C20" s="96" t="s">
        <v>98</v>
      </c>
      <c r="D20" s="97" t="s">
        <v>40</v>
      </c>
      <c r="E20" s="98" t="s">
        <v>101</v>
      </c>
      <c r="F20" s="95"/>
      <c r="G20" s="99">
        <v>218.768</v>
      </c>
      <c r="H20" s="100"/>
      <c r="I20" s="95"/>
      <c r="J20" s="6"/>
    </row>
    <row r="21" spans="1:10" s="2" customFormat="1" ht="17.25" customHeight="1">
      <c r="A21" s="29"/>
      <c r="B21" s="37" t="s">
        <v>34</v>
      </c>
      <c r="C21" s="30" t="s">
        <v>20</v>
      </c>
      <c r="D21" s="31" t="s">
        <v>95</v>
      </c>
      <c r="E21" s="32" t="s">
        <v>96</v>
      </c>
      <c r="F21" s="33" t="s">
        <v>18</v>
      </c>
      <c r="G21" s="34">
        <v>229.706</v>
      </c>
      <c r="H21" s="35"/>
      <c r="I21" s="36">
        <f t="shared" si="0"/>
        <v>0</v>
      </c>
      <c r="J21" s="6"/>
    </row>
    <row r="22" spans="1:10" s="2" customFormat="1" ht="13.5">
      <c r="A22" s="29"/>
      <c r="B22" s="95"/>
      <c r="C22" s="96" t="s">
        <v>98</v>
      </c>
      <c r="D22" s="97"/>
      <c r="E22" s="98" t="s">
        <v>102</v>
      </c>
      <c r="F22" s="95"/>
      <c r="G22" s="99">
        <v>229.706</v>
      </c>
      <c r="H22" s="100"/>
      <c r="I22" s="95"/>
      <c r="J22" s="6"/>
    </row>
    <row r="23" spans="1:10" s="2" customFormat="1" ht="17.25" customHeight="1">
      <c r="A23" s="29"/>
      <c r="B23" s="30" t="s">
        <v>35</v>
      </c>
      <c r="C23" s="30" t="s">
        <v>17</v>
      </c>
      <c r="D23" s="31" t="s">
        <v>45</v>
      </c>
      <c r="E23" s="32" t="s">
        <v>97</v>
      </c>
      <c r="F23" s="33" t="s">
        <v>18</v>
      </c>
      <c r="G23" s="34">
        <v>218.768</v>
      </c>
      <c r="H23" s="35"/>
      <c r="I23" s="36">
        <f t="shared" si="0"/>
        <v>0</v>
      </c>
      <c r="J23" s="6"/>
    </row>
    <row r="24" spans="1:10" s="2" customFormat="1" ht="13.5">
      <c r="A24" s="29"/>
      <c r="B24" s="95"/>
      <c r="C24" s="96" t="s">
        <v>98</v>
      </c>
      <c r="D24" s="97" t="s">
        <v>40</v>
      </c>
      <c r="E24" s="98" t="s">
        <v>100</v>
      </c>
      <c r="F24" s="95"/>
      <c r="G24" s="99" t="s">
        <v>40</v>
      </c>
      <c r="H24" s="100"/>
      <c r="I24" s="95"/>
      <c r="J24" s="6"/>
    </row>
    <row r="25" spans="1:10" s="2" customFormat="1" ht="13.5">
      <c r="A25" s="29"/>
      <c r="B25" s="95"/>
      <c r="C25" s="96" t="s">
        <v>98</v>
      </c>
      <c r="D25" s="97" t="s">
        <v>40</v>
      </c>
      <c r="E25" s="98" t="s">
        <v>101</v>
      </c>
      <c r="F25" s="95"/>
      <c r="G25" s="99">
        <v>218.768</v>
      </c>
      <c r="H25" s="100"/>
      <c r="I25" s="95"/>
      <c r="J25" s="6"/>
    </row>
    <row r="26" spans="1:10" s="2" customFormat="1" ht="17.25" customHeight="1">
      <c r="A26" s="29"/>
      <c r="B26" s="37" t="s">
        <v>36</v>
      </c>
      <c r="C26" s="30" t="s">
        <v>20</v>
      </c>
      <c r="D26" s="31" t="s">
        <v>95</v>
      </c>
      <c r="E26" s="32" t="s">
        <v>96</v>
      </c>
      <c r="F26" s="33" t="s">
        <v>18</v>
      </c>
      <c r="G26" s="34">
        <v>229.706</v>
      </c>
      <c r="H26" s="35"/>
      <c r="I26" s="36">
        <f t="shared" si="0"/>
        <v>0</v>
      </c>
      <c r="J26" s="6"/>
    </row>
    <row r="27" spans="1:10" s="2" customFormat="1" ht="13.5">
      <c r="A27" s="29"/>
      <c r="B27" s="95"/>
      <c r="C27" s="96" t="s">
        <v>98</v>
      </c>
      <c r="D27" s="97"/>
      <c r="E27" s="98" t="s">
        <v>102</v>
      </c>
      <c r="F27" s="95"/>
      <c r="G27" s="99">
        <v>229.706</v>
      </c>
      <c r="H27" s="100"/>
      <c r="I27" s="95"/>
      <c r="J27" s="6"/>
    </row>
    <row r="28" spans="1:10" s="2" customFormat="1" ht="17.25" customHeight="1">
      <c r="A28" s="29"/>
      <c r="B28" s="30" t="s">
        <v>37</v>
      </c>
      <c r="C28" s="30" t="s">
        <v>17</v>
      </c>
      <c r="D28" s="31" t="s">
        <v>45</v>
      </c>
      <c r="E28" s="32" t="s">
        <v>97</v>
      </c>
      <c r="F28" s="33" t="s">
        <v>18</v>
      </c>
      <c r="G28" s="34">
        <v>218.768</v>
      </c>
      <c r="H28" s="35"/>
      <c r="I28" s="36">
        <f t="shared" si="0"/>
        <v>0</v>
      </c>
      <c r="J28" s="6"/>
    </row>
    <row r="29" spans="1:10" s="2" customFormat="1" ht="13.5">
      <c r="A29" s="29"/>
      <c r="B29" s="95"/>
      <c r="C29" s="96" t="s">
        <v>98</v>
      </c>
      <c r="D29" s="97" t="s">
        <v>40</v>
      </c>
      <c r="E29" s="98" t="s">
        <v>103</v>
      </c>
      <c r="F29" s="95"/>
      <c r="G29" s="99" t="s">
        <v>40</v>
      </c>
      <c r="H29" s="100"/>
      <c r="I29" s="95"/>
      <c r="J29" s="6"/>
    </row>
    <row r="30" spans="1:10" s="2" customFormat="1" ht="13.5">
      <c r="A30" s="29"/>
      <c r="B30" s="95"/>
      <c r="C30" s="96" t="s">
        <v>98</v>
      </c>
      <c r="D30" s="97" t="s">
        <v>40</v>
      </c>
      <c r="E30" s="98" t="s">
        <v>104</v>
      </c>
      <c r="F30" s="95"/>
      <c r="G30" s="99">
        <v>4.248</v>
      </c>
      <c r="H30" s="100"/>
      <c r="I30" s="95"/>
      <c r="J30" s="6"/>
    </row>
    <row r="31" spans="1:10" s="2" customFormat="1" ht="13.5">
      <c r="A31" s="29"/>
      <c r="B31" s="95"/>
      <c r="C31" s="96" t="s">
        <v>98</v>
      </c>
      <c r="D31" s="97" t="s">
        <v>40</v>
      </c>
      <c r="E31" s="98" t="s">
        <v>105</v>
      </c>
      <c r="F31" s="95"/>
      <c r="G31" s="99" t="s">
        <v>40</v>
      </c>
      <c r="H31" s="100"/>
      <c r="I31" s="95"/>
      <c r="J31" s="6"/>
    </row>
    <row r="32" spans="1:10" s="2" customFormat="1" ht="13.5">
      <c r="A32" s="29"/>
      <c r="B32" s="95"/>
      <c r="C32" s="96" t="s">
        <v>98</v>
      </c>
      <c r="D32" s="97" t="s">
        <v>40</v>
      </c>
      <c r="E32" s="98" t="s">
        <v>106</v>
      </c>
      <c r="F32" s="95"/>
      <c r="G32" s="99">
        <v>4.143</v>
      </c>
      <c r="H32" s="100"/>
      <c r="I32" s="95"/>
      <c r="J32" s="6"/>
    </row>
    <row r="33" spans="1:10" s="2" customFormat="1" ht="13.5">
      <c r="A33" s="29"/>
      <c r="B33" s="95"/>
      <c r="C33" s="96" t="s">
        <v>98</v>
      </c>
      <c r="D33" s="97" t="s">
        <v>40</v>
      </c>
      <c r="E33" s="98" t="s">
        <v>107</v>
      </c>
      <c r="F33" s="95"/>
      <c r="G33" s="99" t="s">
        <v>40</v>
      </c>
      <c r="H33" s="100"/>
      <c r="I33" s="95"/>
      <c r="J33" s="6"/>
    </row>
    <row r="34" spans="1:10" s="2" customFormat="1" ht="13.5">
      <c r="A34" s="29"/>
      <c r="B34" s="95"/>
      <c r="C34" s="96" t="s">
        <v>98</v>
      </c>
      <c r="D34" s="97" t="s">
        <v>40</v>
      </c>
      <c r="E34" s="98" t="s">
        <v>108</v>
      </c>
      <c r="F34" s="95"/>
      <c r="G34" s="99">
        <v>14.292</v>
      </c>
      <c r="H34" s="100"/>
      <c r="I34" s="95"/>
      <c r="J34" s="6"/>
    </row>
    <row r="35" spans="1:10" s="2" customFormat="1" ht="13.5">
      <c r="A35" s="29"/>
      <c r="B35" s="95"/>
      <c r="C35" s="96" t="s">
        <v>98</v>
      </c>
      <c r="D35" s="97" t="s">
        <v>40</v>
      </c>
      <c r="E35" s="98" t="s">
        <v>109</v>
      </c>
      <c r="F35" s="95"/>
      <c r="G35" s="99" t="s">
        <v>40</v>
      </c>
      <c r="H35" s="100"/>
      <c r="I35" s="95"/>
      <c r="J35" s="6"/>
    </row>
    <row r="36" spans="1:10" s="2" customFormat="1" ht="13.5">
      <c r="A36" s="29"/>
      <c r="B36" s="95"/>
      <c r="C36" s="96" t="s">
        <v>98</v>
      </c>
      <c r="D36" s="97" t="s">
        <v>40</v>
      </c>
      <c r="E36" s="98" t="s">
        <v>110</v>
      </c>
      <c r="F36" s="95"/>
      <c r="G36" s="99">
        <v>3.45</v>
      </c>
      <c r="H36" s="100"/>
      <c r="I36" s="95"/>
      <c r="J36" s="6"/>
    </row>
    <row r="37" spans="1:10" s="2" customFormat="1" ht="13.5">
      <c r="A37" s="29"/>
      <c r="B37" s="95"/>
      <c r="C37" s="96" t="s">
        <v>98</v>
      </c>
      <c r="D37" s="97" t="s">
        <v>40</v>
      </c>
      <c r="E37" s="98" t="s">
        <v>111</v>
      </c>
      <c r="F37" s="95"/>
      <c r="G37" s="99" t="s">
        <v>40</v>
      </c>
      <c r="H37" s="100"/>
      <c r="I37" s="95"/>
      <c r="J37" s="6"/>
    </row>
    <row r="38" spans="1:10" s="2" customFormat="1" ht="13.5">
      <c r="A38" s="29"/>
      <c r="B38" s="95"/>
      <c r="C38" s="96" t="s">
        <v>98</v>
      </c>
      <c r="D38" s="97" t="s">
        <v>40</v>
      </c>
      <c r="E38" s="98" t="s">
        <v>112</v>
      </c>
      <c r="F38" s="95"/>
      <c r="G38" s="99">
        <v>29.5</v>
      </c>
      <c r="H38" s="100"/>
      <c r="I38" s="95"/>
      <c r="J38" s="6"/>
    </row>
    <row r="39" spans="1:10" s="2" customFormat="1" ht="13.5">
      <c r="A39" s="29"/>
      <c r="B39" s="95"/>
      <c r="C39" s="96" t="s">
        <v>98</v>
      </c>
      <c r="D39" s="97" t="s">
        <v>40</v>
      </c>
      <c r="E39" s="98" t="s">
        <v>113</v>
      </c>
      <c r="F39" s="95"/>
      <c r="G39" s="99" t="s">
        <v>40</v>
      </c>
      <c r="H39" s="100"/>
      <c r="I39" s="95"/>
      <c r="J39" s="6"/>
    </row>
    <row r="40" spans="1:10" s="2" customFormat="1" ht="13.5">
      <c r="A40" s="29"/>
      <c r="B40" s="95"/>
      <c r="C40" s="96" t="s">
        <v>98</v>
      </c>
      <c r="D40" s="97" t="s">
        <v>40</v>
      </c>
      <c r="E40" s="98" t="s">
        <v>114</v>
      </c>
      <c r="F40" s="95"/>
      <c r="G40" s="99">
        <v>9.068</v>
      </c>
      <c r="H40" s="100"/>
      <c r="I40" s="95"/>
      <c r="J40" s="6"/>
    </row>
    <row r="41" spans="1:10" s="2" customFormat="1" ht="13.5">
      <c r="A41" s="29"/>
      <c r="B41" s="95"/>
      <c r="C41" s="96" t="s">
        <v>98</v>
      </c>
      <c r="D41" s="97" t="s">
        <v>40</v>
      </c>
      <c r="E41" s="98" t="s">
        <v>115</v>
      </c>
      <c r="F41" s="95"/>
      <c r="G41" s="99" t="s">
        <v>40</v>
      </c>
      <c r="H41" s="100"/>
      <c r="I41" s="95"/>
      <c r="J41" s="6"/>
    </row>
    <row r="42" spans="1:10" s="2" customFormat="1" ht="13.5">
      <c r="A42" s="29"/>
      <c r="B42" s="95"/>
      <c r="C42" s="96" t="s">
        <v>98</v>
      </c>
      <c r="D42" s="97" t="s">
        <v>40</v>
      </c>
      <c r="E42" s="98" t="s">
        <v>116</v>
      </c>
      <c r="F42" s="95"/>
      <c r="G42" s="99">
        <v>3.9</v>
      </c>
      <c r="H42" s="100"/>
      <c r="I42" s="95"/>
      <c r="J42" s="6"/>
    </row>
    <row r="43" spans="1:10" s="2" customFormat="1" ht="13.5">
      <c r="A43" s="29"/>
      <c r="B43" s="95"/>
      <c r="C43" s="96" t="s">
        <v>98</v>
      </c>
      <c r="D43" s="97" t="s">
        <v>40</v>
      </c>
      <c r="E43" s="98" t="s">
        <v>117</v>
      </c>
      <c r="F43" s="95"/>
      <c r="G43" s="99" t="s">
        <v>40</v>
      </c>
      <c r="H43" s="100"/>
      <c r="I43" s="95"/>
      <c r="J43" s="6"/>
    </row>
    <row r="44" spans="1:10" s="2" customFormat="1" ht="13.5">
      <c r="A44" s="29"/>
      <c r="B44" s="95"/>
      <c r="C44" s="96" t="s">
        <v>98</v>
      </c>
      <c r="D44" s="97" t="s">
        <v>40</v>
      </c>
      <c r="E44" s="98" t="s">
        <v>118</v>
      </c>
      <c r="F44" s="95"/>
      <c r="G44" s="99">
        <v>6.889</v>
      </c>
      <c r="H44" s="100"/>
      <c r="I44" s="95"/>
      <c r="J44" s="6"/>
    </row>
    <row r="45" spans="1:10" s="2" customFormat="1" ht="13.5">
      <c r="A45" s="29"/>
      <c r="B45" s="95"/>
      <c r="C45" s="96" t="s">
        <v>98</v>
      </c>
      <c r="D45" s="97" t="s">
        <v>40</v>
      </c>
      <c r="E45" s="98" t="s">
        <v>119</v>
      </c>
      <c r="F45" s="95"/>
      <c r="G45" s="99" t="s">
        <v>40</v>
      </c>
      <c r="H45" s="100"/>
      <c r="I45" s="95"/>
      <c r="J45" s="6"/>
    </row>
    <row r="46" spans="1:10" s="2" customFormat="1" ht="13.5">
      <c r="A46" s="29"/>
      <c r="B46" s="95"/>
      <c r="C46" s="96" t="s">
        <v>98</v>
      </c>
      <c r="D46" s="97" t="s">
        <v>40</v>
      </c>
      <c r="E46" s="98" t="s">
        <v>120</v>
      </c>
      <c r="F46" s="95"/>
      <c r="G46" s="99">
        <v>91.35</v>
      </c>
      <c r="H46" s="100"/>
      <c r="I46" s="95"/>
      <c r="J46" s="6"/>
    </row>
    <row r="47" spans="1:10" s="2" customFormat="1" ht="13.5">
      <c r="A47" s="29"/>
      <c r="B47" s="95"/>
      <c r="C47" s="96" t="s">
        <v>98</v>
      </c>
      <c r="D47" s="97" t="s">
        <v>40</v>
      </c>
      <c r="E47" s="98" t="s">
        <v>121</v>
      </c>
      <c r="F47" s="95"/>
      <c r="G47" s="99" t="s">
        <v>40</v>
      </c>
      <c r="H47" s="100"/>
      <c r="I47" s="95"/>
      <c r="J47" s="6"/>
    </row>
    <row r="48" spans="1:10" s="2" customFormat="1" ht="13.5">
      <c r="A48" s="29"/>
      <c r="B48" s="95"/>
      <c r="C48" s="96" t="s">
        <v>98</v>
      </c>
      <c r="D48" s="97" t="s">
        <v>40</v>
      </c>
      <c r="E48" s="98" t="s">
        <v>122</v>
      </c>
      <c r="F48" s="95"/>
      <c r="G48" s="99">
        <v>5.74</v>
      </c>
      <c r="H48" s="100"/>
      <c r="I48" s="95"/>
      <c r="J48" s="6"/>
    </row>
    <row r="49" spans="1:10" s="2" customFormat="1" ht="13.5">
      <c r="A49" s="29"/>
      <c r="B49" s="95"/>
      <c r="C49" s="96" t="s">
        <v>98</v>
      </c>
      <c r="D49" s="97" t="s">
        <v>40</v>
      </c>
      <c r="E49" s="98" t="s">
        <v>123</v>
      </c>
      <c r="F49" s="95"/>
      <c r="G49" s="99" t="s">
        <v>40</v>
      </c>
      <c r="H49" s="100"/>
      <c r="I49" s="95"/>
      <c r="J49" s="6"/>
    </row>
    <row r="50" spans="1:10" s="2" customFormat="1" ht="13.5">
      <c r="A50" s="29"/>
      <c r="B50" s="95"/>
      <c r="C50" s="96" t="s">
        <v>98</v>
      </c>
      <c r="D50" s="97" t="s">
        <v>40</v>
      </c>
      <c r="E50" s="98" t="s">
        <v>124</v>
      </c>
      <c r="F50" s="95"/>
      <c r="G50" s="99">
        <v>3.62</v>
      </c>
      <c r="H50" s="100"/>
      <c r="I50" s="95"/>
      <c r="J50" s="6"/>
    </row>
    <row r="51" spans="1:10" s="2" customFormat="1" ht="13.5">
      <c r="A51" s="29"/>
      <c r="B51" s="95"/>
      <c r="C51" s="96" t="s">
        <v>98</v>
      </c>
      <c r="D51" s="97" t="s">
        <v>40</v>
      </c>
      <c r="E51" s="98" t="s">
        <v>125</v>
      </c>
      <c r="F51" s="95"/>
      <c r="G51" s="99" t="s">
        <v>40</v>
      </c>
      <c r="H51" s="100"/>
      <c r="I51" s="95"/>
      <c r="J51" s="6"/>
    </row>
    <row r="52" spans="1:10" s="2" customFormat="1" ht="13.5">
      <c r="A52" s="29"/>
      <c r="B52" s="95"/>
      <c r="C52" s="96" t="s">
        <v>98</v>
      </c>
      <c r="D52" s="97" t="s">
        <v>40</v>
      </c>
      <c r="E52" s="98" t="s">
        <v>126</v>
      </c>
      <c r="F52" s="95"/>
      <c r="G52" s="99">
        <v>35.1</v>
      </c>
      <c r="H52" s="100"/>
      <c r="I52" s="95"/>
      <c r="J52" s="6"/>
    </row>
    <row r="53" spans="1:10" s="2" customFormat="1" ht="13.5">
      <c r="A53" s="29"/>
      <c r="B53" s="95"/>
      <c r="C53" s="96" t="s">
        <v>98</v>
      </c>
      <c r="D53" s="97" t="s">
        <v>40</v>
      </c>
      <c r="E53" s="98" t="s">
        <v>127</v>
      </c>
      <c r="F53" s="95"/>
      <c r="G53" s="99" t="s">
        <v>40</v>
      </c>
      <c r="H53" s="100"/>
      <c r="I53" s="95"/>
      <c r="J53" s="6"/>
    </row>
    <row r="54" spans="1:10" s="2" customFormat="1" ht="13.5">
      <c r="A54" s="29"/>
      <c r="B54" s="95"/>
      <c r="C54" s="96" t="s">
        <v>98</v>
      </c>
      <c r="D54" s="97" t="s">
        <v>40</v>
      </c>
      <c r="E54" s="98" t="s">
        <v>128</v>
      </c>
      <c r="F54" s="95"/>
      <c r="G54" s="99">
        <v>4.8</v>
      </c>
      <c r="H54" s="100"/>
      <c r="I54" s="95"/>
      <c r="J54" s="6"/>
    </row>
    <row r="55" spans="1:10" s="2" customFormat="1" ht="13.5">
      <c r="A55" s="29"/>
      <c r="B55" s="95"/>
      <c r="C55" s="96" t="s">
        <v>98</v>
      </c>
      <c r="D55" s="97" t="s">
        <v>40</v>
      </c>
      <c r="E55" s="98" t="s">
        <v>129</v>
      </c>
      <c r="F55" s="95"/>
      <c r="G55" s="99">
        <v>218.768</v>
      </c>
      <c r="H55" s="100"/>
      <c r="I55" s="95"/>
      <c r="J55" s="6"/>
    </row>
    <row r="56" spans="1:10" s="2" customFormat="1" ht="17.25" customHeight="1">
      <c r="A56" s="29"/>
      <c r="B56" s="30" t="s">
        <v>38</v>
      </c>
      <c r="C56" s="30" t="s">
        <v>20</v>
      </c>
      <c r="D56" s="31" t="s">
        <v>130</v>
      </c>
      <c r="E56" s="32" t="s">
        <v>131</v>
      </c>
      <c r="F56" s="33" t="s">
        <v>18</v>
      </c>
      <c r="G56" s="34">
        <v>229.706</v>
      </c>
      <c r="H56" s="35"/>
      <c r="I56" s="36">
        <f t="shared" si="0"/>
        <v>0</v>
      </c>
      <c r="J56" s="6"/>
    </row>
    <row r="57" spans="1:10" s="2" customFormat="1" ht="13.5">
      <c r="A57" s="29"/>
      <c r="B57" s="95"/>
      <c r="C57" s="96" t="s">
        <v>98</v>
      </c>
      <c r="D57" s="97"/>
      <c r="E57" s="98" t="s">
        <v>102</v>
      </c>
      <c r="F57" s="95"/>
      <c r="G57" s="99">
        <v>229.706</v>
      </c>
      <c r="H57" s="100"/>
      <c r="I57" s="95"/>
      <c r="J57" s="6"/>
    </row>
    <row r="58" spans="1:10" s="2" customFormat="1" ht="17.25" customHeight="1">
      <c r="A58" s="29"/>
      <c r="B58" s="101">
        <v>8</v>
      </c>
      <c r="C58" s="30" t="s">
        <v>17</v>
      </c>
      <c r="D58" s="31" t="s">
        <v>46</v>
      </c>
      <c r="E58" s="32" t="s">
        <v>132</v>
      </c>
      <c r="F58" s="33" t="s">
        <v>32</v>
      </c>
      <c r="G58" s="34">
        <v>99.959</v>
      </c>
      <c r="H58" s="35"/>
      <c r="I58" s="36">
        <f t="shared" si="0"/>
        <v>0</v>
      </c>
      <c r="J58" s="6"/>
    </row>
    <row r="59" spans="1:10" s="2" customFormat="1" ht="13.5">
      <c r="A59" s="29"/>
      <c r="B59" s="95"/>
      <c r="C59" s="96" t="s">
        <v>98</v>
      </c>
      <c r="D59" s="97" t="s">
        <v>40</v>
      </c>
      <c r="E59" s="98" t="s">
        <v>103</v>
      </c>
      <c r="F59" s="95"/>
      <c r="G59" s="99" t="s">
        <v>40</v>
      </c>
      <c r="H59" s="100"/>
      <c r="I59" s="95"/>
      <c r="J59" s="6"/>
    </row>
    <row r="60" spans="1:10" s="2" customFormat="1" ht="13.5">
      <c r="A60" s="29"/>
      <c r="B60" s="95"/>
      <c r="C60" s="96" t="s">
        <v>98</v>
      </c>
      <c r="D60" s="97" t="s">
        <v>40</v>
      </c>
      <c r="E60" s="98" t="s">
        <v>133</v>
      </c>
      <c r="F60" s="95"/>
      <c r="G60" s="99">
        <v>0.88</v>
      </c>
      <c r="H60" s="100"/>
      <c r="I60" s="95"/>
      <c r="J60" s="6"/>
    </row>
    <row r="61" spans="1:10" s="2" customFormat="1" ht="13.5">
      <c r="A61" s="29"/>
      <c r="B61" s="95"/>
      <c r="C61" s="96" t="s">
        <v>98</v>
      </c>
      <c r="D61" s="97" t="s">
        <v>40</v>
      </c>
      <c r="E61" s="98" t="s">
        <v>105</v>
      </c>
      <c r="F61" s="95"/>
      <c r="G61" s="99" t="s">
        <v>40</v>
      </c>
      <c r="H61" s="100"/>
      <c r="I61" s="95"/>
      <c r="J61" s="6"/>
    </row>
    <row r="62" spans="1:10" s="2" customFormat="1" ht="13.5">
      <c r="A62" s="29"/>
      <c r="B62" s="95"/>
      <c r="C62" s="96" t="s">
        <v>98</v>
      </c>
      <c r="D62" s="97" t="s">
        <v>40</v>
      </c>
      <c r="E62" s="98" t="s">
        <v>134</v>
      </c>
      <c r="F62" s="95"/>
      <c r="G62" s="99">
        <v>0.977</v>
      </c>
      <c r="H62" s="100"/>
      <c r="I62" s="95"/>
      <c r="J62" s="6"/>
    </row>
    <row r="63" spans="1:10" s="2" customFormat="1" ht="13.5">
      <c r="A63" s="29"/>
      <c r="B63" s="95"/>
      <c r="C63" s="96" t="s">
        <v>98</v>
      </c>
      <c r="D63" s="97" t="s">
        <v>40</v>
      </c>
      <c r="E63" s="98" t="s">
        <v>107</v>
      </c>
      <c r="F63" s="95"/>
      <c r="G63" s="99" t="s">
        <v>40</v>
      </c>
      <c r="H63" s="100"/>
      <c r="I63" s="95"/>
      <c r="J63" s="6"/>
    </row>
    <row r="64" spans="1:10" s="2" customFormat="1" ht="13.5">
      <c r="A64" s="29"/>
      <c r="B64" s="95"/>
      <c r="C64" s="96" t="s">
        <v>98</v>
      </c>
      <c r="D64" s="97" t="s">
        <v>40</v>
      </c>
      <c r="E64" s="98" t="s">
        <v>135</v>
      </c>
      <c r="F64" s="95"/>
      <c r="G64" s="99">
        <v>6.286</v>
      </c>
      <c r="H64" s="100"/>
      <c r="I64" s="95"/>
      <c r="J64" s="6"/>
    </row>
    <row r="65" spans="1:10" s="2" customFormat="1" ht="13.5">
      <c r="A65" s="29"/>
      <c r="B65" s="95"/>
      <c r="C65" s="96" t="s">
        <v>98</v>
      </c>
      <c r="D65" s="97" t="s">
        <v>40</v>
      </c>
      <c r="E65" s="98" t="s">
        <v>109</v>
      </c>
      <c r="F65" s="95"/>
      <c r="G65" s="99" t="s">
        <v>40</v>
      </c>
      <c r="H65" s="100"/>
      <c r="I65" s="95"/>
      <c r="J65" s="6"/>
    </row>
    <row r="66" spans="1:10" s="2" customFormat="1" ht="13.5">
      <c r="A66" s="29"/>
      <c r="B66" s="95"/>
      <c r="C66" s="96" t="s">
        <v>98</v>
      </c>
      <c r="D66" s="97" t="s">
        <v>40</v>
      </c>
      <c r="E66" s="98" t="s">
        <v>136</v>
      </c>
      <c r="F66" s="95"/>
      <c r="G66" s="99">
        <v>0.798</v>
      </c>
      <c r="H66" s="100"/>
      <c r="I66" s="95"/>
      <c r="J66" s="6"/>
    </row>
    <row r="67" spans="1:10" s="2" customFormat="1" ht="13.5">
      <c r="A67" s="29"/>
      <c r="B67" s="95"/>
      <c r="C67" s="96" t="s">
        <v>98</v>
      </c>
      <c r="D67" s="97" t="s">
        <v>40</v>
      </c>
      <c r="E67" s="98" t="s">
        <v>111</v>
      </c>
      <c r="F67" s="95"/>
      <c r="G67" s="99" t="s">
        <v>40</v>
      </c>
      <c r="H67" s="100"/>
      <c r="I67" s="95"/>
      <c r="J67" s="6"/>
    </row>
    <row r="68" spans="1:10" s="2" customFormat="1" ht="13.5">
      <c r="A68" s="29"/>
      <c r="B68" s="95"/>
      <c r="C68" s="96" t="s">
        <v>98</v>
      </c>
      <c r="D68" s="97" t="s">
        <v>40</v>
      </c>
      <c r="E68" s="98" t="s">
        <v>137</v>
      </c>
      <c r="F68" s="95"/>
      <c r="G68" s="99">
        <v>13.924</v>
      </c>
      <c r="H68" s="100"/>
      <c r="I68" s="95"/>
      <c r="J68" s="6"/>
    </row>
    <row r="69" spans="1:10" s="2" customFormat="1" ht="13.5">
      <c r="A69" s="29"/>
      <c r="B69" s="95"/>
      <c r="C69" s="96" t="s">
        <v>98</v>
      </c>
      <c r="D69" s="97" t="s">
        <v>40</v>
      </c>
      <c r="E69" s="98" t="s">
        <v>113</v>
      </c>
      <c r="F69" s="95"/>
      <c r="G69" s="99" t="s">
        <v>40</v>
      </c>
      <c r="H69" s="100"/>
      <c r="I69" s="95"/>
      <c r="J69" s="6"/>
    </row>
    <row r="70" spans="1:10" s="2" customFormat="1" ht="13.5">
      <c r="A70" s="29"/>
      <c r="B70" s="95"/>
      <c r="C70" s="96" t="s">
        <v>98</v>
      </c>
      <c r="D70" s="97" t="s">
        <v>40</v>
      </c>
      <c r="E70" s="98" t="s">
        <v>138</v>
      </c>
      <c r="F70" s="95"/>
      <c r="G70" s="99">
        <v>3.254</v>
      </c>
      <c r="H70" s="100"/>
      <c r="I70" s="95"/>
      <c r="J70" s="6"/>
    </row>
    <row r="71" spans="1:10" s="2" customFormat="1" ht="13.5">
      <c r="A71" s="29"/>
      <c r="B71" s="95"/>
      <c r="C71" s="96" t="s">
        <v>98</v>
      </c>
      <c r="D71" s="97" t="s">
        <v>40</v>
      </c>
      <c r="E71" s="98" t="s">
        <v>115</v>
      </c>
      <c r="F71" s="95"/>
      <c r="G71" s="99" t="s">
        <v>40</v>
      </c>
      <c r="H71" s="100"/>
      <c r="I71" s="95"/>
      <c r="J71" s="6"/>
    </row>
    <row r="72" spans="1:10" s="2" customFormat="1" ht="13.5">
      <c r="A72" s="29"/>
      <c r="B72" s="95"/>
      <c r="C72" s="96" t="s">
        <v>98</v>
      </c>
      <c r="D72" s="97" t="s">
        <v>40</v>
      </c>
      <c r="E72" s="98" t="s">
        <v>139</v>
      </c>
      <c r="F72" s="95"/>
      <c r="G72" s="99">
        <v>1.8</v>
      </c>
      <c r="H72" s="100"/>
      <c r="I72" s="95"/>
      <c r="J72" s="6"/>
    </row>
    <row r="73" spans="1:10" s="2" customFormat="1" ht="13.5">
      <c r="A73" s="29"/>
      <c r="B73" s="95"/>
      <c r="C73" s="96" t="s">
        <v>98</v>
      </c>
      <c r="D73" s="97" t="s">
        <v>40</v>
      </c>
      <c r="E73" s="98" t="s">
        <v>117</v>
      </c>
      <c r="F73" s="95"/>
      <c r="G73" s="99" t="s">
        <v>40</v>
      </c>
      <c r="H73" s="100"/>
      <c r="I73" s="95"/>
      <c r="J73" s="6"/>
    </row>
    <row r="74" spans="1:10" s="2" customFormat="1" ht="13.5">
      <c r="A74" s="29"/>
      <c r="B74" s="95"/>
      <c r="C74" s="96" t="s">
        <v>98</v>
      </c>
      <c r="D74" s="97" t="s">
        <v>40</v>
      </c>
      <c r="E74" s="98" t="s">
        <v>140</v>
      </c>
      <c r="F74" s="95"/>
      <c r="G74" s="99">
        <v>4.986</v>
      </c>
      <c r="H74" s="100"/>
      <c r="I74" s="95"/>
      <c r="J74" s="6"/>
    </row>
    <row r="75" spans="1:10" s="2" customFormat="1" ht="13.5">
      <c r="A75" s="29"/>
      <c r="B75" s="95"/>
      <c r="C75" s="96" t="s">
        <v>98</v>
      </c>
      <c r="D75" s="97" t="s">
        <v>40</v>
      </c>
      <c r="E75" s="98" t="s">
        <v>119</v>
      </c>
      <c r="F75" s="95"/>
      <c r="G75" s="99" t="s">
        <v>40</v>
      </c>
      <c r="H75" s="100"/>
      <c r="I75" s="95"/>
      <c r="J75" s="6"/>
    </row>
    <row r="76" spans="1:10" s="2" customFormat="1" ht="13.5">
      <c r="A76" s="29"/>
      <c r="B76" s="95"/>
      <c r="C76" s="96" t="s">
        <v>98</v>
      </c>
      <c r="D76" s="97" t="s">
        <v>40</v>
      </c>
      <c r="E76" s="98" t="s">
        <v>141</v>
      </c>
      <c r="F76" s="95"/>
      <c r="G76" s="99">
        <v>43.733</v>
      </c>
      <c r="H76" s="100"/>
      <c r="I76" s="95"/>
      <c r="J76" s="6"/>
    </row>
    <row r="77" spans="1:10" s="2" customFormat="1" ht="13.5">
      <c r="A77" s="29"/>
      <c r="B77" s="95"/>
      <c r="C77" s="96" t="s">
        <v>98</v>
      </c>
      <c r="D77" s="97" t="s">
        <v>40</v>
      </c>
      <c r="E77" s="98" t="s">
        <v>121</v>
      </c>
      <c r="F77" s="95"/>
      <c r="G77" s="99" t="s">
        <v>40</v>
      </c>
      <c r="H77" s="100"/>
      <c r="I77" s="95"/>
      <c r="J77" s="6"/>
    </row>
    <row r="78" spans="1:10" s="2" customFormat="1" ht="13.5">
      <c r="A78" s="29"/>
      <c r="B78" s="95"/>
      <c r="C78" s="96" t="s">
        <v>98</v>
      </c>
      <c r="D78" s="97" t="s">
        <v>40</v>
      </c>
      <c r="E78" s="98" t="s">
        <v>142</v>
      </c>
      <c r="F78" s="95"/>
      <c r="G78" s="99">
        <v>2.741</v>
      </c>
      <c r="H78" s="100"/>
      <c r="I78" s="95"/>
      <c r="J78" s="6"/>
    </row>
    <row r="79" spans="1:10" s="2" customFormat="1" ht="13.5">
      <c r="A79" s="29"/>
      <c r="B79" s="95"/>
      <c r="C79" s="96" t="s">
        <v>98</v>
      </c>
      <c r="D79" s="97" t="s">
        <v>40</v>
      </c>
      <c r="E79" s="98" t="s">
        <v>123</v>
      </c>
      <c r="F79" s="95"/>
      <c r="G79" s="99" t="s">
        <v>40</v>
      </c>
      <c r="H79" s="100"/>
      <c r="I79" s="95"/>
      <c r="J79" s="6"/>
    </row>
    <row r="80" spans="1:10" s="2" customFormat="1" ht="13.5">
      <c r="A80" s="29"/>
      <c r="B80" s="95"/>
      <c r="C80" s="96" t="s">
        <v>98</v>
      </c>
      <c r="D80" s="97" t="s">
        <v>40</v>
      </c>
      <c r="E80" s="98" t="s">
        <v>143</v>
      </c>
      <c r="F80" s="95"/>
      <c r="G80" s="99">
        <v>1.4</v>
      </c>
      <c r="H80" s="100"/>
      <c r="I80" s="95"/>
      <c r="J80" s="6"/>
    </row>
    <row r="81" spans="1:10" s="2" customFormat="1" ht="13.5">
      <c r="A81" s="29"/>
      <c r="B81" s="95"/>
      <c r="C81" s="96" t="s">
        <v>98</v>
      </c>
      <c r="D81" s="97" t="s">
        <v>40</v>
      </c>
      <c r="E81" s="98" t="s">
        <v>125</v>
      </c>
      <c r="F81" s="95"/>
      <c r="G81" s="99" t="s">
        <v>40</v>
      </c>
      <c r="H81" s="100"/>
      <c r="I81" s="95"/>
      <c r="J81" s="6"/>
    </row>
    <row r="82" spans="1:10" s="2" customFormat="1" ht="13.5">
      <c r="A82" s="29"/>
      <c r="B82" s="95"/>
      <c r="C82" s="96" t="s">
        <v>98</v>
      </c>
      <c r="D82" s="97" t="s">
        <v>40</v>
      </c>
      <c r="E82" s="98" t="s">
        <v>144</v>
      </c>
      <c r="F82" s="95"/>
      <c r="G82" s="99">
        <v>17.048</v>
      </c>
      <c r="H82" s="100"/>
      <c r="I82" s="95"/>
      <c r="J82" s="6"/>
    </row>
    <row r="83" spans="1:10" s="2" customFormat="1" ht="13.5">
      <c r="A83" s="29"/>
      <c r="B83" s="95"/>
      <c r="C83" s="96" t="s">
        <v>98</v>
      </c>
      <c r="D83" s="97" t="s">
        <v>40</v>
      </c>
      <c r="E83" s="98" t="s">
        <v>127</v>
      </c>
      <c r="F83" s="95"/>
      <c r="G83" s="99" t="s">
        <v>40</v>
      </c>
      <c r="H83" s="100"/>
      <c r="I83" s="95"/>
      <c r="J83" s="6"/>
    </row>
    <row r="84" spans="1:10" s="2" customFormat="1" ht="13.5">
      <c r="A84" s="29"/>
      <c r="B84" s="95"/>
      <c r="C84" s="96" t="s">
        <v>98</v>
      </c>
      <c r="D84" s="97" t="s">
        <v>40</v>
      </c>
      <c r="E84" s="98" t="s">
        <v>145</v>
      </c>
      <c r="F84" s="95"/>
      <c r="G84" s="99">
        <v>1.6</v>
      </c>
      <c r="H84" s="100"/>
      <c r="I84" s="95"/>
      <c r="J84" s="6"/>
    </row>
    <row r="85" spans="1:10" s="2" customFormat="1" ht="13.5">
      <c r="A85" s="29"/>
      <c r="B85" s="95"/>
      <c r="C85" s="96" t="s">
        <v>98</v>
      </c>
      <c r="D85" s="97" t="s">
        <v>40</v>
      </c>
      <c r="E85" s="98" t="s">
        <v>129</v>
      </c>
      <c r="F85" s="95"/>
      <c r="G85" s="99">
        <v>99.959</v>
      </c>
      <c r="H85" s="100"/>
      <c r="I85" s="95"/>
      <c r="J85" s="6"/>
    </row>
    <row r="86" spans="1:10" s="2" customFormat="1" ht="17.25" customHeight="1">
      <c r="A86" s="29"/>
      <c r="B86" s="30">
        <v>9</v>
      </c>
      <c r="C86" s="30" t="s">
        <v>17</v>
      </c>
      <c r="D86" s="31" t="s">
        <v>146</v>
      </c>
      <c r="E86" s="32" t="s">
        <v>147</v>
      </c>
      <c r="F86" s="33" t="s">
        <v>32</v>
      </c>
      <c r="G86" s="34">
        <v>13.505</v>
      </c>
      <c r="H86" s="35"/>
      <c r="I86" s="36">
        <f aca="true" t="shared" si="1" ref="I86:I90">ROUND(H86*G86,2)</f>
        <v>0</v>
      </c>
      <c r="J86" s="6"/>
    </row>
    <row r="87" spans="1:10" s="2" customFormat="1" ht="13.5">
      <c r="A87" s="29"/>
      <c r="B87" s="95"/>
      <c r="C87" s="96" t="s">
        <v>98</v>
      </c>
      <c r="D87" s="97" t="s">
        <v>40</v>
      </c>
      <c r="E87" s="98" t="s">
        <v>207</v>
      </c>
      <c r="F87" s="95"/>
      <c r="G87" s="99" t="s">
        <v>40</v>
      </c>
      <c r="H87" s="100"/>
      <c r="I87" s="95"/>
      <c r="J87" s="6"/>
    </row>
    <row r="88" spans="1:10" s="2" customFormat="1" ht="13.5">
      <c r="A88" s="29"/>
      <c r="B88" s="95"/>
      <c r="C88" s="96" t="s">
        <v>98</v>
      </c>
      <c r="D88" s="97" t="s">
        <v>40</v>
      </c>
      <c r="E88" s="98" t="s">
        <v>148</v>
      </c>
      <c r="F88" s="95"/>
      <c r="G88" s="99">
        <v>13.505</v>
      </c>
      <c r="H88" s="100"/>
      <c r="I88" s="95"/>
      <c r="J88" s="6"/>
    </row>
    <row r="89" spans="1:10" s="2" customFormat="1" ht="24" customHeight="1">
      <c r="A89" s="24"/>
      <c r="B89" s="3"/>
      <c r="C89" s="25" t="s">
        <v>6</v>
      </c>
      <c r="D89" s="64" t="s">
        <v>47</v>
      </c>
      <c r="E89" s="64" t="s">
        <v>48</v>
      </c>
      <c r="F89" s="3"/>
      <c r="G89" s="3"/>
      <c r="H89" s="27"/>
      <c r="I89" s="65">
        <f>SUM(I90)</f>
        <v>0</v>
      </c>
      <c r="J89" s="6"/>
    </row>
    <row r="90" spans="1:10" s="2" customFormat="1" ht="17.25" customHeight="1">
      <c r="A90" s="29"/>
      <c r="B90" s="37">
        <v>10</v>
      </c>
      <c r="C90" s="30" t="s">
        <v>17</v>
      </c>
      <c r="D90" s="31" t="s">
        <v>149</v>
      </c>
      <c r="E90" s="32" t="s">
        <v>150</v>
      </c>
      <c r="F90" s="33" t="s">
        <v>32</v>
      </c>
      <c r="G90" s="34">
        <v>25.76</v>
      </c>
      <c r="H90" s="35"/>
      <c r="I90" s="36">
        <f t="shared" si="1"/>
        <v>0</v>
      </c>
      <c r="J90" s="6"/>
    </row>
    <row r="91" spans="1:10" s="2" customFormat="1" ht="13.5">
      <c r="A91" s="29"/>
      <c r="B91" s="95"/>
      <c r="C91" s="96" t="s">
        <v>98</v>
      </c>
      <c r="D91" s="97" t="s">
        <v>40</v>
      </c>
      <c r="E91" s="98" t="s">
        <v>151</v>
      </c>
      <c r="F91" s="95"/>
      <c r="G91" s="99" t="s">
        <v>40</v>
      </c>
      <c r="H91" s="100"/>
      <c r="I91" s="95"/>
      <c r="J91" s="6"/>
    </row>
    <row r="92" spans="1:10" s="2" customFormat="1" ht="13.5">
      <c r="A92" s="29"/>
      <c r="B92" s="95"/>
      <c r="C92" s="96" t="s">
        <v>98</v>
      </c>
      <c r="D92" s="97" t="s">
        <v>40</v>
      </c>
      <c r="E92" s="98" t="s">
        <v>152</v>
      </c>
      <c r="F92" s="95"/>
      <c r="G92" s="99">
        <v>25.76</v>
      </c>
      <c r="H92" s="100"/>
      <c r="I92" s="95"/>
      <c r="J92" s="6"/>
    </row>
    <row r="93" spans="1:10" s="2" customFormat="1" ht="24" customHeight="1">
      <c r="A93" s="24"/>
      <c r="B93" s="3"/>
      <c r="C93" s="25" t="s">
        <v>6</v>
      </c>
      <c r="D93" s="64" t="s">
        <v>39</v>
      </c>
      <c r="E93" s="64" t="s">
        <v>49</v>
      </c>
      <c r="F93" s="3"/>
      <c r="G93" s="3"/>
      <c r="H93" s="27"/>
      <c r="I93" s="65"/>
      <c r="J93" s="6"/>
    </row>
    <row r="94" spans="1:10" s="2" customFormat="1" ht="24" customHeight="1">
      <c r="A94" s="24"/>
      <c r="B94" s="3"/>
      <c r="C94" s="25" t="s">
        <v>6</v>
      </c>
      <c r="D94" s="64" t="s">
        <v>50</v>
      </c>
      <c r="E94" s="64" t="s">
        <v>51</v>
      </c>
      <c r="F94" s="3"/>
      <c r="G94" s="3"/>
      <c r="H94" s="27"/>
      <c r="I94" s="65">
        <f>SUM(I95,I103,I111,I123,I126)</f>
        <v>0</v>
      </c>
      <c r="J94" s="6"/>
    </row>
    <row r="95" spans="1:10" s="2" customFormat="1" ht="17.25" customHeight="1">
      <c r="A95" s="29"/>
      <c r="B95" s="30">
        <v>11</v>
      </c>
      <c r="C95" s="30" t="s">
        <v>17</v>
      </c>
      <c r="D95" s="31" t="s">
        <v>78</v>
      </c>
      <c r="E95" s="32" t="s">
        <v>79</v>
      </c>
      <c r="F95" s="33" t="s">
        <v>32</v>
      </c>
      <c r="G95" s="34">
        <v>3.187</v>
      </c>
      <c r="H95" s="35"/>
      <c r="I95" s="36">
        <f>ROUND(H95*G95,2)</f>
        <v>0</v>
      </c>
      <c r="J95" s="6"/>
    </row>
    <row r="96" spans="1:10" s="2" customFormat="1" ht="13.5">
      <c r="A96" s="29"/>
      <c r="B96" s="95"/>
      <c r="C96" s="96" t="s">
        <v>98</v>
      </c>
      <c r="D96" s="97" t="s">
        <v>40</v>
      </c>
      <c r="E96" s="98" t="s">
        <v>103</v>
      </c>
      <c r="F96" s="95"/>
      <c r="G96" s="99" t="s">
        <v>40</v>
      </c>
      <c r="H96" s="100"/>
      <c r="I96" s="95"/>
      <c r="J96" s="6"/>
    </row>
    <row r="97" spans="1:10" s="2" customFormat="1" ht="13.5">
      <c r="A97" s="29"/>
      <c r="B97" s="95"/>
      <c r="C97" s="96" t="s">
        <v>98</v>
      </c>
      <c r="D97" s="97" t="s">
        <v>40</v>
      </c>
      <c r="E97" s="98" t="s">
        <v>133</v>
      </c>
      <c r="F97" s="95"/>
      <c r="G97" s="99">
        <v>0.88</v>
      </c>
      <c r="H97" s="100"/>
      <c r="I97" s="95"/>
      <c r="J97" s="6"/>
    </row>
    <row r="98" spans="1:10" s="2" customFormat="1" ht="13.5">
      <c r="A98" s="29"/>
      <c r="B98" s="95"/>
      <c r="C98" s="96" t="s">
        <v>98</v>
      </c>
      <c r="D98" s="97" t="s">
        <v>40</v>
      </c>
      <c r="E98" s="98" t="s">
        <v>105</v>
      </c>
      <c r="F98" s="95"/>
      <c r="G98" s="99" t="s">
        <v>40</v>
      </c>
      <c r="H98" s="100"/>
      <c r="I98" s="95"/>
      <c r="J98" s="6"/>
    </row>
    <row r="99" spans="1:10" s="2" customFormat="1" ht="13.5">
      <c r="A99" s="29"/>
      <c r="B99" s="95"/>
      <c r="C99" s="96" t="s">
        <v>98</v>
      </c>
      <c r="D99" s="97" t="s">
        <v>40</v>
      </c>
      <c r="E99" s="98" t="s">
        <v>153</v>
      </c>
      <c r="F99" s="95"/>
      <c r="G99" s="99">
        <v>0.977</v>
      </c>
      <c r="H99" s="100"/>
      <c r="I99" s="95"/>
      <c r="J99" s="6"/>
    </row>
    <row r="100" spans="1:10" s="2" customFormat="1" ht="13.5">
      <c r="A100" s="29"/>
      <c r="B100" s="95"/>
      <c r="C100" s="96" t="s">
        <v>98</v>
      </c>
      <c r="D100" s="97" t="s">
        <v>40</v>
      </c>
      <c r="E100" s="98" t="s">
        <v>109</v>
      </c>
      <c r="F100" s="95"/>
      <c r="G100" s="99" t="s">
        <v>40</v>
      </c>
      <c r="H100" s="100"/>
      <c r="I100" s="95"/>
      <c r="J100" s="6"/>
    </row>
    <row r="101" spans="1:10" s="2" customFormat="1" ht="13.5">
      <c r="A101" s="29"/>
      <c r="B101" s="95"/>
      <c r="C101" s="96" t="s">
        <v>98</v>
      </c>
      <c r="D101" s="97" t="s">
        <v>40</v>
      </c>
      <c r="E101" s="98" t="s">
        <v>136</v>
      </c>
      <c r="F101" s="95"/>
      <c r="G101" s="99">
        <v>0.798</v>
      </c>
      <c r="H101" s="100"/>
      <c r="I101" s="95"/>
      <c r="J101" s="6"/>
    </row>
    <row r="102" spans="1:10" s="2" customFormat="1" ht="13.5">
      <c r="A102" s="29"/>
      <c r="B102" s="95"/>
      <c r="C102" s="96" t="s">
        <v>98</v>
      </c>
      <c r="D102" s="97" t="s">
        <v>40</v>
      </c>
      <c r="E102" s="98" t="s">
        <v>129</v>
      </c>
      <c r="F102" s="95"/>
      <c r="G102" s="99">
        <v>3.187</v>
      </c>
      <c r="H102" s="100"/>
      <c r="I102" s="95"/>
      <c r="J102" s="6"/>
    </row>
    <row r="103" spans="1:10" s="2" customFormat="1" ht="17.25" customHeight="1">
      <c r="A103" s="29"/>
      <c r="B103" s="30">
        <v>12</v>
      </c>
      <c r="C103" s="30" t="s">
        <v>17</v>
      </c>
      <c r="D103" s="31" t="s">
        <v>80</v>
      </c>
      <c r="E103" s="32" t="s">
        <v>81</v>
      </c>
      <c r="F103" s="33" t="s">
        <v>32</v>
      </c>
      <c r="G103" s="34">
        <v>6.44</v>
      </c>
      <c r="H103" s="35"/>
      <c r="I103" s="36">
        <f>ROUND(H103*G103,2)</f>
        <v>0</v>
      </c>
      <c r="J103" s="6"/>
    </row>
    <row r="104" spans="1:10" s="2" customFormat="1" ht="13.5">
      <c r="A104" s="29"/>
      <c r="B104" s="95"/>
      <c r="C104" s="96" t="s">
        <v>98</v>
      </c>
      <c r="D104" s="97" t="s">
        <v>40</v>
      </c>
      <c r="E104" s="98" t="s">
        <v>113</v>
      </c>
      <c r="F104" s="95"/>
      <c r="G104" s="99" t="s">
        <v>40</v>
      </c>
      <c r="H104" s="100"/>
      <c r="I104" s="95"/>
      <c r="J104" s="6"/>
    </row>
    <row r="105" spans="1:10" s="2" customFormat="1" ht="13.5">
      <c r="A105" s="29"/>
      <c r="B105" s="95"/>
      <c r="C105" s="96" t="s">
        <v>98</v>
      </c>
      <c r="D105" s="97" t="s">
        <v>40</v>
      </c>
      <c r="E105" s="98" t="s">
        <v>154</v>
      </c>
      <c r="F105" s="95"/>
      <c r="G105" s="99">
        <v>3.24</v>
      </c>
      <c r="H105" s="100"/>
      <c r="I105" s="95"/>
      <c r="J105" s="6"/>
    </row>
    <row r="106" spans="1:10" s="2" customFormat="1" ht="13.5">
      <c r="A106" s="29"/>
      <c r="B106" s="95"/>
      <c r="C106" s="96" t="s">
        <v>98</v>
      </c>
      <c r="D106" s="97" t="s">
        <v>40</v>
      </c>
      <c r="E106" s="98" t="s">
        <v>115</v>
      </c>
      <c r="F106" s="95"/>
      <c r="G106" s="99" t="s">
        <v>40</v>
      </c>
      <c r="H106" s="100"/>
      <c r="I106" s="95"/>
      <c r="J106" s="6"/>
    </row>
    <row r="107" spans="1:10" s="2" customFormat="1" ht="13.5">
      <c r="A107" s="29"/>
      <c r="B107" s="95"/>
      <c r="C107" s="96" t="s">
        <v>98</v>
      </c>
      <c r="D107" s="97" t="s">
        <v>40</v>
      </c>
      <c r="E107" s="98" t="s">
        <v>139</v>
      </c>
      <c r="F107" s="95"/>
      <c r="G107" s="99">
        <v>1.8</v>
      </c>
      <c r="H107" s="100"/>
      <c r="I107" s="95"/>
      <c r="J107" s="6"/>
    </row>
    <row r="108" spans="1:10" s="2" customFormat="1" ht="13.5">
      <c r="A108" s="29"/>
      <c r="B108" s="95"/>
      <c r="C108" s="96" t="s">
        <v>98</v>
      </c>
      <c r="D108" s="97" t="s">
        <v>40</v>
      </c>
      <c r="E108" s="98" t="s">
        <v>123</v>
      </c>
      <c r="F108" s="95"/>
      <c r="G108" s="99" t="s">
        <v>40</v>
      </c>
      <c r="H108" s="100"/>
      <c r="I108" s="95"/>
      <c r="J108" s="6"/>
    </row>
    <row r="109" spans="1:10" s="2" customFormat="1" ht="13.5">
      <c r="A109" s="29"/>
      <c r="B109" s="95"/>
      <c r="C109" s="96" t="s">
        <v>98</v>
      </c>
      <c r="D109" s="97" t="s">
        <v>40</v>
      </c>
      <c r="E109" s="98" t="s">
        <v>143</v>
      </c>
      <c r="F109" s="95"/>
      <c r="G109" s="99">
        <v>1.4</v>
      </c>
      <c r="H109" s="100"/>
      <c r="I109" s="95"/>
      <c r="J109" s="6"/>
    </row>
    <row r="110" spans="1:10" s="2" customFormat="1" ht="13.5">
      <c r="A110" s="29"/>
      <c r="B110" s="95"/>
      <c r="C110" s="96" t="s">
        <v>98</v>
      </c>
      <c r="D110" s="97" t="s">
        <v>40</v>
      </c>
      <c r="E110" s="98" t="s">
        <v>129</v>
      </c>
      <c r="F110" s="95"/>
      <c r="G110" s="99">
        <v>6.44</v>
      </c>
      <c r="H110" s="100"/>
      <c r="I110" s="95"/>
      <c r="J110" s="6"/>
    </row>
    <row r="111" spans="1:10" s="2" customFormat="1" ht="17.25" customHeight="1">
      <c r="A111" s="29"/>
      <c r="B111" s="30">
        <v>13</v>
      </c>
      <c r="C111" s="30" t="s">
        <v>17</v>
      </c>
      <c r="D111" s="31" t="s">
        <v>82</v>
      </c>
      <c r="E111" s="32" t="s">
        <v>83</v>
      </c>
      <c r="F111" s="33" t="s">
        <v>32</v>
      </c>
      <c r="G111" s="34">
        <v>83.732</v>
      </c>
      <c r="H111" s="35"/>
      <c r="I111" s="36">
        <f>ROUND(H111*G111,2)</f>
        <v>0</v>
      </c>
      <c r="J111" s="6"/>
    </row>
    <row r="112" spans="1:10" s="2" customFormat="1" ht="13.5">
      <c r="A112" s="29"/>
      <c r="B112" s="95"/>
      <c r="C112" s="96" t="s">
        <v>98</v>
      </c>
      <c r="D112" s="97" t="s">
        <v>40</v>
      </c>
      <c r="E112" s="98" t="s">
        <v>107</v>
      </c>
      <c r="F112" s="95"/>
      <c r="G112" s="99" t="s">
        <v>40</v>
      </c>
      <c r="H112" s="100"/>
      <c r="I112" s="95"/>
      <c r="J112" s="6"/>
    </row>
    <row r="113" spans="1:10" s="2" customFormat="1" ht="13.5">
      <c r="A113" s="29"/>
      <c r="B113" s="95"/>
      <c r="C113" s="96" t="s">
        <v>98</v>
      </c>
      <c r="D113" s="97" t="s">
        <v>40</v>
      </c>
      <c r="E113" s="98" t="s">
        <v>135</v>
      </c>
      <c r="F113" s="95"/>
      <c r="G113" s="99">
        <v>6.286</v>
      </c>
      <c r="H113" s="100"/>
      <c r="I113" s="95"/>
      <c r="J113" s="6"/>
    </row>
    <row r="114" spans="1:10" s="2" customFormat="1" ht="13.5">
      <c r="A114" s="29"/>
      <c r="B114" s="95"/>
      <c r="C114" s="96" t="s">
        <v>98</v>
      </c>
      <c r="D114" s="97" t="s">
        <v>40</v>
      </c>
      <c r="E114" s="98" t="s">
        <v>111</v>
      </c>
      <c r="F114" s="95"/>
      <c r="G114" s="99" t="s">
        <v>40</v>
      </c>
      <c r="H114" s="100"/>
      <c r="I114" s="95"/>
      <c r="J114" s="6"/>
    </row>
    <row r="115" spans="1:10" s="2" customFormat="1" ht="13.5">
      <c r="A115" s="29"/>
      <c r="B115" s="95"/>
      <c r="C115" s="96" t="s">
        <v>98</v>
      </c>
      <c r="D115" s="97" t="s">
        <v>40</v>
      </c>
      <c r="E115" s="98" t="s">
        <v>137</v>
      </c>
      <c r="F115" s="95"/>
      <c r="G115" s="99">
        <v>13.924</v>
      </c>
      <c r="H115" s="100"/>
      <c r="I115" s="95"/>
      <c r="J115" s="6"/>
    </row>
    <row r="116" spans="1:10" s="2" customFormat="1" ht="13.5">
      <c r="A116" s="29"/>
      <c r="B116" s="95"/>
      <c r="C116" s="96" t="s">
        <v>98</v>
      </c>
      <c r="D116" s="97" t="s">
        <v>40</v>
      </c>
      <c r="E116" s="98" t="s">
        <v>119</v>
      </c>
      <c r="F116" s="95"/>
      <c r="G116" s="99" t="s">
        <v>40</v>
      </c>
      <c r="H116" s="100"/>
      <c r="I116" s="95"/>
      <c r="J116" s="6"/>
    </row>
    <row r="117" spans="1:10" s="2" customFormat="1" ht="13.5">
      <c r="A117" s="29"/>
      <c r="B117" s="95"/>
      <c r="C117" s="96" t="s">
        <v>98</v>
      </c>
      <c r="D117" s="97" t="s">
        <v>40</v>
      </c>
      <c r="E117" s="98" t="s">
        <v>141</v>
      </c>
      <c r="F117" s="95"/>
      <c r="G117" s="99">
        <v>43.733</v>
      </c>
      <c r="H117" s="100"/>
      <c r="I117" s="95"/>
      <c r="J117" s="6"/>
    </row>
    <row r="118" spans="1:10" s="2" customFormat="1" ht="13.5">
      <c r="A118" s="29"/>
      <c r="B118" s="95"/>
      <c r="C118" s="96" t="s">
        <v>98</v>
      </c>
      <c r="D118" s="97" t="s">
        <v>40</v>
      </c>
      <c r="E118" s="98" t="s">
        <v>121</v>
      </c>
      <c r="F118" s="95"/>
      <c r="G118" s="99" t="s">
        <v>40</v>
      </c>
      <c r="H118" s="100"/>
      <c r="I118" s="95"/>
      <c r="J118" s="6"/>
    </row>
    <row r="119" spans="1:10" s="2" customFormat="1" ht="13.5">
      <c r="A119" s="29"/>
      <c r="B119" s="95"/>
      <c r="C119" s="96" t="s">
        <v>98</v>
      </c>
      <c r="D119" s="97" t="s">
        <v>40</v>
      </c>
      <c r="E119" s="98" t="s">
        <v>142</v>
      </c>
      <c r="F119" s="95"/>
      <c r="G119" s="99">
        <v>2.741</v>
      </c>
      <c r="H119" s="100"/>
      <c r="I119" s="95"/>
      <c r="J119" s="6"/>
    </row>
    <row r="120" spans="1:10" s="2" customFormat="1" ht="13.5">
      <c r="A120" s="29"/>
      <c r="B120" s="95"/>
      <c r="C120" s="96" t="s">
        <v>98</v>
      </c>
      <c r="D120" s="97" t="s">
        <v>40</v>
      </c>
      <c r="E120" s="98" t="s">
        <v>125</v>
      </c>
      <c r="F120" s="95"/>
      <c r="G120" s="99" t="s">
        <v>40</v>
      </c>
      <c r="H120" s="100"/>
      <c r="I120" s="95"/>
      <c r="J120" s="6"/>
    </row>
    <row r="121" spans="1:10" s="2" customFormat="1" ht="13.5">
      <c r="A121" s="29"/>
      <c r="B121" s="95"/>
      <c r="C121" s="96" t="s">
        <v>98</v>
      </c>
      <c r="D121" s="97" t="s">
        <v>40</v>
      </c>
      <c r="E121" s="98" t="s">
        <v>144</v>
      </c>
      <c r="F121" s="95"/>
      <c r="G121" s="99">
        <v>17.048</v>
      </c>
      <c r="H121" s="100"/>
      <c r="I121" s="95"/>
      <c r="J121" s="6"/>
    </row>
    <row r="122" spans="1:10" s="2" customFormat="1" ht="13.5">
      <c r="A122" s="29"/>
      <c r="B122" s="95"/>
      <c r="C122" s="96" t="s">
        <v>98</v>
      </c>
      <c r="D122" s="97" t="s">
        <v>40</v>
      </c>
      <c r="E122" s="98" t="s">
        <v>129</v>
      </c>
      <c r="F122" s="95"/>
      <c r="G122" s="99">
        <v>83.732</v>
      </c>
      <c r="H122" s="100"/>
      <c r="I122" s="95"/>
      <c r="J122" s="6"/>
    </row>
    <row r="123" spans="1:10" s="2" customFormat="1" ht="17.25" customHeight="1">
      <c r="A123" s="29"/>
      <c r="B123" s="30">
        <v>14</v>
      </c>
      <c r="C123" s="30" t="s">
        <v>17</v>
      </c>
      <c r="D123" s="31" t="s">
        <v>155</v>
      </c>
      <c r="E123" s="32" t="s">
        <v>156</v>
      </c>
      <c r="F123" s="33" t="s">
        <v>32</v>
      </c>
      <c r="G123" s="34">
        <v>4.986</v>
      </c>
      <c r="H123" s="35"/>
      <c r="I123" s="36">
        <f>ROUND(H123*G123,2)</f>
        <v>0</v>
      </c>
      <c r="J123" s="6"/>
    </row>
    <row r="124" spans="1:10" s="2" customFormat="1" ht="13.5">
      <c r="A124" s="29"/>
      <c r="B124" s="95"/>
      <c r="C124" s="96" t="s">
        <v>98</v>
      </c>
      <c r="D124" s="97" t="s">
        <v>40</v>
      </c>
      <c r="E124" s="98" t="s">
        <v>117</v>
      </c>
      <c r="F124" s="95"/>
      <c r="G124" s="99" t="s">
        <v>40</v>
      </c>
      <c r="H124" s="100"/>
      <c r="I124" s="95"/>
      <c r="J124" s="6"/>
    </row>
    <row r="125" spans="1:10" s="2" customFormat="1" ht="13.5">
      <c r="A125" s="29"/>
      <c r="B125" s="95"/>
      <c r="C125" s="96" t="s">
        <v>98</v>
      </c>
      <c r="D125" s="97" t="s">
        <v>40</v>
      </c>
      <c r="E125" s="98" t="s">
        <v>140</v>
      </c>
      <c r="F125" s="95"/>
      <c r="G125" s="99">
        <v>4.986</v>
      </c>
      <c r="H125" s="100"/>
      <c r="I125" s="95"/>
      <c r="J125" s="6"/>
    </row>
    <row r="126" spans="1:10" s="2" customFormat="1" ht="17.25" customHeight="1">
      <c r="A126" s="29"/>
      <c r="B126" s="30">
        <v>15</v>
      </c>
      <c r="C126" s="30" t="s">
        <v>17</v>
      </c>
      <c r="D126" s="31" t="s">
        <v>211</v>
      </c>
      <c r="E126" s="32" t="s">
        <v>212</v>
      </c>
      <c r="F126" s="33" t="s">
        <v>32</v>
      </c>
      <c r="G126" s="34">
        <v>1.6</v>
      </c>
      <c r="H126" s="35"/>
      <c r="I126" s="36">
        <f>ROUND(H126*G126,2)</f>
        <v>0</v>
      </c>
      <c r="J126" s="6"/>
    </row>
    <row r="127" spans="1:10" s="2" customFormat="1" ht="13.5">
      <c r="A127" s="29"/>
      <c r="B127" s="110"/>
      <c r="C127" s="96" t="s">
        <v>98</v>
      </c>
      <c r="D127" s="111" t="s">
        <v>40</v>
      </c>
      <c r="E127" s="112" t="s">
        <v>127</v>
      </c>
      <c r="F127" s="110"/>
      <c r="G127" s="111" t="s">
        <v>40</v>
      </c>
      <c r="H127" s="113"/>
      <c r="I127" s="110"/>
      <c r="J127" s="6"/>
    </row>
    <row r="128" spans="1:10" s="2" customFormat="1" ht="13.5">
      <c r="A128" s="29"/>
      <c r="B128" s="95"/>
      <c r="C128" s="96" t="s">
        <v>98</v>
      </c>
      <c r="D128" s="97" t="s">
        <v>40</v>
      </c>
      <c r="E128" s="98" t="s">
        <v>213</v>
      </c>
      <c r="F128" s="95"/>
      <c r="G128" s="99">
        <v>1.6</v>
      </c>
      <c r="H128" s="100"/>
      <c r="I128" s="95"/>
      <c r="J128" s="6"/>
    </row>
    <row r="129" spans="1:10" s="2" customFormat="1" ht="24" customHeight="1">
      <c r="A129" s="24"/>
      <c r="B129" s="3"/>
      <c r="C129" s="25" t="s">
        <v>6</v>
      </c>
      <c r="D129" s="64"/>
      <c r="E129" s="64" t="s">
        <v>53</v>
      </c>
      <c r="F129" s="3"/>
      <c r="G129" s="3"/>
      <c r="H129" s="27"/>
      <c r="I129" s="65">
        <f>SUM(I130:I133)</f>
        <v>0</v>
      </c>
      <c r="J129" s="6"/>
    </row>
    <row r="130" spans="1:10" s="2" customFormat="1" ht="17.25" customHeight="1">
      <c r="A130" s="29"/>
      <c r="B130" s="30">
        <v>16</v>
      </c>
      <c r="C130" s="30"/>
      <c r="D130" s="31"/>
      <c r="E130" s="32" t="s">
        <v>157</v>
      </c>
      <c r="F130" s="33" t="s">
        <v>208</v>
      </c>
      <c r="G130" s="34">
        <v>1</v>
      </c>
      <c r="H130" s="35"/>
      <c r="I130" s="36">
        <f>ROUND(H130*G130,2)</f>
        <v>0</v>
      </c>
      <c r="J130" s="6"/>
    </row>
    <row r="131" spans="1:10" s="2" customFormat="1" ht="17.25" customHeight="1">
      <c r="A131" s="29"/>
      <c r="B131" s="30">
        <v>17</v>
      </c>
      <c r="C131" s="30"/>
      <c r="D131" s="31"/>
      <c r="E131" s="32" t="s">
        <v>54</v>
      </c>
      <c r="F131" s="33" t="s">
        <v>208</v>
      </c>
      <c r="G131" s="34">
        <v>1</v>
      </c>
      <c r="H131" s="35"/>
      <c r="I131" s="36">
        <f>ROUND(H131*G131,2)</f>
        <v>0</v>
      </c>
      <c r="J131" s="6"/>
    </row>
    <row r="132" spans="1:10" s="2" customFormat="1" ht="17.25" customHeight="1">
      <c r="A132" s="29"/>
      <c r="B132" s="30">
        <v>18</v>
      </c>
      <c r="C132" s="30"/>
      <c r="D132" s="31"/>
      <c r="E132" s="32" t="s">
        <v>55</v>
      </c>
      <c r="F132" s="33" t="s">
        <v>208</v>
      </c>
      <c r="G132" s="34">
        <v>1</v>
      </c>
      <c r="H132" s="35"/>
      <c r="I132" s="36">
        <f>ROUND(H132*G132,2)</f>
        <v>0</v>
      </c>
      <c r="J132" s="6"/>
    </row>
    <row r="133" spans="1:10" s="2" customFormat="1" ht="17.25" customHeight="1">
      <c r="A133" s="29"/>
      <c r="B133" s="30">
        <v>19</v>
      </c>
      <c r="C133" s="30"/>
      <c r="D133" s="31"/>
      <c r="E133" s="32" t="s">
        <v>158</v>
      </c>
      <c r="F133" s="33" t="s">
        <v>208</v>
      </c>
      <c r="G133" s="34">
        <v>1</v>
      </c>
      <c r="H133" s="35"/>
      <c r="I133" s="36">
        <f>ROUND(H133*G133,2)</f>
        <v>0</v>
      </c>
      <c r="J133" s="6"/>
    </row>
    <row r="134" spans="1:10" s="2" customFormat="1" ht="24" customHeight="1">
      <c r="A134" s="24"/>
      <c r="B134" s="3"/>
      <c r="C134" s="25" t="s">
        <v>6</v>
      </c>
      <c r="D134" s="64"/>
      <c r="E134" s="64" t="s">
        <v>56</v>
      </c>
      <c r="F134" s="3"/>
      <c r="G134" s="3"/>
      <c r="H134" s="27"/>
      <c r="I134" s="65">
        <f>SUM(I135)</f>
        <v>0</v>
      </c>
      <c r="J134" s="6"/>
    </row>
    <row r="135" spans="1:10" s="2" customFormat="1" ht="17.25" customHeight="1">
      <c r="A135" s="29"/>
      <c r="B135" s="30">
        <v>20</v>
      </c>
      <c r="C135" s="30"/>
      <c r="D135" s="31"/>
      <c r="E135" s="32" t="s">
        <v>159</v>
      </c>
      <c r="F135" s="33" t="s">
        <v>208</v>
      </c>
      <c r="G135" s="34">
        <v>1</v>
      </c>
      <c r="H135" s="35"/>
      <c r="I135" s="36">
        <f>ROUND(H135*G135,2)</f>
        <v>0</v>
      </c>
      <c r="J135" s="6"/>
    </row>
    <row r="136" spans="1:10" s="2" customFormat="1" ht="26.25" customHeight="1">
      <c r="A136" s="24"/>
      <c r="B136" s="3"/>
      <c r="C136" s="25" t="s">
        <v>6</v>
      </c>
      <c r="D136" s="26" t="s">
        <v>15</v>
      </c>
      <c r="E136" s="26" t="s">
        <v>16</v>
      </c>
      <c r="F136" s="3"/>
      <c r="G136" s="3"/>
      <c r="H136" s="27"/>
      <c r="I136" s="18"/>
      <c r="J136" s="6"/>
    </row>
    <row r="137" spans="1:10" s="2" customFormat="1" ht="24" customHeight="1">
      <c r="A137" s="24"/>
      <c r="B137" s="3"/>
      <c r="C137" s="25" t="s">
        <v>6</v>
      </c>
      <c r="D137" s="64" t="s">
        <v>58</v>
      </c>
      <c r="E137" s="64" t="s">
        <v>59</v>
      </c>
      <c r="F137" s="3"/>
      <c r="G137" s="3"/>
      <c r="H137" s="27"/>
      <c r="I137" s="65">
        <f>SUM(I138)</f>
        <v>0</v>
      </c>
      <c r="J137" s="6"/>
    </row>
    <row r="138" spans="1:10" s="2" customFormat="1" ht="17.25" customHeight="1">
      <c r="A138" s="29"/>
      <c r="B138" s="30">
        <v>21</v>
      </c>
      <c r="C138" s="30" t="s">
        <v>17</v>
      </c>
      <c r="D138" s="31" t="s">
        <v>160</v>
      </c>
      <c r="E138" s="32" t="s">
        <v>209</v>
      </c>
      <c r="F138" s="33" t="s">
        <v>18</v>
      </c>
      <c r="G138" s="34">
        <v>45.47</v>
      </c>
      <c r="H138" s="35"/>
      <c r="I138" s="36">
        <f aca="true" t="shared" si="2" ref="I138:I140">ROUND(H138*G138,2)</f>
        <v>0</v>
      </c>
      <c r="J138" s="6"/>
    </row>
    <row r="139" spans="1:10" s="2" customFormat="1" ht="24" customHeight="1">
      <c r="A139" s="24"/>
      <c r="B139" s="3"/>
      <c r="C139" s="25" t="s">
        <v>6</v>
      </c>
      <c r="D139" s="64" t="s">
        <v>60</v>
      </c>
      <c r="E139" s="64" t="s">
        <v>61</v>
      </c>
      <c r="F139" s="3"/>
      <c r="G139" s="3"/>
      <c r="H139" s="27"/>
      <c r="I139" s="65">
        <f>SUM(I140,I142,I144,I146,I148,I150,I152,I153,I154,I155,I156,I157,I158,I159,I160,I161,I162,I163,I164,I165)</f>
        <v>0</v>
      </c>
      <c r="J139" s="6"/>
    </row>
    <row r="140" spans="1:10" s="3" customFormat="1" ht="17.25" customHeight="1">
      <c r="A140" s="29"/>
      <c r="B140" s="30">
        <v>22</v>
      </c>
      <c r="C140" s="30" t="s">
        <v>17</v>
      </c>
      <c r="D140" s="31" t="s">
        <v>84</v>
      </c>
      <c r="E140" s="32" t="s">
        <v>161</v>
      </c>
      <c r="F140" s="33" t="s">
        <v>21</v>
      </c>
      <c r="G140" s="34">
        <v>7</v>
      </c>
      <c r="H140" s="35"/>
      <c r="I140" s="36">
        <f t="shared" si="2"/>
        <v>0</v>
      </c>
      <c r="J140" s="24"/>
    </row>
    <row r="141" spans="1:10" s="2" customFormat="1" ht="13.5">
      <c r="A141" s="29"/>
      <c r="B141" s="95"/>
      <c r="C141" s="96" t="s">
        <v>98</v>
      </c>
      <c r="D141" s="97" t="s">
        <v>40</v>
      </c>
      <c r="E141" s="98" t="s">
        <v>162</v>
      </c>
      <c r="F141" s="95"/>
      <c r="G141" s="99">
        <v>7</v>
      </c>
      <c r="H141" s="100"/>
      <c r="I141" s="95"/>
      <c r="J141" s="6"/>
    </row>
    <row r="142" spans="1:10" s="2" customFormat="1" ht="17.25" customHeight="1">
      <c r="A142" s="29"/>
      <c r="B142" s="30">
        <v>23</v>
      </c>
      <c r="C142" s="30" t="s">
        <v>17</v>
      </c>
      <c r="D142" s="31" t="s">
        <v>85</v>
      </c>
      <c r="E142" s="32" t="s">
        <v>163</v>
      </c>
      <c r="F142" s="33" t="s">
        <v>21</v>
      </c>
      <c r="G142" s="34">
        <v>33</v>
      </c>
      <c r="H142" s="35"/>
      <c r="I142" s="36">
        <f aca="true" t="shared" si="3" ref="I142:I165">ROUND(H142*G142,2)</f>
        <v>0</v>
      </c>
      <c r="J142" s="6"/>
    </row>
    <row r="143" spans="1:10" s="2" customFormat="1" ht="13.5">
      <c r="A143" s="29"/>
      <c r="B143" s="95"/>
      <c r="C143" s="96" t="s">
        <v>98</v>
      </c>
      <c r="D143" s="97" t="s">
        <v>40</v>
      </c>
      <c r="E143" s="98" t="s">
        <v>164</v>
      </c>
      <c r="F143" s="95"/>
      <c r="G143" s="99">
        <v>33</v>
      </c>
      <c r="H143" s="100"/>
      <c r="I143" s="95"/>
      <c r="J143" s="6"/>
    </row>
    <row r="144" spans="1:10" s="2" customFormat="1" ht="18.75" customHeight="1">
      <c r="A144" s="29"/>
      <c r="B144" s="30">
        <v>24</v>
      </c>
      <c r="C144" s="30" t="s">
        <v>17</v>
      </c>
      <c r="D144" s="31" t="s">
        <v>165</v>
      </c>
      <c r="E144" s="32" t="s">
        <v>166</v>
      </c>
      <c r="F144" s="33" t="s">
        <v>21</v>
      </c>
      <c r="G144" s="34">
        <v>7</v>
      </c>
      <c r="H144" s="35"/>
      <c r="I144" s="36">
        <f t="shared" si="3"/>
        <v>0</v>
      </c>
      <c r="J144" s="6"/>
    </row>
    <row r="145" spans="1:10" s="2" customFormat="1" ht="13.5">
      <c r="A145" s="29"/>
      <c r="B145" s="95"/>
      <c r="C145" s="96" t="s">
        <v>98</v>
      </c>
      <c r="D145" s="97" t="s">
        <v>40</v>
      </c>
      <c r="E145" s="98" t="s">
        <v>162</v>
      </c>
      <c r="F145" s="95"/>
      <c r="G145" s="99">
        <v>7</v>
      </c>
      <c r="H145" s="100"/>
      <c r="I145" s="95"/>
      <c r="J145" s="6"/>
    </row>
    <row r="146" spans="1:10" s="2" customFormat="1" ht="17.25" customHeight="1">
      <c r="A146" s="29"/>
      <c r="B146" s="30">
        <v>25</v>
      </c>
      <c r="C146" s="30" t="s">
        <v>17</v>
      </c>
      <c r="D146" s="31" t="s">
        <v>167</v>
      </c>
      <c r="E146" s="32" t="s">
        <v>168</v>
      </c>
      <c r="F146" s="33" t="s">
        <v>21</v>
      </c>
      <c r="G146" s="34">
        <v>32</v>
      </c>
      <c r="H146" s="35"/>
      <c r="I146" s="36">
        <f t="shared" si="3"/>
        <v>0</v>
      </c>
      <c r="J146" s="38"/>
    </row>
    <row r="147" spans="1:10" s="2" customFormat="1" ht="13.5">
      <c r="A147" s="29"/>
      <c r="B147" s="95"/>
      <c r="C147" s="96" t="s">
        <v>98</v>
      </c>
      <c r="D147" s="97" t="s">
        <v>40</v>
      </c>
      <c r="E147" s="98" t="s">
        <v>169</v>
      </c>
      <c r="F147" s="95"/>
      <c r="G147" s="99">
        <v>32</v>
      </c>
      <c r="H147" s="100"/>
      <c r="I147" s="95"/>
      <c r="J147" s="6"/>
    </row>
    <row r="148" spans="1:10" s="2" customFormat="1" ht="17.25" customHeight="1">
      <c r="A148" s="29"/>
      <c r="B148" s="30">
        <v>26</v>
      </c>
      <c r="C148" s="30" t="s">
        <v>17</v>
      </c>
      <c r="D148" s="31" t="s">
        <v>170</v>
      </c>
      <c r="E148" s="32" t="s">
        <v>171</v>
      </c>
      <c r="F148" s="33" t="s">
        <v>21</v>
      </c>
      <c r="G148" s="34">
        <v>1</v>
      </c>
      <c r="H148" s="35"/>
      <c r="I148" s="36">
        <f t="shared" si="3"/>
        <v>0</v>
      </c>
      <c r="J148" s="6"/>
    </row>
    <row r="149" spans="1:10" s="2" customFormat="1" ht="13.5">
      <c r="A149" s="29"/>
      <c r="B149" s="95"/>
      <c r="C149" s="96" t="s">
        <v>98</v>
      </c>
      <c r="D149" s="97" t="s">
        <v>40</v>
      </c>
      <c r="E149" s="98" t="s">
        <v>1</v>
      </c>
      <c r="F149" s="95"/>
      <c r="G149" s="99">
        <v>1</v>
      </c>
      <c r="H149" s="100"/>
      <c r="I149" s="95"/>
      <c r="J149" s="6"/>
    </row>
    <row r="150" spans="1:10" s="2" customFormat="1" ht="17.25" customHeight="1">
      <c r="A150" s="29"/>
      <c r="B150" s="30">
        <v>27</v>
      </c>
      <c r="C150" s="30" t="s">
        <v>20</v>
      </c>
      <c r="D150" s="31" t="s">
        <v>172</v>
      </c>
      <c r="E150" s="32" t="s">
        <v>173</v>
      </c>
      <c r="F150" s="33" t="s">
        <v>18</v>
      </c>
      <c r="G150" s="34">
        <v>45.018</v>
      </c>
      <c r="H150" s="35"/>
      <c r="I150" s="36">
        <f t="shared" si="3"/>
        <v>0</v>
      </c>
      <c r="J150" s="6"/>
    </row>
    <row r="151" spans="1:10" s="2" customFormat="1" ht="13.5">
      <c r="A151" s="29"/>
      <c r="B151" s="95"/>
      <c r="C151" s="96" t="s">
        <v>98</v>
      </c>
      <c r="D151" s="97" t="s">
        <v>40</v>
      </c>
      <c r="E151" s="98" t="s">
        <v>174</v>
      </c>
      <c r="F151" s="95"/>
      <c r="G151" s="99">
        <v>45.018</v>
      </c>
      <c r="H151" s="100"/>
      <c r="I151" s="95"/>
      <c r="J151" s="6"/>
    </row>
    <row r="152" spans="1:10" s="2" customFormat="1" ht="17.25" customHeight="1">
      <c r="A152" s="29"/>
      <c r="B152" s="30">
        <v>28</v>
      </c>
      <c r="C152" s="30"/>
      <c r="D152" s="31"/>
      <c r="E152" s="32" t="s">
        <v>210</v>
      </c>
      <c r="F152" s="33" t="s">
        <v>208</v>
      </c>
      <c r="G152" s="34">
        <v>1</v>
      </c>
      <c r="H152" s="35"/>
      <c r="I152" s="36">
        <f t="shared" si="3"/>
        <v>0</v>
      </c>
      <c r="J152" s="6"/>
    </row>
    <row r="153" spans="1:10" s="2" customFormat="1" ht="27.75" customHeight="1">
      <c r="A153" s="29"/>
      <c r="B153" s="30">
        <v>29</v>
      </c>
      <c r="C153" s="30" t="s">
        <v>17</v>
      </c>
      <c r="D153" s="31" t="s">
        <v>62</v>
      </c>
      <c r="E153" s="32" t="s">
        <v>175</v>
      </c>
      <c r="F153" s="33" t="s">
        <v>21</v>
      </c>
      <c r="G153" s="34">
        <v>2</v>
      </c>
      <c r="H153" s="35"/>
      <c r="I153" s="36">
        <f t="shared" si="3"/>
        <v>0</v>
      </c>
      <c r="J153" s="6"/>
    </row>
    <row r="154" spans="1:10" s="2" customFormat="1" ht="27.75" customHeight="1">
      <c r="A154" s="29"/>
      <c r="B154" s="30">
        <v>30</v>
      </c>
      <c r="C154" s="30" t="s">
        <v>17</v>
      </c>
      <c r="D154" s="31" t="s">
        <v>63</v>
      </c>
      <c r="E154" s="32" t="s">
        <v>176</v>
      </c>
      <c r="F154" s="33" t="s">
        <v>21</v>
      </c>
      <c r="G154" s="34">
        <v>1</v>
      </c>
      <c r="H154" s="35"/>
      <c r="I154" s="36">
        <f t="shared" si="3"/>
        <v>0</v>
      </c>
      <c r="J154" s="6"/>
    </row>
    <row r="155" spans="1:10" s="2" customFormat="1" ht="27.75" customHeight="1">
      <c r="A155" s="29"/>
      <c r="B155" s="30">
        <v>31</v>
      </c>
      <c r="C155" s="30" t="s">
        <v>17</v>
      </c>
      <c r="D155" s="31" t="s">
        <v>64</v>
      </c>
      <c r="E155" s="32" t="s">
        <v>177</v>
      </c>
      <c r="F155" s="33" t="s">
        <v>21</v>
      </c>
      <c r="G155" s="34">
        <v>3</v>
      </c>
      <c r="H155" s="35"/>
      <c r="I155" s="36">
        <f t="shared" si="3"/>
        <v>0</v>
      </c>
      <c r="J155" s="6"/>
    </row>
    <row r="156" spans="1:10" s="2" customFormat="1" ht="27.75" customHeight="1">
      <c r="A156" s="29"/>
      <c r="B156" s="30">
        <v>32</v>
      </c>
      <c r="C156" s="30" t="s">
        <v>17</v>
      </c>
      <c r="D156" s="31" t="s">
        <v>52</v>
      </c>
      <c r="E156" s="32" t="s">
        <v>178</v>
      </c>
      <c r="F156" s="33" t="s">
        <v>21</v>
      </c>
      <c r="G156" s="34">
        <v>1</v>
      </c>
      <c r="H156" s="35"/>
      <c r="I156" s="36">
        <f t="shared" si="3"/>
        <v>0</v>
      </c>
      <c r="J156" s="6"/>
    </row>
    <row r="157" spans="1:10" s="2" customFormat="1" ht="27.75" customHeight="1">
      <c r="A157" s="29"/>
      <c r="B157" s="30">
        <v>33</v>
      </c>
      <c r="C157" s="30" t="s">
        <v>17</v>
      </c>
      <c r="D157" s="31" t="s">
        <v>65</v>
      </c>
      <c r="E157" s="32" t="s">
        <v>179</v>
      </c>
      <c r="F157" s="33" t="s">
        <v>21</v>
      </c>
      <c r="G157" s="34">
        <v>5</v>
      </c>
      <c r="H157" s="35"/>
      <c r="I157" s="36">
        <f t="shared" si="3"/>
        <v>0</v>
      </c>
      <c r="J157" s="6"/>
    </row>
    <row r="158" spans="1:10" s="2" customFormat="1" ht="27.75" customHeight="1">
      <c r="A158" s="29"/>
      <c r="B158" s="30">
        <v>34</v>
      </c>
      <c r="C158" s="30" t="s">
        <v>17</v>
      </c>
      <c r="D158" s="31" t="s">
        <v>57</v>
      </c>
      <c r="E158" s="32" t="s">
        <v>180</v>
      </c>
      <c r="F158" s="33" t="s">
        <v>21</v>
      </c>
      <c r="G158" s="34">
        <v>2</v>
      </c>
      <c r="H158" s="35"/>
      <c r="I158" s="36">
        <f t="shared" si="3"/>
        <v>0</v>
      </c>
      <c r="J158" s="6"/>
    </row>
    <row r="159" spans="1:10" s="2" customFormat="1" ht="27.75" customHeight="1">
      <c r="A159" s="29"/>
      <c r="B159" s="30">
        <v>35</v>
      </c>
      <c r="C159" s="30" t="s">
        <v>17</v>
      </c>
      <c r="D159" s="31" t="s">
        <v>90</v>
      </c>
      <c r="E159" s="32" t="s">
        <v>181</v>
      </c>
      <c r="F159" s="33" t="s">
        <v>21</v>
      </c>
      <c r="G159" s="34">
        <v>1</v>
      </c>
      <c r="H159" s="35"/>
      <c r="I159" s="36">
        <f t="shared" si="3"/>
        <v>0</v>
      </c>
      <c r="J159" s="6"/>
    </row>
    <row r="160" spans="1:10" s="2" customFormat="1" ht="27.75" customHeight="1">
      <c r="A160" s="29"/>
      <c r="B160" s="30">
        <v>36</v>
      </c>
      <c r="C160" s="30" t="s">
        <v>17</v>
      </c>
      <c r="D160" s="31" t="s">
        <v>89</v>
      </c>
      <c r="E160" s="32" t="s">
        <v>182</v>
      </c>
      <c r="F160" s="33" t="s">
        <v>21</v>
      </c>
      <c r="G160" s="34">
        <v>1</v>
      </c>
      <c r="H160" s="35"/>
      <c r="I160" s="36">
        <f t="shared" si="3"/>
        <v>0</v>
      </c>
      <c r="J160" s="6"/>
    </row>
    <row r="161" spans="1:10" s="2" customFormat="1" ht="27.75" customHeight="1">
      <c r="A161" s="29"/>
      <c r="B161" s="30">
        <v>37</v>
      </c>
      <c r="C161" s="30" t="s">
        <v>17</v>
      </c>
      <c r="D161" s="31" t="s">
        <v>183</v>
      </c>
      <c r="E161" s="32" t="s">
        <v>184</v>
      </c>
      <c r="F161" s="33" t="s">
        <v>21</v>
      </c>
      <c r="G161" s="34">
        <v>15</v>
      </c>
      <c r="H161" s="35"/>
      <c r="I161" s="36">
        <f t="shared" si="3"/>
        <v>0</v>
      </c>
      <c r="J161" s="6"/>
    </row>
    <row r="162" spans="1:10" s="2" customFormat="1" ht="27.75" customHeight="1">
      <c r="A162" s="29"/>
      <c r="B162" s="30">
        <v>38</v>
      </c>
      <c r="C162" s="30" t="s">
        <v>17</v>
      </c>
      <c r="D162" s="31" t="s">
        <v>185</v>
      </c>
      <c r="E162" s="32" t="s">
        <v>186</v>
      </c>
      <c r="F162" s="33" t="s">
        <v>21</v>
      </c>
      <c r="G162" s="34">
        <v>1</v>
      </c>
      <c r="H162" s="35"/>
      <c r="I162" s="36">
        <f t="shared" si="3"/>
        <v>0</v>
      </c>
      <c r="J162" s="6"/>
    </row>
    <row r="163" spans="1:10" s="2" customFormat="1" ht="27.75" customHeight="1">
      <c r="A163" s="29"/>
      <c r="B163" s="30">
        <v>39</v>
      </c>
      <c r="C163" s="30" t="s">
        <v>17</v>
      </c>
      <c r="D163" s="31" t="s">
        <v>187</v>
      </c>
      <c r="E163" s="32" t="s">
        <v>188</v>
      </c>
      <c r="F163" s="33" t="s">
        <v>21</v>
      </c>
      <c r="G163" s="34">
        <v>1</v>
      </c>
      <c r="H163" s="35"/>
      <c r="I163" s="36">
        <f t="shared" si="3"/>
        <v>0</v>
      </c>
      <c r="J163" s="6"/>
    </row>
    <row r="164" spans="1:10" s="2" customFormat="1" ht="27.75" customHeight="1">
      <c r="A164" s="29"/>
      <c r="B164" s="30">
        <v>40</v>
      </c>
      <c r="C164" s="30" t="s">
        <v>17</v>
      </c>
      <c r="D164" s="31" t="s">
        <v>189</v>
      </c>
      <c r="E164" s="32" t="s">
        <v>190</v>
      </c>
      <c r="F164" s="33" t="s">
        <v>21</v>
      </c>
      <c r="G164" s="34">
        <v>6</v>
      </c>
      <c r="H164" s="35"/>
      <c r="I164" s="36">
        <f t="shared" si="3"/>
        <v>0</v>
      </c>
      <c r="J164" s="6"/>
    </row>
    <row r="165" spans="1:10" s="2" customFormat="1" ht="27.75" customHeight="1">
      <c r="A165" s="29"/>
      <c r="B165" s="30">
        <v>41</v>
      </c>
      <c r="C165" s="30" t="s">
        <v>17</v>
      </c>
      <c r="D165" s="31" t="s">
        <v>214</v>
      </c>
      <c r="E165" s="32" t="s">
        <v>215</v>
      </c>
      <c r="F165" s="33" t="s">
        <v>21</v>
      </c>
      <c r="G165" s="34">
        <v>1</v>
      </c>
      <c r="H165" s="35"/>
      <c r="I165" s="36">
        <f t="shared" si="3"/>
        <v>0</v>
      </c>
      <c r="J165" s="6"/>
    </row>
    <row r="166" spans="1:10" s="2" customFormat="1" ht="24" customHeight="1">
      <c r="A166" s="24"/>
      <c r="B166" s="3"/>
      <c r="C166" s="25" t="s">
        <v>6</v>
      </c>
      <c r="D166" s="64" t="s">
        <v>66</v>
      </c>
      <c r="E166" s="64" t="s">
        <v>67</v>
      </c>
      <c r="F166" s="3"/>
      <c r="G166" s="3"/>
      <c r="H166" s="27"/>
      <c r="I166" s="65">
        <f>SUM(I167,I170,I172,I175)</f>
        <v>0</v>
      </c>
      <c r="J166" s="6"/>
    </row>
    <row r="167" spans="1:10" s="2" customFormat="1" ht="17.25" customHeight="1">
      <c r="A167" s="29"/>
      <c r="B167" s="30">
        <v>42</v>
      </c>
      <c r="C167" s="30" t="s">
        <v>17</v>
      </c>
      <c r="D167" s="31" t="s">
        <v>191</v>
      </c>
      <c r="E167" s="32" t="s">
        <v>192</v>
      </c>
      <c r="F167" s="33" t="s">
        <v>32</v>
      </c>
      <c r="G167" s="34">
        <v>13.505</v>
      </c>
      <c r="H167" s="35"/>
      <c r="I167" s="36">
        <f aca="true" t="shared" si="4" ref="I167:I175">ROUND(H167*G167,2)</f>
        <v>0</v>
      </c>
      <c r="J167" s="6"/>
    </row>
    <row r="168" spans="1:10" s="2" customFormat="1" ht="13.5">
      <c r="A168" s="29"/>
      <c r="B168" s="95"/>
      <c r="C168" s="96" t="s">
        <v>98</v>
      </c>
      <c r="D168" s="97" t="s">
        <v>40</v>
      </c>
      <c r="E168" s="98" t="s">
        <v>193</v>
      </c>
      <c r="F168" s="95"/>
      <c r="G168" s="99" t="s">
        <v>40</v>
      </c>
      <c r="H168" s="100"/>
      <c r="I168" s="95"/>
      <c r="J168" s="6"/>
    </row>
    <row r="169" spans="1:10" s="2" customFormat="1" ht="13.5">
      <c r="A169" s="29"/>
      <c r="B169" s="95"/>
      <c r="C169" s="96" t="s">
        <v>98</v>
      </c>
      <c r="D169" s="97" t="s">
        <v>40</v>
      </c>
      <c r="E169" s="98" t="s">
        <v>148</v>
      </c>
      <c r="F169" s="95"/>
      <c r="G169" s="99">
        <v>13.505</v>
      </c>
      <c r="H169" s="100"/>
      <c r="I169" s="95"/>
      <c r="J169" s="6"/>
    </row>
    <row r="170" spans="1:10" s="2" customFormat="1" ht="17.25" customHeight="1">
      <c r="A170" s="29"/>
      <c r="B170" s="30">
        <v>43</v>
      </c>
      <c r="C170" s="30" t="s">
        <v>20</v>
      </c>
      <c r="D170" s="31" t="s">
        <v>194</v>
      </c>
      <c r="E170" s="32" t="s">
        <v>195</v>
      </c>
      <c r="F170" s="33" t="s">
        <v>32</v>
      </c>
      <c r="G170" s="34">
        <v>14.18</v>
      </c>
      <c r="H170" s="35"/>
      <c r="I170" s="36">
        <f t="shared" si="4"/>
        <v>0</v>
      </c>
      <c r="J170" s="6"/>
    </row>
    <row r="171" spans="1:10" s="2" customFormat="1" ht="13.5">
      <c r="A171" s="29"/>
      <c r="B171" s="95"/>
      <c r="C171" s="96" t="s">
        <v>98</v>
      </c>
      <c r="D171" s="97"/>
      <c r="E171" s="98" t="s">
        <v>196</v>
      </c>
      <c r="F171" s="95"/>
      <c r="G171" s="99">
        <v>14.18</v>
      </c>
      <c r="H171" s="100"/>
      <c r="I171" s="95"/>
      <c r="J171" s="6"/>
    </row>
    <row r="172" spans="1:10" s="2" customFormat="1" ht="17.25" customHeight="1">
      <c r="A172" s="29"/>
      <c r="B172" s="30">
        <v>44</v>
      </c>
      <c r="C172" s="30" t="s">
        <v>17</v>
      </c>
      <c r="D172" s="31" t="s">
        <v>197</v>
      </c>
      <c r="E172" s="32" t="s">
        <v>198</v>
      </c>
      <c r="F172" s="33" t="s">
        <v>32</v>
      </c>
      <c r="G172" s="34">
        <v>65.63</v>
      </c>
      <c r="H172" s="35"/>
      <c r="I172" s="36">
        <f t="shared" si="4"/>
        <v>0</v>
      </c>
      <c r="J172" s="6"/>
    </row>
    <row r="173" spans="1:10" s="2" customFormat="1" ht="13.5">
      <c r="A173" s="29"/>
      <c r="B173" s="95"/>
      <c r="C173" s="96" t="s">
        <v>98</v>
      </c>
      <c r="D173" s="97" t="s">
        <v>40</v>
      </c>
      <c r="E173" s="98" t="s">
        <v>199</v>
      </c>
      <c r="F173" s="95"/>
      <c r="G173" s="99" t="s">
        <v>40</v>
      </c>
      <c r="H173" s="100"/>
      <c r="I173" s="95"/>
      <c r="J173" s="6"/>
    </row>
    <row r="174" spans="1:10" s="2" customFormat="1" ht="13.5">
      <c r="A174" s="29"/>
      <c r="B174" s="95"/>
      <c r="C174" s="96" t="s">
        <v>98</v>
      </c>
      <c r="D174" s="97" t="s">
        <v>40</v>
      </c>
      <c r="E174" s="98" t="s">
        <v>200</v>
      </c>
      <c r="F174" s="95"/>
      <c r="G174" s="99">
        <v>65.63</v>
      </c>
      <c r="H174" s="100"/>
      <c r="I174" s="95"/>
      <c r="J174" s="6"/>
    </row>
    <row r="175" spans="1:10" s="2" customFormat="1" ht="17.25" customHeight="1">
      <c r="A175" s="29"/>
      <c r="B175" s="30">
        <v>45</v>
      </c>
      <c r="C175" s="30" t="s">
        <v>17</v>
      </c>
      <c r="D175" s="31" t="s">
        <v>201</v>
      </c>
      <c r="E175" s="32" t="s">
        <v>202</v>
      </c>
      <c r="F175" s="33" t="s">
        <v>32</v>
      </c>
      <c r="G175" s="34">
        <v>65.63</v>
      </c>
      <c r="H175" s="35"/>
      <c r="I175" s="36">
        <f t="shared" si="4"/>
        <v>0</v>
      </c>
      <c r="J175" s="6"/>
    </row>
    <row r="176" spans="1:10" s="2" customFormat="1" ht="9" customHeight="1">
      <c r="A176" s="10"/>
      <c r="B176" s="11"/>
      <c r="C176" s="11"/>
      <c r="D176" s="11"/>
      <c r="E176" s="11"/>
      <c r="F176" s="11"/>
      <c r="G176" s="11"/>
      <c r="H176" s="11"/>
      <c r="I176" s="11"/>
      <c r="J176" s="6"/>
    </row>
    <row r="177" spans="1:10" s="2" customFormat="1" ht="9" customHeight="1">
      <c r="A177" s="29"/>
      <c r="B177" s="45"/>
      <c r="C177" s="45"/>
      <c r="D177" s="46"/>
      <c r="E177" s="47"/>
      <c r="F177" s="48"/>
      <c r="G177" s="66"/>
      <c r="H177" s="50"/>
      <c r="I177" s="49"/>
      <c r="J177" s="14"/>
    </row>
    <row r="178" spans="1:10" ht="9" customHeight="1">
      <c r="A178" s="41"/>
      <c r="B178" s="41"/>
      <c r="C178" s="41"/>
      <c r="D178" s="41"/>
      <c r="E178" s="41"/>
      <c r="F178" s="41"/>
      <c r="G178" s="41"/>
      <c r="I178" s="41"/>
      <c r="J178" s="43"/>
    </row>
    <row r="179" spans="1:10" ht="12">
      <c r="A179" s="76"/>
      <c r="B179" s="77"/>
      <c r="C179" s="77"/>
      <c r="D179" s="77"/>
      <c r="E179" s="77"/>
      <c r="F179" s="77"/>
      <c r="G179" s="77"/>
      <c r="H179" s="78"/>
      <c r="I179" s="79"/>
      <c r="J179" s="72"/>
    </row>
    <row r="180" spans="1:10" s="2" customFormat="1" ht="24.95" customHeight="1">
      <c r="A180" s="80"/>
      <c r="B180" s="81" t="s">
        <v>9</v>
      </c>
      <c r="C180" s="14"/>
      <c r="D180" s="14"/>
      <c r="E180" s="14"/>
      <c r="F180" s="14"/>
      <c r="G180" s="14"/>
      <c r="H180" s="82"/>
      <c r="I180" s="83"/>
      <c r="J180" s="72"/>
    </row>
    <row r="181" spans="1:10" s="2" customFormat="1" ht="16.5" customHeight="1">
      <c r="A181" s="80"/>
      <c r="B181" s="84" t="s">
        <v>7</v>
      </c>
      <c r="C181" s="14"/>
      <c r="D181" s="117" t="s">
        <v>68</v>
      </c>
      <c r="E181" s="117"/>
      <c r="F181" s="14"/>
      <c r="G181" s="14"/>
      <c r="H181" s="82"/>
      <c r="I181" s="83"/>
      <c r="J181" s="72"/>
    </row>
    <row r="182" spans="1:10" ht="12">
      <c r="A182" s="80"/>
      <c r="B182" s="14"/>
      <c r="C182" s="14"/>
      <c r="D182" s="14"/>
      <c r="E182" s="14"/>
      <c r="F182" s="14"/>
      <c r="G182" s="14"/>
      <c r="H182" s="82"/>
      <c r="I182" s="83"/>
      <c r="J182" s="72"/>
    </row>
    <row r="183" spans="1:10" ht="12">
      <c r="A183" s="85"/>
      <c r="B183" s="20" t="s">
        <v>10</v>
      </c>
      <c r="C183" s="21" t="s">
        <v>5</v>
      </c>
      <c r="D183" s="21" t="s">
        <v>3</v>
      </c>
      <c r="E183" s="21" t="s">
        <v>4</v>
      </c>
      <c r="F183" s="21" t="s">
        <v>11</v>
      </c>
      <c r="G183" s="21" t="s">
        <v>12</v>
      </c>
      <c r="H183" s="22" t="s">
        <v>13</v>
      </c>
      <c r="I183" s="102" t="s">
        <v>8</v>
      </c>
      <c r="J183" s="73"/>
    </row>
    <row r="184" spans="1:10" ht="22.5" customHeight="1">
      <c r="A184" s="80"/>
      <c r="B184" s="52" t="s">
        <v>14</v>
      </c>
      <c r="C184" s="14"/>
      <c r="D184" s="14"/>
      <c r="E184" s="14"/>
      <c r="F184" s="14"/>
      <c r="G184" s="14"/>
      <c r="H184" s="14"/>
      <c r="I184" s="103"/>
      <c r="J184" s="14"/>
    </row>
    <row r="185" spans="1:10" ht="18.75" customHeight="1">
      <c r="A185" s="86"/>
      <c r="B185" s="74"/>
      <c r="C185" s="87" t="s">
        <v>6</v>
      </c>
      <c r="D185" s="88" t="s">
        <v>69</v>
      </c>
      <c r="E185" s="88" t="s">
        <v>70</v>
      </c>
      <c r="F185" s="74"/>
      <c r="G185" s="74"/>
      <c r="H185" s="89"/>
      <c r="I185" s="104"/>
      <c r="J185" s="74"/>
    </row>
    <row r="186" spans="1:10" s="41" customFormat="1" ht="60.75" customHeight="1">
      <c r="A186" s="90"/>
      <c r="B186" s="30">
        <v>1</v>
      </c>
      <c r="C186" s="31" t="s">
        <v>17</v>
      </c>
      <c r="D186" s="32" t="s">
        <v>62</v>
      </c>
      <c r="E186" s="33" t="s">
        <v>204</v>
      </c>
      <c r="F186" s="34" t="s">
        <v>19</v>
      </c>
      <c r="G186" s="34">
        <v>1</v>
      </c>
      <c r="H186" s="35"/>
      <c r="I186" s="105">
        <f aca="true" t="shared" si="5" ref="I186:I187">ROUND(H186*G186,2)</f>
        <v>0</v>
      </c>
      <c r="J186" s="75"/>
    </row>
    <row r="187" spans="1:10" s="41" customFormat="1" ht="60" customHeight="1">
      <c r="A187" s="91"/>
      <c r="B187" s="30">
        <v>2</v>
      </c>
      <c r="C187" s="31" t="s">
        <v>17</v>
      </c>
      <c r="D187" s="32" t="s">
        <v>63</v>
      </c>
      <c r="E187" s="33" t="s">
        <v>205</v>
      </c>
      <c r="F187" s="34" t="s">
        <v>19</v>
      </c>
      <c r="G187" s="34">
        <v>1</v>
      </c>
      <c r="H187" s="35"/>
      <c r="I187" s="105">
        <f t="shared" si="5"/>
        <v>0</v>
      </c>
      <c r="J187" s="14"/>
    </row>
    <row r="188" spans="1:10" s="41" customFormat="1" ht="17.25" customHeight="1">
      <c r="A188" s="92"/>
      <c r="B188" s="93"/>
      <c r="C188" s="93"/>
      <c r="D188" s="93"/>
      <c r="E188" s="93"/>
      <c r="F188" s="93"/>
      <c r="G188" s="93"/>
      <c r="H188" s="93"/>
      <c r="I188" s="94"/>
      <c r="J188" s="14"/>
    </row>
    <row r="189" spans="1:9" ht="12">
      <c r="A189" s="41"/>
      <c r="B189" s="41"/>
      <c r="C189" s="41"/>
      <c r="D189" s="41"/>
      <c r="E189" s="41"/>
      <c r="F189" s="41"/>
      <c r="G189" s="41"/>
      <c r="I189" s="41"/>
    </row>
    <row r="190" s="41" customFormat="1" ht="12" thickBot="1">
      <c r="H190" s="16"/>
    </row>
    <row r="191" spans="1:9" s="43" customFormat="1" ht="12">
      <c r="A191" s="53"/>
      <c r="B191" s="54"/>
      <c r="C191" s="54"/>
      <c r="D191" s="54"/>
      <c r="E191" s="54"/>
      <c r="F191" s="54"/>
      <c r="G191" s="54"/>
      <c r="H191" s="55"/>
      <c r="I191" s="56"/>
    </row>
    <row r="192" spans="1:9" s="43" customFormat="1" ht="15.75">
      <c r="A192" s="57"/>
      <c r="B192" s="52" t="s">
        <v>29</v>
      </c>
      <c r="C192" s="40"/>
      <c r="D192" s="40"/>
      <c r="E192" s="40"/>
      <c r="F192" s="40"/>
      <c r="G192" s="40"/>
      <c r="H192" s="51"/>
      <c r="I192" s="106" t="s">
        <v>2</v>
      </c>
    </row>
    <row r="193" spans="1:9" s="43" customFormat="1" ht="12">
      <c r="A193" s="57"/>
      <c r="B193" s="40"/>
      <c r="C193" s="40"/>
      <c r="D193" s="40"/>
      <c r="E193" s="40"/>
      <c r="F193" s="40"/>
      <c r="G193" s="40"/>
      <c r="H193" s="51"/>
      <c r="I193" s="58"/>
    </row>
    <row r="194" spans="1:9" s="43" customFormat="1" ht="15">
      <c r="A194" s="57"/>
      <c r="B194" s="40"/>
      <c r="C194" s="40"/>
      <c r="D194" s="117" t="s">
        <v>216</v>
      </c>
      <c r="E194" s="117"/>
      <c r="F194" s="40"/>
      <c r="G194" s="40"/>
      <c r="H194" s="51"/>
      <c r="I194" s="107">
        <f>SUM(I15,I89,I94,I129,I134,I137,I139,I166)</f>
        <v>0</v>
      </c>
    </row>
    <row r="195" spans="1:9" s="43" customFormat="1" ht="15">
      <c r="A195" s="57"/>
      <c r="B195" s="40"/>
      <c r="C195" s="40"/>
      <c r="D195" s="117" t="s">
        <v>71</v>
      </c>
      <c r="E195" s="117"/>
      <c r="F195" s="40"/>
      <c r="G195" s="40"/>
      <c r="H195" s="51"/>
      <c r="I195" s="107">
        <f>SUM(I186:I187)</f>
        <v>0</v>
      </c>
    </row>
    <row r="196" spans="1:9" s="43" customFormat="1" ht="12" thickBot="1">
      <c r="A196" s="59"/>
      <c r="B196" s="60"/>
      <c r="C196" s="60"/>
      <c r="D196" s="60"/>
      <c r="E196" s="60"/>
      <c r="F196" s="60"/>
      <c r="G196" s="60"/>
      <c r="H196" s="61"/>
      <c r="I196" s="62"/>
    </row>
    <row r="197" s="43" customFormat="1" ht="6" customHeight="1" thickBot="1">
      <c r="H197" s="16"/>
    </row>
    <row r="198" spans="1:9" s="43" customFormat="1" ht="17.25" customHeight="1">
      <c r="A198" s="53"/>
      <c r="B198" s="54"/>
      <c r="C198" s="54"/>
      <c r="D198" s="118" t="s">
        <v>30</v>
      </c>
      <c r="E198" s="118"/>
      <c r="F198" s="54"/>
      <c r="G198" s="54"/>
      <c r="H198" s="55"/>
      <c r="I198" s="108">
        <f>SUM(I194,I195)</f>
        <v>0</v>
      </c>
    </row>
    <row r="199" spans="1:9" s="43" customFormat="1" ht="17.25" customHeight="1">
      <c r="A199" s="57"/>
      <c r="B199" s="40"/>
      <c r="C199" s="40"/>
      <c r="D199" s="117" t="s">
        <v>206</v>
      </c>
      <c r="E199" s="117"/>
      <c r="F199" s="40"/>
      <c r="G199" s="40"/>
      <c r="H199" s="51"/>
      <c r="I199" s="107">
        <f>PRODUCT(I198,0.21)</f>
        <v>0</v>
      </c>
    </row>
    <row r="200" spans="1:9" s="43" customFormat="1" ht="16.5" customHeight="1" thickBot="1">
      <c r="A200" s="59"/>
      <c r="B200" s="60"/>
      <c r="C200" s="60"/>
      <c r="D200" s="116" t="s">
        <v>87</v>
      </c>
      <c r="E200" s="116"/>
      <c r="F200" s="60"/>
      <c r="G200" s="60"/>
      <c r="H200" s="61"/>
      <c r="I200" s="109">
        <f>SUM(I198:I199)</f>
        <v>0</v>
      </c>
    </row>
    <row r="201" s="43" customFormat="1" ht="12">
      <c r="H201" s="16"/>
    </row>
    <row r="202" s="43" customFormat="1" ht="12">
      <c r="H202" s="16"/>
    </row>
    <row r="203" spans="3:8" s="41" customFormat="1" ht="12.75">
      <c r="C203" s="39" t="s">
        <v>31</v>
      </c>
      <c r="D203" s="39"/>
      <c r="F203" s="39" t="s">
        <v>31</v>
      </c>
      <c r="H203" s="16"/>
    </row>
    <row r="204" s="41" customFormat="1" ht="12">
      <c r="H204" s="16"/>
    </row>
    <row r="205" s="43" customFormat="1" ht="12">
      <c r="H205" s="16"/>
    </row>
    <row r="206" s="41" customFormat="1" ht="12">
      <c r="H206" s="16"/>
    </row>
    <row r="207" spans="1:8" s="41" customFormat="1" ht="12">
      <c r="A207" s="40"/>
      <c r="H207" s="16"/>
    </row>
    <row r="208" spans="1:9" s="41" customFormat="1" ht="12.75">
      <c r="A208" s="14"/>
      <c r="B208" s="42"/>
      <c r="C208" s="8" t="s">
        <v>26</v>
      </c>
      <c r="D208" s="9"/>
      <c r="E208" s="9"/>
      <c r="F208" s="8" t="s">
        <v>25</v>
      </c>
      <c r="G208" s="9"/>
      <c r="H208" s="17"/>
      <c r="I208" s="9"/>
    </row>
    <row r="209" spans="1:8" s="41" customFormat="1" ht="12.75">
      <c r="A209" s="40"/>
      <c r="C209" s="39" t="s">
        <v>22</v>
      </c>
      <c r="H209" s="16"/>
    </row>
    <row r="210" spans="1:8" s="41" customFormat="1" ht="12.75">
      <c r="A210" s="40"/>
      <c r="C210" s="39" t="s">
        <v>23</v>
      </c>
      <c r="H210" s="16"/>
    </row>
    <row r="211" spans="1:8" s="41" customFormat="1" ht="12.75">
      <c r="A211" s="40"/>
      <c r="C211" s="39" t="s">
        <v>24</v>
      </c>
      <c r="H211" s="16"/>
    </row>
    <row r="212" spans="1:8" s="41" customFormat="1" ht="12">
      <c r="A212" s="40"/>
      <c r="H212" s="16"/>
    </row>
  </sheetData>
  <mergeCells count="7">
    <mergeCell ref="D5:G5"/>
    <mergeCell ref="D200:E200"/>
    <mergeCell ref="D194:E194"/>
    <mergeCell ref="D195:E195"/>
    <mergeCell ref="D181:E181"/>
    <mergeCell ref="D198:E198"/>
    <mergeCell ref="D199:E199"/>
  </mergeCells>
  <printOptions/>
  <pageMargins left="0.39375" right="0.39375" top="0.39375" bottom="0.39375" header="0" footer="0"/>
  <pageSetup blackAndWhite="1" fitToHeight="100" fitToWidth="1" horizontalDpi="600" verticalDpi="600" orientation="landscape" paperSize="9" scale="63"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PC</dc:creator>
  <cp:keywords/>
  <dc:description/>
  <cp:lastModifiedBy>Šustr Jiří</cp:lastModifiedBy>
  <cp:lastPrinted>2023-05-11T04:39:49Z</cp:lastPrinted>
  <dcterms:created xsi:type="dcterms:W3CDTF">2020-08-24T16:55:20Z</dcterms:created>
  <dcterms:modified xsi:type="dcterms:W3CDTF">2023-05-11T04:42:46Z</dcterms:modified>
  <cp:category/>
  <cp:version/>
  <cp:contentType/>
  <cp:contentStatus/>
</cp:coreProperties>
</file>