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kapitulace stavby" sheetId="1" r:id="rId4"/>
    <sheet state="visible" name="Objekt3 - 01 2 Pol" sheetId="2" r:id="rId5"/>
    <sheet state="visible" name="Objekt4 - 01 3 Pol" sheetId="3" r:id="rId6"/>
    <sheet state="visible" name="Objekt5 - 01 4 Pol" sheetId="4" r:id="rId7"/>
    <sheet state="visible" name="Objekt6 - 01 5 Pol" sheetId="5" r:id="rId8"/>
    <sheet state="visible" name="Objekt7 - 02 VRN Naklady" sheetId="6" r:id="rId9"/>
    <sheet state="visible" name="Pokyny pro vyplnění" sheetId="7" r:id="rId10"/>
  </sheets>
  <definedNames>
    <definedName hidden="1" localSheetId="1" name="_xlnm._FilterDatabase">'Objekt3 - 01 2 Pol'!$C$107:$K$196</definedName>
    <definedName hidden="1" localSheetId="2" name="_xlnm._FilterDatabase">'Objekt4 - 01 3 Pol'!$C$81:$K$108</definedName>
    <definedName hidden="1" localSheetId="3" name="_xlnm._FilterDatabase">'Objekt5 - 01 4 Pol'!$C$82:$K$108</definedName>
    <definedName hidden="1" localSheetId="4" name="_xlnm._FilterDatabase">'Objekt6 - 01 5 Pol'!$C$82:$K$123</definedName>
    <definedName hidden="1" localSheetId="5" name="_xlnm._FilterDatabase">'Objekt7 - 02 VRN Naklady'!$C$80:$K$86</definedName>
  </definedNames>
  <calcPr/>
  <extLst>
    <ext uri="GoogleSheetsCustomDataVersion1">
      <go:sheetsCustomData xmlns:go="http://customooxmlschemas.google.com/" r:id="rId11" roundtripDataSignature="AMtx7miGJgvUGh34Ps2zdLCe0RKpX2Icsg=="/>
    </ext>
  </extLst>
</workbook>
</file>

<file path=xl/sharedStrings.xml><?xml version="1.0" encoding="utf-8"?>
<sst xmlns="http://schemas.openxmlformats.org/spreadsheetml/2006/main" count="3448" uniqueCount="748">
  <si>
    <t>Export Komplet</t>
  </si>
  <si>
    <t>VZ</t>
  </si>
  <si>
    <t>2.0</t>
  </si>
  <si>
    <t>ZAMOK</t>
  </si>
  <si>
    <t>False</t>
  </si>
  <si>
    <t>{e7bc833e-cce3-4904-ac74-0dc3db8b5b40}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</si>
  <si>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</si>
  <si>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</si>
  <si>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</si>
  <si>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</si>
  <si>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</si>
  <si>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</si>
  <si>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</si>
  <si>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</si>
  <si>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</si>
  <si>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
1) v Rekapitulaci stavby vyplňte údaje o Uchazeči (přenesou se do ostatních sestav i v jiných listech)
2) na vybraných listech vyplňte v sestavě Soupis prací ceny u položek</t>
  </si>
  <si>
    <t>Stavba:</t>
  </si>
  <si>
    <t>Kolín Hradby</t>
  </si>
  <si>
    <t>KSO:</t>
  </si>
  <si>
    <t/>
  </si>
  <si>
    <t>CC-CZ:</t>
  </si>
  <si>
    <t>Místo:</t>
  </si>
  <si>
    <t xml:space="preserve"> </t>
  </si>
  <si>
    <t>Datum:</t>
  </si>
  <si>
    <t>27. 3. 2023</t>
  </si>
  <si>
    <t>Zadavatel:</t>
  </si>
  <si>
    <t>IČ:</t>
  </si>
  <si>
    <t>00235440</t>
  </si>
  <si>
    <t>Město Kolín</t>
  </si>
  <si>
    <t>DIČ:</t>
  </si>
  <si>
    <t>CZ00235440</t>
  </si>
  <si>
    <t>Uchazeč:</t>
  </si>
  <si>
    <t>Vyplň údaj</t>
  </si>
  <si>
    <t>Projektant:</t>
  </si>
  <si>
    <t>Jaroslav Janoušek</t>
  </si>
  <si>
    <t>True</t>
  </si>
  <si>
    <t>Zpracovatel:</t>
  </si>
  <si>
    <t>11700076</t>
  </si>
  <si>
    <t>Tridora group s.r.o</t>
  </si>
  <si>
    <t>CZ11700076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</si>
  <si>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</si>
  <si>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</si>
  <si>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</si>
  <si>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</si>
  <si>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</si>
  <si>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</si>
  <si>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</si>
  <si>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</si>
  <si>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</si>
  <si>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</si>
  <si>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</si>
  <si>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</si>
  <si>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</si>
  <si>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</si>
  <si>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</si>
  <si>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</si>
  <si>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</si>
  <si>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</si>
  <si>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</si>
  <si>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</si>
  <si>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</si>
  <si>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</si>
  <si>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</si>
  <si>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</si>
  <si>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</si>
  <si>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</si>
  <si>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</si>
  <si>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</si>
  <si>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</si>
  <si>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</si>
  <si>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</si>
  <si>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</si>
  <si>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</si>
  <si>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</si>
  <si>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</si>
  <si>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</si>
  <si>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0</t>
  </si>
  <si>
    <t>###NOIMPORT###</t>
  </si>
  <si>
    <t>{00000000-0000-0000-0000-000000000000}</t>
  </si>
  <si>
    <t>/</t>
  </si>
  <si>
    <t>Objekt3</t>
  </si>
  <si>
    <t>01 2 Pol</t>
  </si>
  <si>
    <t>STA</t>
  </si>
  <si>
    <t>1</t>
  </si>
  <si>
    <t>{265c9bfb-667e-44e4-b4e5-d11ace45cfe3}</t>
  </si>
  <si>
    <t>2</t>
  </si>
  <si>
    <t>Objekt4</t>
  </si>
  <si>
    <t>01 3 Pol</t>
  </si>
  <si>
    <t>{511dd4df-7543-4f71-b1ca-c297790cbc87}</t>
  </si>
  <si>
    <t>Objekt5</t>
  </si>
  <si>
    <t>01 4 Pol</t>
  </si>
  <si>
    <t>{bbb21f1b-a064-46a8-b01c-b78f12d2d68f}</t>
  </si>
  <si>
    <t>Objekt6</t>
  </si>
  <si>
    <t>01 5 Pol</t>
  </si>
  <si>
    <t>{68f90878-c226-4594-8ef4-751836a8db40}</t>
  </si>
  <si>
    <t>Objekt7</t>
  </si>
  <si>
    <t>02 VRN Naklady</t>
  </si>
  <si>
    <t>{753875ef-f175-4106-8868-cf486e9bcf63}</t>
  </si>
  <si>
    <t>KRYCÍ LIST SOUPISU PRACÍ</t>
  </si>
  <si>
    <t>Objekt:</t>
  </si>
  <si>
    <t>Objekt3 - 01 2 Pol</t>
  </si>
  <si>
    <t>REKAPITULACE ČLENĚNÍ SOUPISU PRACÍ</t>
  </si>
  <si>
    <t>Kód dílu - Popis</t>
  </si>
  <si>
    <t>Cena celkem [CZK]</t>
  </si>
  <si>
    <t>-1</t>
  </si>
  <si>
    <t>3 - Svislé a kompletní konstrukce</t>
  </si>
  <si>
    <t>6 - Úpravy povrchu, podlahy</t>
  </si>
  <si>
    <t>9 - Ostatní konstrukce a práce, bourání</t>
  </si>
  <si>
    <t>997 - Přesun sutě</t>
  </si>
  <si>
    <t>998 - Přesun hmot</t>
  </si>
  <si>
    <t>767 - Konstrukce zámečnické</t>
  </si>
  <si>
    <t>771 - Podlahy z dlaždic a obklady</t>
  </si>
  <si>
    <t>781 - Dokončovací práce - obklady</t>
  </si>
  <si>
    <t>784 - Malby</t>
  </si>
  <si>
    <t>783 - Nátěry</t>
  </si>
  <si>
    <t>776 - Podlahy povlakové</t>
  </si>
  <si>
    <t>711 - Izolace proti vodě</t>
  </si>
  <si>
    <t>96 - Bourání konstrukcí</t>
  </si>
  <si>
    <t>61 - Úpravy povrchů vnitřní</t>
  </si>
  <si>
    <t>M22 - Montáž sdělovací a zabezp. techniky</t>
  </si>
  <si>
    <t>64 - Výplně otvorů</t>
  </si>
  <si>
    <t>777 - Podlahy ze syntetických hmot</t>
  </si>
  <si>
    <t>762 - Konstrukce tesařské</t>
  </si>
  <si>
    <t>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</si>
  <si>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</si>
  <si>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</si>
  <si>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</si>
  <si>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</si>
  <si>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</si>
  <si>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</si>
  <si>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</si>
  <si>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</si>
  <si>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</si>
  <si>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</si>
  <si>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</si>
  <si>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</si>
  <si>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</si>
  <si>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3</t>
  </si>
  <si>
    <t>Svislé a kompletní konstrukce</t>
  </si>
  <si>
    <t>ROZPOCET</t>
  </si>
  <si>
    <t>K</t>
  </si>
  <si>
    <t>342272235</t>
  </si>
  <si>
    <t>Příčka z pórobetonových hladkých tvárnic na tenkovrstvou maltu tl 125 mm</t>
  </si>
  <si>
    <t>m2</t>
  </si>
  <si>
    <t>4</t>
  </si>
  <si>
    <t>6</t>
  </si>
  <si>
    <t>Úpravy povrchu, podlahy</t>
  </si>
  <si>
    <t>612142001</t>
  </si>
  <si>
    <t>Potažení vnitřních stěn sklovláknitým pletivem vtlačeným do tenkovrstvé hmoty</t>
  </si>
  <si>
    <t>VV</t>
  </si>
  <si>
    <t>93,426*1,5</t>
  </si>
  <si>
    <t>Součet</t>
  </si>
  <si>
    <t>612321131</t>
  </si>
  <si>
    <t>Potažení vnitřních stěn vápenocementovým štukem tloušťky do 3 mm</t>
  </si>
  <si>
    <t>9</t>
  </si>
  <si>
    <t>Ostatní konstrukce a práce, bourání</t>
  </si>
  <si>
    <t>962031133</t>
  </si>
  <si>
    <t>Bourání příček z cihel pálených na MVC tl do 150 mm</t>
  </si>
  <si>
    <t>8</t>
  </si>
  <si>
    <t>5</t>
  </si>
  <si>
    <t>PCZAZ</t>
  </si>
  <si>
    <t>Zřízení a zapravení drážek a prostupů po profesantech D+M</t>
  </si>
  <si>
    <t>kpl</t>
  </si>
  <si>
    <t>10</t>
  </si>
  <si>
    <t>997</t>
  </si>
  <si>
    <t>Přesun sutě</t>
  </si>
  <si>
    <t>997013112</t>
  </si>
  <si>
    <t>Vnitrostaveništní doprava suti a vybouraných hmot pro budovy v přes 6 do 9 m s použitím mechanizace</t>
  </si>
  <si>
    <t>t</t>
  </si>
  <si>
    <t>12</t>
  </si>
  <si>
    <t>7</t>
  </si>
  <si>
    <t>997013501</t>
  </si>
  <si>
    <t>Odvoz suti a vybouraných hmot na skládku nebo meziskládku do 1 km se složením</t>
  </si>
  <si>
    <t>14</t>
  </si>
  <si>
    <t>997013509</t>
  </si>
  <si>
    <t>Příplatek k odvozu suti a vybouraných hmot na skládku ZKD 1 km přes 1 km</t>
  </si>
  <si>
    <t>16</t>
  </si>
  <si>
    <t>997013631</t>
  </si>
  <si>
    <t>Poplatek za uložení na skládce (skládkovné) stavebního odpadu směsného kód odpadu 17 09 04</t>
  </si>
  <si>
    <t>18</t>
  </si>
  <si>
    <t>998</t>
  </si>
  <si>
    <t>Přesun hmot</t>
  </si>
  <si>
    <t>998011002R00</t>
  </si>
  <si>
    <t>Přesun hmot pro budovy zděné v přes 6 do 12 m</t>
  </si>
  <si>
    <t>20</t>
  </si>
  <si>
    <t>767</t>
  </si>
  <si>
    <t>Konstrukce zámečnické</t>
  </si>
  <si>
    <t>11</t>
  </si>
  <si>
    <t>766681114</t>
  </si>
  <si>
    <t>Montáž zárubní rámových pro dveře jednokřídlové š do 900 mm</t>
  </si>
  <si>
    <t>kus</t>
  </si>
  <si>
    <t>22</t>
  </si>
  <si>
    <t>61160052</t>
  </si>
  <si>
    <t>dveře jednokřídlé dřevěné bez povrchové úpravy plné 800x1970mm</t>
  </si>
  <si>
    <t>24</t>
  </si>
  <si>
    <t>13</t>
  </si>
  <si>
    <t>767641800</t>
  </si>
  <si>
    <t>Demontáž zárubní dveří odřezáním plochy do 2,5 m2</t>
  </si>
  <si>
    <t>26</t>
  </si>
  <si>
    <t>998767102R00</t>
  </si>
  <si>
    <t>Přesun hmot tonážní pro zámečnické konstrukce v objektech v přes 6 do 12 m</t>
  </si>
  <si>
    <t>28</t>
  </si>
  <si>
    <t>771</t>
  </si>
  <si>
    <t>Podlahy z dlaždic a obklady</t>
  </si>
  <si>
    <t>771111011</t>
  </si>
  <si>
    <t>Vysátí podkladu před pokládkou dlažby</t>
  </si>
  <si>
    <t>30</t>
  </si>
  <si>
    <t>771121011</t>
  </si>
  <si>
    <t>Nátěr penetrační na podlahu</t>
  </si>
  <si>
    <t>32</t>
  </si>
  <si>
    <t>17</t>
  </si>
  <si>
    <t>771574112</t>
  </si>
  <si>
    <t>Montáž podlah keramických hladkých lepených flexibilním lepidlem přes 9 do 12 ks/m2</t>
  </si>
  <si>
    <t>34</t>
  </si>
  <si>
    <t>59761003</t>
  </si>
  <si>
    <t>dlažba keramická hutná hladká do interiéru přes 9 do 12ks/m2</t>
  </si>
  <si>
    <t>36</t>
  </si>
  <si>
    <t>19</t>
  </si>
  <si>
    <t>998771102R00</t>
  </si>
  <si>
    <t>Přesun hmot tonážní pro podlahy z dlaždic v objektech v přes 6 do 12 m</t>
  </si>
  <si>
    <t>38</t>
  </si>
  <si>
    <t>781</t>
  </si>
  <si>
    <t>Dokončovací práce - obklady</t>
  </si>
  <si>
    <t>781111011</t>
  </si>
  <si>
    <t>Ometení (oprášení) stěny při přípravě podkladu</t>
  </si>
  <si>
    <t>40</t>
  </si>
  <si>
    <t>78112101112</t>
  </si>
  <si>
    <t>Nátěr penetrační na stěnu - adhezní můstek</t>
  </si>
  <si>
    <t>42</t>
  </si>
  <si>
    <t>781474112</t>
  </si>
  <si>
    <t>Montáž obkladů vnitřních keramických hladkých přes 9 do 12 ks/m2 lepených flexibilním lepidlem</t>
  </si>
  <si>
    <t>44</t>
  </si>
  <si>
    <t>23</t>
  </si>
  <si>
    <t>59761026</t>
  </si>
  <si>
    <t>obklad keramický hladký do 12ks/m2</t>
  </si>
  <si>
    <t>46</t>
  </si>
  <si>
    <t>998781102R00</t>
  </si>
  <si>
    <t>Přesun hmot tonážní pro obklady keramické v objektech v přes 6 do 12 m</t>
  </si>
  <si>
    <t>48</t>
  </si>
  <si>
    <t>784</t>
  </si>
  <si>
    <t>Malby</t>
  </si>
  <si>
    <t>25</t>
  </si>
  <si>
    <t>784181101</t>
  </si>
  <si>
    <t>Základní akrylátová jednonásobná bezbarvá penetrace podkladu v místnostech v do 3,80 m</t>
  </si>
  <si>
    <t>50</t>
  </si>
  <si>
    <t>784221101R00</t>
  </si>
  <si>
    <t>Dvojnásobné bílé malby ze směsí za sucha dobře otěruvzdorných v místnostech do 3,80 m</t>
  </si>
  <si>
    <t>52</t>
  </si>
  <si>
    <t>27</t>
  </si>
  <si>
    <t>612421231R001111</t>
  </si>
  <si>
    <t>Oprava vápen.omítek stěn</t>
  </si>
  <si>
    <t>54</t>
  </si>
  <si>
    <t>771100010RAA</t>
  </si>
  <si>
    <t>Vyrovnání podk.samoniv.hmotou Planolit 315 inter. nivelační hmota tl. 3 mm, penetrace</t>
  </si>
  <si>
    <t>56</t>
  </si>
  <si>
    <t>29</t>
  </si>
  <si>
    <t>317100011RAA</t>
  </si>
  <si>
    <t>Dodatečná montáž překladu, otvor šířky do 105 cm vybourání rýhy, dodávka překladu</t>
  </si>
  <si>
    <t>58</t>
  </si>
  <si>
    <t>317120033RA0</t>
  </si>
  <si>
    <t>Překlad nenosný Ytong</t>
  </si>
  <si>
    <t>60</t>
  </si>
  <si>
    <t>783</t>
  </si>
  <si>
    <t>Nátěry</t>
  </si>
  <si>
    <t>31</t>
  </si>
  <si>
    <t>783682111R001111</t>
  </si>
  <si>
    <t>Impregnace olejová dřevěných dveří a zárubní</t>
  </si>
  <si>
    <t>ks</t>
  </si>
  <si>
    <t>62</t>
  </si>
  <si>
    <t>54914621R</t>
  </si>
  <si>
    <t>Dveřní kování PROFIO klíč Cr</t>
  </si>
  <si>
    <t>64</t>
  </si>
  <si>
    <t>776</t>
  </si>
  <si>
    <t>Podlahy povlakové</t>
  </si>
  <si>
    <t>33</t>
  </si>
  <si>
    <t>776981121R00</t>
  </si>
  <si>
    <t>Lišta nerezová přechodová,stejná výška povl.podlah</t>
  </si>
  <si>
    <t>m</t>
  </si>
  <si>
    <t>66</t>
  </si>
  <si>
    <t>767723391R00</t>
  </si>
  <si>
    <t>Příplatek za dokončení okování dveří 1křídlových</t>
  </si>
  <si>
    <t>68</t>
  </si>
  <si>
    <t>711</t>
  </si>
  <si>
    <t>Izolace proti vodě</t>
  </si>
  <si>
    <t>35</t>
  </si>
  <si>
    <t>711212601R001111</t>
  </si>
  <si>
    <t>Utěsnění detailů, těsnicí pás do spoje podlaha - stěna</t>
  </si>
  <si>
    <t>70</t>
  </si>
  <si>
    <t>711212111R00</t>
  </si>
  <si>
    <t>Penetrace podkladu nátěrem</t>
  </si>
  <si>
    <t>72</t>
  </si>
  <si>
    <t>96</t>
  </si>
  <si>
    <t>Bourání konstrukcí</t>
  </si>
  <si>
    <t>37</t>
  </si>
  <si>
    <t>965081713RT2</t>
  </si>
  <si>
    <t>Bourání dlažeb a obkladů keramických tl.10 mm, nad 1 m2 sbíječka, dlaždice keramické</t>
  </si>
  <si>
    <t>74</t>
  </si>
  <si>
    <t>61</t>
  </si>
  <si>
    <t>Úpravy povrchů vnitřní</t>
  </si>
  <si>
    <t>612474611RT1</t>
  </si>
  <si>
    <t>Omítka stěn vnitřní, VPC jádro, vápen.štuk, ručně na pálené cihly a tvarovky - staré zdivo</t>
  </si>
  <si>
    <t>76</t>
  </si>
  <si>
    <t>M22</t>
  </si>
  <si>
    <t>Montáž sdělovací a zabezp. techniky</t>
  </si>
  <si>
    <t>39</t>
  </si>
  <si>
    <t>220261662R00</t>
  </si>
  <si>
    <t>Zhotovení drážky ve zdi cihlovém</t>
  </si>
  <si>
    <t>78</t>
  </si>
  <si>
    <t>220261664R00</t>
  </si>
  <si>
    <t>Hrubá výplň drážky</t>
  </si>
  <si>
    <t>80</t>
  </si>
  <si>
    <t>41</t>
  </si>
  <si>
    <t>220261665R00</t>
  </si>
  <si>
    <t>Začištění drážky, konečná úprava</t>
  </si>
  <si>
    <t>82</t>
  </si>
  <si>
    <t>Výplně otvorů</t>
  </si>
  <si>
    <t>648952421R00</t>
  </si>
  <si>
    <t>Osazení parapetních desek dřevěných š. do 50 cm</t>
  </si>
  <si>
    <t>84</t>
  </si>
  <si>
    <t>43</t>
  </si>
  <si>
    <t>61187553R</t>
  </si>
  <si>
    <t>Deska parapetní smrkové dřevo šířka 350 mm transparentní lak</t>
  </si>
  <si>
    <t>86</t>
  </si>
  <si>
    <t>968095002R00</t>
  </si>
  <si>
    <t>Bourání parapetů dřevěných š. do 50 cm</t>
  </si>
  <si>
    <t>88</t>
  </si>
  <si>
    <t>45</t>
  </si>
  <si>
    <t>602011141R00</t>
  </si>
  <si>
    <t>Štuk na stěnách vnitřní Cemix 033, ručně</t>
  </si>
  <si>
    <t>90</t>
  </si>
  <si>
    <t>350*1,5</t>
  </si>
  <si>
    <t>777</t>
  </si>
  <si>
    <t>Podlahy ze syntetických hmot</t>
  </si>
  <si>
    <t>777445044R00</t>
  </si>
  <si>
    <t>Podlahy PVC tl. 4 mm- na přání investora</t>
  </si>
  <si>
    <t>92</t>
  </si>
  <si>
    <t>47</t>
  </si>
  <si>
    <t>776421200R0011</t>
  </si>
  <si>
    <t>Lepení podlahových soklíků k podlahám,na lišty</t>
  </si>
  <si>
    <t>94</t>
  </si>
  <si>
    <t>767612915R00</t>
  </si>
  <si>
    <t>Oprava - seřízení dřevěného okna</t>
  </si>
  <si>
    <t>762</t>
  </si>
  <si>
    <t>Konstrukce tesařské</t>
  </si>
  <si>
    <t>49</t>
  </si>
  <si>
    <t>762523936RT211</t>
  </si>
  <si>
    <t>Oprava - Doplnění podlah prkny palubovými pl.nad 8 m2 palubky tl. 24 mm</t>
  </si>
  <si>
    <t>98</t>
  </si>
  <si>
    <t>766</t>
  </si>
  <si>
    <t>Konstrukce truhlářské</t>
  </si>
  <si>
    <t>766695233R00</t>
  </si>
  <si>
    <t>Montáž prahů dveří dvoukřídlových š. nad 10 cm</t>
  </si>
  <si>
    <t>100</t>
  </si>
  <si>
    <t>51</t>
  </si>
  <si>
    <t>766662811R00</t>
  </si>
  <si>
    <t>Demontáž prahů dveří 1křídlových</t>
  </si>
  <si>
    <t>102</t>
  </si>
  <si>
    <t>766662812R00</t>
  </si>
  <si>
    <t>Demontáž prahů dveří 2křídlových</t>
  </si>
  <si>
    <t>104</t>
  </si>
  <si>
    <t>53</t>
  </si>
  <si>
    <t>342270042RA0</t>
  </si>
  <si>
    <t>Příčka z desek Ytong hladkých, tloušťka 10 cm</t>
  </si>
  <si>
    <t>106</t>
  </si>
  <si>
    <t>Objekt4 - 01 3 Pol</t>
  </si>
  <si>
    <t>721 - Zdravotechnika - vnitřní kanalizace</t>
  </si>
  <si>
    <t>722 - Zdravotechnika - vnitřní vodovod</t>
  </si>
  <si>
    <t>725 - Zdravotechnika - zařizovací předměty</t>
  </si>
  <si>
    <t>721</t>
  </si>
  <si>
    <t>Zdravotechnika - vnitřní kanalizace</t>
  </si>
  <si>
    <t>721173723</t>
  </si>
  <si>
    <t>Potrubí kanalizační z PE připojovací DN 50</t>
  </si>
  <si>
    <t>721226512</t>
  </si>
  <si>
    <t>Zápachová uzávěrka podomítková pro pračku a myčku DN 50</t>
  </si>
  <si>
    <t>721226521</t>
  </si>
  <si>
    <t>Zápachová uzávěrka nástěnná pro pračku a myčku DN 40</t>
  </si>
  <si>
    <t>721290111R00</t>
  </si>
  <si>
    <t>Zkouška těsnosti potrubí kanalizace vodou DN do 125</t>
  </si>
  <si>
    <t>721O</t>
  </si>
  <si>
    <t>Odpojení stávajících rozvodů</t>
  </si>
  <si>
    <t>998721202R00</t>
  </si>
  <si>
    <t>Přesun hmot procentní pro vnitřní kanalizace v objektech v přes 6 do 12 m</t>
  </si>
  <si>
    <t>%</t>
  </si>
  <si>
    <t>722</t>
  </si>
  <si>
    <t>Zdravotechnika - vnitřní vodovod</t>
  </si>
  <si>
    <t>722173114</t>
  </si>
  <si>
    <t>Potrubí vodovodní plastové PE-Xa spoj násuvnou objímkou plastovou D 25x4,2 mm</t>
  </si>
  <si>
    <t>722179191R00</t>
  </si>
  <si>
    <t>Příplatek k rozvodu vody z plastů za malý rozsah prací na zakázce do 20 m</t>
  </si>
  <si>
    <t>soubor</t>
  </si>
  <si>
    <t>722179192R00</t>
  </si>
  <si>
    <t>Příplatek k rozvodu vody z plastů za potrubí do D 32 mm do 15 svarů</t>
  </si>
  <si>
    <t>722181111R00</t>
  </si>
  <si>
    <t>Ochrana vodovodního potrubí plstěnými pásy DN do 20 mm</t>
  </si>
  <si>
    <t>722240101</t>
  </si>
  <si>
    <t>Ventily plastové PPR přímé DN 20</t>
  </si>
  <si>
    <t>722240102</t>
  </si>
  <si>
    <t>Ventily plastové PPR přímé DN 25</t>
  </si>
  <si>
    <t>722290215R00</t>
  </si>
  <si>
    <t>Zkouška těsnosti vodovodního potrubí hrdlového nebo přírubového DN do 100</t>
  </si>
  <si>
    <t>998722202R00</t>
  </si>
  <si>
    <t>Přesun hmot procentní pro vnitřní vodovod v objektech v přes 6 do 12 m</t>
  </si>
  <si>
    <t>725</t>
  </si>
  <si>
    <t>Zdravotechnika - zařizovací předměty</t>
  </si>
  <si>
    <t>725112001</t>
  </si>
  <si>
    <t>Klozet keramický standardní samostatně stojící s hlubokým splachováním odpad vodorovný včetně duraplastového sedátka D+M</t>
  </si>
  <si>
    <t>725211602</t>
  </si>
  <si>
    <t>Umyvadlo keramické bílé šířky 550 mm bez krytu na sifon připevněné na stěnu šrouby, včetně sifonu D+M</t>
  </si>
  <si>
    <t>725222113</t>
  </si>
  <si>
    <t>Vana bez armatur výtokových akrylátová se zápachovou uzávěrkou 1600x700 mm D+M</t>
  </si>
  <si>
    <t>725811201</t>
  </si>
  <si>
    <t>Ventil nástěnný kuchyňský G 1/2" D+M</t>
  </si>
  <si>
    <t>725813112</t>
  </si>
  <si>
    <t>Ventil rohový pračkový G 3/4" D+M</t>
  </si>
  <si>
    <t>725822613</t>
  </si>
  <si>
    <t>Baterie umyvadlová stojánková páková s výpustí D+M</t>
  </si>
  <si>
    <t>725831312</t>
  </si>
  <si>
    <t>Baterie vanová nástěnná páková s příslušenstvím a pevným držákem D+M</t>
  </si>
  <si>
    <t>725980123</t>
  </si>
  <si>
    <t>Dvířka 30/30 D+M</t>
  </si>
  <si>
    <t>998725202R00</t>
  </si>
  <si>
    <t>Přesun hmot procentní pro zařizovací předměty v objektech v přes 6 do 12 m</t>
  </si>
  <si>
    <t>Objekt5 - 01 4 Pol</t>
  </si>
  <si>
    <t>Zhotovitel PD doporučuje výměnu v uvažovaném rozsahu - na přání investora je výměra ponížena. Případné nutné navýšení bude zhotovitel stavebních prací řešit formou víceprací</t>
  </si>
  <si>
    <t>733 - Ústřední vytápění - rozvodné potrubí</t>
  </si>
  <si>
    <t>734 - Ústřední vytápění - armatury</t>
  </si>
  <si>
    <t>735 - Ústřední vytápění - otopná tělesa</t>
  </si>
  <si>
    <t>M65 - Elektroinstalace a veřejné osvětlení</t>
  </si>
  <si>
    <t>733</t>
  </si>
  <si>
    <t>Ústřední vytápění - rozvodné potrubí</t>
  </si>
  <si>
    <t>733221102</t>
  </si>
  <si>
    <t>Potrubí měděné měkké spojované měkkým pájením D 15x1 mm</t>
  </si>
  <si>
    <t>21,700*0,5</t>
  </si>
  <si>
    <t>733221103</t>
  </si>
  <si>
    <t>Potrubí měděné měkké spojované měkkým pájením D 18x1 mm</t>
  </si>
  <si>
    <t>32,500*0,5</t>
  </si>
  <si>
    <t>733221104</t>
  </si>
  <si>
    <t>Potrubí měděné měkké spojované měkkým pájením D 22x1 mm</t>
  </si>
  <si>
    <t>12,50*0,5</t>
  </si>
  <si>
    <t>733223105</t>
  </si>
  <si>
    <t>Potrubí měděné tvrdé spojované měkkým pájením D 28x1,5 mm</t>
  </si>
  <si>
    <t>8*0,5</t>
  </si>
  <si>
    <t>733391101</t>
  </si>
  <si>
    <t>Zkouška těsnosti potrubí plastové D do 32x3,0</t>
  </si>
  <si>
    <t>733O</t>
  </si>
  <si>
    <t>998733202</t>
  </si>
  <si>
    <t>Přesun hmot procentní pro rozvody potrubí v objektech v přes 6 do 12 m</t>
  </si>
  <si>
    <t>734</t>
  </si>
  <si>
    <t>Ústřední vytápění - armatury</t>
  </si>
  <si>
    <t>734292723</t>
  </si>
  <si>
    <t>Kohout kulový přímý G 1/2 PN 42 do 185°C vnitřní závit s vypouštěním D+M</t>
  </si>
  <si>
    <t>998734202</t>
  </si>
  <si>
    <t>Přesun hmot procentní pro armatury v objektech v přes 6 do 12 m</t>
  </si>
  <si>
    <t>735</t>
  </si>
  <si>
    <t>Ústřední vytápění - otopná tělesa</t>
  </si>
  <si>
    <t>735151153.KRD</t>
  </si>
  <si>
    <t>Otopné těleso panelové jednodeskové bez přídavné přestupní plochy KORADO Radik Klasik typ 21 výška/délka 600/600 mm D+M</t>
  </si>
  <si>
    <t>735164252.KRD</t>
  </si>
  <si>
    <t>Otopné těleso trubkové KORADO Koralux KLCM výška/délka 1220/750 mm D+M</t>
  </si>
  <si>
    <t>998735202R00</t>
  </si>
  <si>
    <t>Přesun hmot procentní pro otopná tělesa v objektech v přes 6 do 12 m</t>
  </si>
  <si>
    <t>M65</t>
  </si>
  <si>
    <t>Elektroinstalace a veřejné osvětlení</t>
  </si>
  <si>
    <t>650516811R00111</t>
  </si>
  <si>
    <t>Prohlídka kotle a spalinových cest - revize</t>
  </si>
  <si>
    <t>Objekt6 - 01 5 Pol</t>
  </si>
  <si>
    <t>Elektroinsatlace budou zachovány v maximální možné míře. Budou nahrazeny pouze části ve špatné technické kondici. Výkaz výměr počítá s nejhorším možným technickým stavem.</t>
  </si>
  <si>
    <t>741 - Elektroinstalace - silnoproud</t>
  </si>
  <si>
    <t>M21 - Elektromontáže</t>
  </si>
  <si>
    <t>741</t>
  </si>
  <si>
    <t>Elektroinstalace - silnoproud</t>
  </si>
  <si>
    <t>741112001</t>
  </si>
  <si>
    <t>Montáž krabice zapuštěná plastová kruhová</t>
  </si>
  <si>
    <t>34571450</t>
  </si>
  <si>
    <t>krabice pod omítku PVC přístrojová kruhová D 70mm</t>
  </si>
  <si>
    <t>741122611</t>
  </si>
  <si>
    <t>Montáž kabel Cu plný kulatý žíla 3x1,5 až 6 mm2 uložený pevně (např. CYKY)</t>
  </si>
  <si>
    <t>34111030</t>
  </si>
  <si>
    <t>kabel instalační jádro Cu plné izolace PVC plášť PVC 450/750V (CYKY) 3x1,5mm2</t>
  </si>
  <si>
    <t>741122614</t>
  </si>
  <si>
    <t>Montáž kabel Cu plný kulatý žíla 3x25 až 35 mm2 uložený pevně (např. CYKY)</t>
  </si>
  <si>
    <t>34111036</t>
  </si>
  <si>
    <t>kabel instalační jádro Cu plné izolace PVC plášť PVC 450/750V (CYKY) 3x2,5mm2</t>
  </si>
  <si>
    <t>741122615</t>
  </si>
  <si>
    <t>Montáž kabel Cu plný kulatý žíla 3x50 až 70 mm2 uložený pevně (např. CYKY)</t>
  </si>
  <si>
    <t>34111094</t>
  </si>
  <si>
    <t>kabel instalační jádro Cu plné izolace PVC plášť PVC 450/750V (CYKY) 5x2,5mm2</t>
  </si>
  <si>
    <t>741122644</t>
  </si>
  <si>
    <t>Montáž kabel Cu plný kulatý žíla 5x16 mm2 uložený pevně (např. CYKY)</t>
  </si>
  <si>
    <t>34113035</t>
  </si>
  <si>
    <t>kabel instalační jádro Cu plné izolace PVC plášť PVC 450/750V (CYKY) 5x16mm2 (nutno zjisitit skutečnost napojení)</t>
  </si>
  <si>
    <t>741210101R</t>
  </si>
  <si>
    <t>Montáž rozváděčů plastových sestava</t>
  </si>
  <si>
    <t>35711864R</t>
  </si>
  <si>
    <t>skříň rozváděče elektroměrového pro přímé měření - viz PD</t>
  </si>
  <si>
    <t>741310001</t>
  </si>
  <si>
    <t>Montáž spínač nástěnný 1-jednopólový prostředí normální se zapojením vodičů</t>
  </si>
  <si>
    <t>34535015</t>
  </si>
  <si>
    <t>spínač nástěnný jednopólový, řazení 1, IP44, šroubové svorky - nutná specifikace s investorem</t>
  </si>
  <si>
    <t>741310003</t>
  </si>
  <si>
    <t>Montáž spínač nástěnný 2-dvoupólový prostředí normální se zapojením vodičů</t>
  </si>
  <si>
    <t>34535016</t>
  </si>
  <si>
    <t>spínač nástěnný dvojpólový, s čirým průzorem, se signalizační doutnavkou, řazení 2, IP44, šroubové svorky - nutná specifikace s investorem</t>
  </si>
  <si>
    <t>741313003</t>
  </si>
  <si>
    <t>Montáž zásuvka (polo)zapuštěná bezšroubové připojení 2x(2P+PE) dvojnásobná se zapojením vodičů</t>
  </si>
  <si>
    <t>34555201</t>
  </si>
  <si>
    <t>zásuvka zápustná dvojnásobná chráněná, šroubové svorky - nutná specifikace s investorem</t>
  </si>
  <si>
    <t>741370002</t>
  </si>
  <si>
    <t>Montáž svítidlo žárovkové bytové stropní přisazené 1 zdroj se sklem</t>
  </si>
  <si>
    <t>34851156</t>
  </si>
  <si>
    <t>svítidlo žárovkové pro nebezpečná prostředí stropní 1x100W - nutná specifikace s investorem</t>
  </si>
  <si>
    <t>741810002</t>
  </si>
  <si>
    <t>Celková prohlídka elektrického rozvodu a zařízení přes 100 000 do 500 000,- Kč</t>
  </si>
  <si>
    <t>741D</t>
  </si>
  <si>
    <t>Demontáž stávajících rozvodů - nejsou známy trasy</t>
  </si>
  <si>
    <t>741O</t>
  </si>
  <si>
    <t>998741202</t>
  </si>
  <si>
    <t>Přesun hmot procentní pro silnoproud v objektech v přes 6 do 12 m</t>
  </si>
  <si>
    <t>PC01</t>
  </si>
  <si>
    <t>Montáž koaxiálního kabelu RG-6U/32 FD D+M</t>
  </si>
  <si>
    <t>PC02</t>
  </si>
  <si>
    <t>Koaxiální kabel RG-6U/32 FD D+M</t>
  </si>
  <si>
    <t>PC03</t>
  </si>
  <si>
    <t>Montáž zásuvky DZ</t>
  </si>
  <si>
    <t>PC04</t>
  </si>
  <si>
    <t>Zásuvka DZ</t>
  </si>
  <si>
    <t>PC05</t>
  </si>
  <si>
    <t>Montáž anténního zesilovače</t>
  </si>
  <si>
    <t>222730172R00</t>
  </si>
  <si>
    <t>Anténní zesilovač</t>
  </si>
  <si>
    <t>PC07</t>
  </si>
  <si>
    <t>Montáž napájecího zdroje</t>
  </si>
  <si>
    <t>PC08</t>
  </si>
  <si>
    <t>Napájecí zdroj PS 101</t>
  </si>
  <si>
    <t>M21</t>
  </si>
  <si>
    <t>Elektromontáže</t>
  </si>
  <si>
    <t>210290321R00</t>
  </si>
  <si>
    <t>Osazení vývodek za rozvaděče-můstk.vod/kabel D 23</t>
  </si>
  <si>
    <t>kompl</t>
  </si>
  <si>
    <t>741320165</t>
  </si>
  <si>
    <t>Montáž jističů se zapojením vodičů třípólových nn do 25 A ve skříni</t>
  </si>
  <si>
    <t>CS ÚRS 2023 01</t>
  </si>
  <si>
    <t>409932620</t>
  </si>
  <si>
    <t>Online PSC</t>
  </si>
  <si>
    <t>https://podminky.urs.cz/item/CS_URS_2023_01/741320165</t>
  </si>
  <si>
    <t>M</t>
  </si>
  <si>
    <t>35822403</t>
  </si>
  <si>
    <t>jistič 3-pólový 25 A vypínací charakteristika B vypínací schopnost 10 kA</t>
  </si>
  <si>
    <t>1279869135</t>
  </si>
  <si>
    <t>Objekt7 - 02 VRN Naklady</t>
  </si>
  <si>
    <t>VN - Vedlejší náklady</t>
  </si>
  <si>
    <t>ON - Ostatní náklady</t>
  </si>
  <si>
    <t>VN</t>
  </si>
  <si>
    <t>Vedlejší náklady</t>
  </si>
  <si>
    <t>005121010R</t>
  </si>
  <si>
    <t>Vybudování zařízení staveniště</t>
  </si>
  <si>
    <t>Soubor</t>
  </si>
  <si>
    <t>005123010R</t>
  </si>
  <si>
    <t>Provozní vlivy</t>
  </si>
  <si>
    <t>ON</t>
  </si>
  <si>
    <t>Ostatní náklady</t>
  </si>
  <si>
    <t>005241010R</t>
  </si>
  <si>
    <t>Dokumentace skutečného provedení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</si>
  <si>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</si>
  <si>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</si>
  <si>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</si>
  <si>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</si>
  <si>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i/>
        <color theme="1"/>
        <sz val="8.0"/>
      </rPr>
      <t xml:space="preserve">Rekapitulace stavby </t>
    </r>
    <r>
      <rPr>
        <rFont val="Arial CE"/>
        <color theme="1"/>
        <sz val="8.0"/>
      </rPr>
      <t>obsahuje sestavu Rekapitulace stavby a Rekapitulace objektů stavby a soupisů prací.</t>
    </r>
  </si>
  <si>
    <r>
      <rPr>
        <rFont val="Arial"/>
        <color theme="1"/>
        <sz val="8.0"/>
      </rPr>
      <t xml:space="preserve">V sestavě </t>
    </r>
    <r>
      <rPr>
        <rFont val="Arial CE"/>
        <b/>
        <color theme="1"/>
        <sz val="8.0"/>
      </rPr>
      <t>Rekapitulace stavby</t>
    </r>
    <r>
      <rPr>
        <rFont val="Arial CE"/>
        <color theme="1"/>
        <sz val="8.0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</si>
  <si>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</si>
  <si>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</si>
  <si>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rPr>
        <rFont val="Arial"/>
        <color theme="1"/>
        <sz val="8.0"/>
      </rPr>
      <t xml:space="preserve">V sestavě </t>
    </r>
    <r>
      <rPr>
        <rFont val="Arial CE"/>
        <b/>
        <color theme="1"/>
        <sz val="8.0"/>
      </rPr>
      <t>Rekapitulace objektů stavby a soupisů prací</t>
    </r>
    <r>
      <rPr>
        <rFont val="Arial CE"/>
        <color theme="1"/>
        <sz val="8.0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</si>
  <si>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</si>
  <si>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</si>
  <si>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</si>
  <si>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</si>
  <si>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</si>
  <si>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</si>
  <si>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</si>
  <si>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</si>
  <si>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</si>
  <si>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</si>
  <si>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</si>
  <si>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</si>
  <si>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</si>
  <si>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i/>
        <color theme="1"/>
        <sz val="8.0"/>
      </rPr>
      <t xml:space="preserve">Soupis prací </t>
    </r>
    <r>
      <rPr>
        <rFont val="Arial CE"/>
        <color theme="1"/>
        <sz val="8.0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</si>
  <si>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</si>
  <si>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b/>
        <color theme="1"/>
        <sz val="8.0"/>
      </rPr>
      <t>Krycí list soupisu</t>
    </r>
    <r>
      <rPr>
        <rFont val="Arial CE"/>
        <color theme="1"/>
        <sz val="8.0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</si>
  <si>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</si>
  <si>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b/>
        <color theme="1"/>
        <sz val="8.0"/>
      </rPr>
      <t>Rekapitulace členění soupisu prací</t>
    </r>
    <r>
      <rPr>
        <rFont val="Arial CE"/>
        <color theme="1"/>
        <sz val="8.0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</si>
  <si>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</si>
  <si>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b/>
        <color theme="1"/>
        <sz val="8.0"/>
      </rPr>
      <t xml:space="preserve">Soupis prací </t>
    </r>
    <r>
      <rPr>
        <rFont val="Arial CE"/>
        <color theme="1"/>
        <sz val="8.0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</si>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</sst>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.0"/>
      <color rgb="FF000000"/>
      <name val="Arial"/>
      <scheme val="minor"/>
    </font>
    <font>
      <sz val="8.0"/>
      <color rgb="FFFFFFFF"/>
      <name val="Arial"/>
    </font>
    <font>
      <sz val="8.0"/>
      <color theme="1"/>
      <name val="Arial"/>
    </font>
    <font>
      <b/>
      <sz val="14.0"/>
      <color theme="1"/>
      <name val="Arial"/>
    </font>
    <font>
      <sz val="8.0"/>
      <color rgb="FF3366FF"/>
      <name val="Arial"/>
    </font>
    <font>
      <b/>
      <sz val="12.0"/>
      <color rgb="FF969696"/>
      <name val="Arial"/>
    </font>
    <font>
      <sz val="10.0"/>
      <color rgb="FF969696"/>
      <name val="Arial"/>
    </font>
    <font>
      <sz val="10.0"/>
      <color theme="1"/>
      <name val="Arial"/>
    </font>
    <font>
      <b/>
      <sz val="8.0"/>
      <color rgb="FF969696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b/>
      <sz val="10.0"/>
      <color rgb="FF969696"/>
      <name val="Arial"/>
    </font>
    <font>
      <b/>
      <sz val="12.0"/>
      <color theme="1"/>
      <name val="Arial"/>
    </font>
    <font>
      <sz val="12.0"/>
      <color rgb="FF969696"/>
      <name val="Arial"/>
    </font>
    <font>
      <sz val="9.0"/>
      <color theme="1"/>
      <name val="Arial"/>
    </font>
    <font>
      <sz val="9.0"/>
      <color rgb="FF969696"/>
      <name val="Arial"/>
    </font>
    <font>
      <b/>
      <sz val="12.0"/>
      <color rgb="FF960000"/>
      <name val="Arial"/>
    </font>
    <font>
      <sz val="12.0"/>
      <color theme="1"/>
      <name val="Arial"/>
    </font>
    <font>
      <u/>
      <sz val="18.0"/>
      <color theme="10"/>
      <name val="Noto Sans Symbols"/>
    </font>
    <font>
      <sz val="11.0"/>
      <color theme="1"/>
      <name val="Arial"/>
    </font>
    <font>
      <b/>
      <sz val="11.0"/>
      <color rgb="FF003366"/>
      <name val="Arial"/>
    </font>
    <font>
      <sz val="11.0"/>
      <color rgb="FF003366"/>
      <name val="Arial"/>
    </font>
    <font>
      <sz val="11.0"/>
      <color rgb="FF969696"/>
      <name val="Arial"/>
    </font>
    <font>
      <sz val="10.0"/>
      <color rgb="FF3366FF"/>
      <name val="Arial"/>
    </font>
    <font>
      <sz val="8.0"/>
      <color rgb="FF969696"/>
      <name val="Arial"/>
    </font>
    <font>
      <b/>
      <sz val="12.0"/>
      <color rgb="FF800000"/>
      <name val="Arial"/>
    </font>
    <font>
      <sz val="12.0"/>
      <color rgb="FF003366"/>
      <name val="Arial"/>
    </font>
    <font>
      <sz val="8.0"/>
      <color rgb="FF960000"/>
      <name val="Arial"/>
    </font>
    <font>
      <b/>
      <sz val="8.0"/>
      <color theme="1"/>
      <name val="Arial"/>
    </font>
    <font>
      <sz val="8.0"/>
      <color rgb="FF003366"/>
      <name val="Arial"/>
    </font>
    <font>
      <sz val="8.0"/>
      <color rgb="FF505050"/>
      <name val="Arial"/>
    </font>
    <font>
      <sz val="7.0"/>
      <color rgb="FF969696"/>
      <name val="Arial"/>
    </font>
    <font>
      <sz val="8.0"/>
      <color rgb="FFFF0000"/>
      <name val="Arial"/>
    </font>
    <font>
      <sz val="11.0"/>
      <color rgb="FF222222"/>
      <name val="Arial"/>
    </font>
    <font>
      <sz val="7.0"/>
      <color rgb="FF979797"/>
      <name val="Arial"/>
    </font>
    <font>
      <i/>
      <u/>
      <sz val="7.0"/>
      <color rgb="FF979797"/>
      <name val="Calibri"/>
    </font>
    <font>
      <i/>
      <sz val="9.0"/>
      <color rgb="FF0000FF"/>
      <name val="Arial"/>
    </font>
    <font>
      <i/>
      <sz val="8.0"/>
      <color rgb="FF0000FF"/>
      <name val="Arial"/>
    </font>
    <font>
      <sz val="8.0"/>
      <color theme="1"/>
      <name val="Trebuchet MS"/>
    </font>
    <font>
      <b/>
      <sz val="16.0"/>
      <color theme="1"/>
      <name val="Trebuchet MS"/>
    </font>
    <font>
      <b/>
      <sz val="11.0"/>
      <color theme="1"/>
      <name val="Trebuchet MS"/>
    </font>
    <font>
      <sz val="9.0"/>
      <color theme="1"/>
      <name val="Trebuchet MS"/>
    </font>
    <font>
      <sz val="10.0"/>
      <color theme="1"/>
      <name val="Trebuchet MS"/>
    </font>
    <font>
      <sz val="11.0"/>
      <color theme="1"/>
      <name val="Trebuchet MS"/>
    </font>
    <font>
      <b/>
      <sz val="9.0"/>
      <color theme="1"/>
      <name val="Trebuchet MS"/>
    </font>
  </fonts>
  <fills count="6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BEBEBE"/>
        <bgColor rgb="FFBEBEBE"/>
      </patternFill>
    </fill>
    <fill>
      <patternFill patternType="solid">
        <fgColor rgb="FFD2D2D2"/>
        <bgColor rgb="FFD2D2D2"/>
      </patternFill>
    </fill>
    <fill>
      <patternFill patternType="solid">
        <fgColor rgb="FFFFFFFF"/>
        <bgColor rgb="FFFFFFFF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0" fillId="0" fontId="2" numFmtId="0" xfId="0" applyAlignment="1" applyFont="1">
      <alignment horizontal="left" vertical="center"/>
    </xf>
    <xf borderId="1" fillId="0" fontId="2" numFmtId="0" xfId="0" applyBorder="1" applyFont="1"/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horizontal="left" vertical="top"/>
    </xf>
    <xf borderId="0" fillId="0" fontId="7" numFmtId="0" xfId="0" applyAlignment="1" applyFont="1">
      <alignment horizontal="left" vertical="center"/>
    </xf>
    <xf borderId="0" fillId="0" fontId="8" numFmtId="0" xfId="0" applyAlignment="1" applyFont="1">
      <alignment horizontal="left" shrinkToFit="0" vertical="top" wrapText="1"/>
    </xf>
    <xf borderId="0" fillId="0" fontId="9" numFmtId="0" xfId="0" applyAlignment="1" applyFont="1">
      <alignment horizontal="left" vertical="top"/>
    </xf>
    <xf borderId="0" fillId="0" fontId="9" numFmtId="0" xfId="0" applyAlignment="1" applyFont="1">
      <alignment horizontal="left" shrinkToFit="0" vertical="top" wrapText="1"/>
    </xf>
    <xf borderId="0" fillId="0" fontId="6" numFmtId="0" xfId="0" applyAlignment="1" applyFont="1">
      <alignment horizontal="left" vertical="center"/>
    </xf>
    <xf borderId="0" fillId="2" fontId="7" numFmtId="0" xfId="0" applyAlignment="1" applyFill="1" applyFont="1">
      <alignment horizontal="left" vertical="center"/>
    </xf>
    <xf borderId="0" fillId="2" fontId="7" numFmtId="49" xfId="0" applyAlignment="1" applyFont="1" applyNumberFormat="1">
      <alignment horizontal="left" vertical="center"/>
    </xf>
    <xf borderId="0" fillId="0" fontId="7" numFmtId="0" xfId="0" applyAlignment="1" applyFont="1">
      <alignment horizontal="left" shrinkToFit="0" vertical="center" wrapText="1"/>
    </xf>
    <xf borderId="4" fillId="0" fontId="2" numFmtId="0" xfId="0" applyBorder="1" applyFont="1"/>
    <xf borderId="0" fillId="0" fontId="2" numFmtId="0" xfId="0" applyAlignment="1" applyFont="1">
      <alignment vertical="center"/>
    </xf>
    <xf borderId="3" fillId="0" fontId="2" numFmtId="0" xfId="0" applyAlignment="1" applyBorder="1" applyFont="1">
      <alignment vertical="center"/>
    </xf>
    <xf borderId="5" fillId="0" fontId="10" numFmtId="0" xfId="0" applyAlignment="1" applyBorder="1" applyFont="1">
      <alignment horizontal="left" vertical="center"/>
    </xf>
    <xf borderId="5" fillId="0" fontId="2" numFmtId="0" xfId="0" applyAlignment="1" applyBorder="1" applyFont="1">
      <alignment vertical="center"/>
    </xf>
    <xf borderId="5" fillId="0" fontId="10" numFmtId="4" xfId="0" applyAlignment="1" applyBorder="1" applyFont="1" applyNumberFormat="1">
      <alignment vertical="center"/>
    </xf>
    <xf borderId="5" fillId="0" fontId="11" numFmtId="0" xfId="0" applyBorder="1" applyFont="1"/>
    <xf borderId="0" fillId="0" fontId="6" numFmtId="0" xfId="0" applyAlignment="1" applyFont="1">
      <alignment horizontal="right" vertical="center"/>
    </xf>
    <xf borderId="0" fillId="0" fontId="6" numFmtId="0" xfId="0" applyAlignment="1" applyFont="1">
      <alignment vertical="center"/>
    </xf>
    <xf borderId="3" fillId="0" fontId="6" numFmtId="0" xfId="0" applyAlignment="1" applyBorder="1" applyFont="1">
      <alignment vertical="center"/>
    </xf>
    <xf borderId="0" fillId="0" fontId="6" numFmtId="164" xfId="0" applyAlignment="1" applyFont="1" applyNumberFormat="1">
      <alignment horizontal="left" vertical="center"/>
    </xf>
    <xf borderId="0" fillId="0" fontId="12" numFmtId="4" xfId="0" applyAlignment="1" applyFont="1" applyNumberFormat="1">
      <alignment vertical="center"/>
    </xf>
    <xf borderId="0" fillId="3" fontId="2" numFmtId="0" xfId="0" applyAlignment="1" applyFill="1" applyFont="1">
      <alignment vertical="center"/>
    </xf>
    <xf borderId="6" fillId="3" fontId="13" numFmtId="0" xfId="0" applyAlignment="1" applyBorder="1" applyFont="1">
      <alignment horizontal="left" vertical="center"/>
    </xf>
    <xf borderId="7" fillId="3" fontId="2" numFmtId="0" xfId="0" applyAlignment="1" applyBorder="1" applyFont="1">
      <alignment vertical="center"/>
    </xf>
    <xf borderId="7" fillId="3" fontId="13" numFmtId="0" xfId="0" applyAlignment="1" applyBorder="1" applyFont="1">
      <alignment horizontal="center" vertical="center"/>
    </xf>
    <xf borderId="7" fillId="3" fontId="13" numFmtId="0" xfId="0" applyAlignment="1" applyBorder="1" applyFont="1">
      <alignment horizontal="left" vertical="center"/>
    </xf>
    <xf borderId="7" fillId="0" fontId="11" numFmtId="0" xfId="0" applyBorder="1" applyFont="1"/>
    <xf borderId="7" fillId="3" fontId="13" numFmtId="4" xfId="0" applyAlignment="1" applyBorder="1" applyFont="1" applyNumberFormat="1">
      <alignment vertical="center"/>
    </xf>
    <xf borderId="8" fillId="0" fontId="11" numFmtId="0" xfId="0" applyBorder="1" applyFont="1"/>
    <xf borderId="9" fillId="0" fontId="2" numFmtId="0" xfId="0" applyAlignment="1" applyBorder="1" applyFont="1">
      <alignment vertical="center"/>
    </xf>
    <xf borderId="10" fillId="0" fontId="2" numFmtId="0" xfId="0" applyAlignment="1" applyBorder="1" applyFont="1">
      <alignment vertical="center"/>
    </xf>
    <xf borderId="1" fillId="0" fontId="2" numFmtId="0" xfId="0" applyAlignment="1" applyBorder="1" applyFont="1">
      <alignment vertical="center"/>
    </xf>
    <xf borderId="2" fillId="0" fontId="2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3" fillId="0" fontId="7" numFmtId="0" xfId="0" applyAlignment="1" applyBorder="1" applyFont="1">
      <alignment vertical="center"/>
    </xf>
    <xf borderId="0" fillId="0" fontId="9" numFmtId="0" xfId="0" applyAlignment="1" applyFont="1">
      <alignment vertical="center"/>
    </xf>
    <xf borderId="3" fillId="0" fontId="9" numFmtId="0" xfId="0" applyAlignment="1" applyBorder="1" applyFont="1">
      <alignment vertical="center"/>
    </xf>
    <xf borderId="0" fillId="0" fontId="9" numFmtId="0" xfId="0" applyAlignment="1" applyFont="1">
      <alignment horizontal="left" vertical="center"/>
    </xf>
    <xf borderId="0" fillId="0" fontId="9" numFmtId="0" xfId="0" applyAlignment="1" applyFont="1">
      <alignment horizontal="left" shrinkToFit="0" vertical="center" wrapText="1"/>
    </xf>
    <xf borderId="0" fillId="0" fontId="10" numFmtId="0" xfId="0" applyAlignment="1" applyFont="1">
      <alignment vertical="center"/>
    </xf>
    <xf borderId="0" fillId="0" fontId="7" numFmtId="165" xfId="0" applyAlignment="1" applyFont="1" applyNumberFormat="1">
      <alignment horizontal="left" vertical="center"/>
    </xf>
    <xf borderId="0" fillId="0" fontId="7" numFmtId="0" xfId="0" applyAlignment="1" applyFont="1">
      <alignment shrinkToFit="0" vertical="center" wrapText="1"/>
    </xf>
    <xf borderId="11" fillId="0" fontId="14" numFmtId="0" xfId="0" applyAlignment="1" applyBorder="1" applyFont="1">
      <alignment horizontal="center" vertical="center"/>
    </xf>
    <xf borderId="12" fillId="0" fontId="11" numFmtId="0" xfId="0" applyBorder="1" applyFont="1"/>
    <xf borderId="12" fillId="0" fontId="2" numFmtId="0" xfId="0" applyAlignment="1" applyBorder="1" applyFont="1">
      <alignment vertical="center"/>
    </xf>
    <xf borderId="13" fillId="0" fontId="2" numFmtId="0" xfId="0" applyAlignment="1" applyBorder="1" applyFont="1">
      <alignment vertical="center"/>
    </xf>
    <xf borderId="14" fillId="0" fontId="11" numFmtId="0" xfId="0" applyBorder="1" applyFont="1"/>
    <xf borderId="15" fillId="0" fontId="2" numFmtId="0" xfId="0" applyAlignment="1" applyBorder="1" applyFont="1">
      <alignment vertical="center"/>
    </xf>
    <xf borderId="6" fillId="4" fontId="15" numFmtId="0" xfId="0" applyAlignment="1" applyBorder="1" applyFill="1" applyFont="1">
      <alignment horizontal="center" vertical="center"/>
    </xf>
    <xf borderId="7" fillId="4" fontId="2" numFmtId="0" xfId="0" applyAlignment="1" applyBorder="1" applyFont="1">
      <alignment vertical="center"/>
    </xf>
    <xf borderId="7" fillId="4" fontId="15" numFmtId="0" xfId="0" applyAlignment="1" applyBorder="1" applyFont="1">
      <alignment horizontal="center" vertical="center"/>
    </xf>
    <xf borderId="7" fillId="4" fontId="15" numFmtId="0" xfId="0" applyAlignment="1" applyBorder="1" applyFont="1">
      <alignment horizontal="right" vertical="center"/>
    </xf>
    <xf borderId="8" fillId="4" fontId="15" numFmtId="0" xfId="0" applyAlignment="1" applyBorder="1" applyFont="1">
      <alignment horizontal="center" vertical="center"/>
    </xf>
    <xf borderId="16" fillId="0" fontId="16" numFmtId="0" xfId="0" applyAlignment="1" applyBorder="1" applyFont="1">
      <alignment horizontal="center" shrinkToFit="0" vertical="center" wrapText="1"/>
    </xf>
    <xf borderId="17" fillId="0" fontId="16" numFmtId="0" xfId="0" applyAlignment="1" applyBorder="1" applyFont="1">
      <alignment horizontal="center" shrinkToFit="0" vertical="center" wrapText="1"/>
    </xf>
    <xf borderId="18" fillId="0" fontId="16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vertical="center"/>
    </xf>
    <xf borderId="0" fillId="0" fontId="13" numFmtId="0" xfId="0" applyAlignment="1" applyFont="1">
      <alignment vertical="center"/>
    </xf>
    <xf borderId="3" fillId="0" fontId="13" numFmtId="0" xfId="0" applyAlignment="1" applyBorder="1" applyFont="1">
      <alignment vertical="center"/>
    </xf>
    <xf borderId="0" fillId="0" fontId="17" numFmtId="0" xfId="0" applyAlignment="1" applyFont="1">
      <alignment horizontal="left" vertical="center"/>
    </xf>
    <xf borderId="0" fillId="0" fontId="17" numFmtId="0" xfId="0" applyAlignment="1" applyFont="1">
      <alignment vertical="center"/>
    </xf>
    <xf borderId="0" fillId="0" fontId="17" numFmtId="4" xfId="0" applyAlignment="1" applyFont="1" applyNumberFormat="1">
      <alignment horizontal="right" vertical="center"/>
    </xf>
    <xf borderId="0" fillId="0" fontId="17" numFmtId="4" xfId="0" applyAlignment="1" applyFont="1" applyNumberFormat="1">
      <alignment vertical="center"/>
    </xf>
    <xf borderId="0" fillId="0" fontId="13" numFmtId="0" xfId="0" applyAlignment="1" applyFont="1">
      <alignment horizontal="center" vertical="center"/>
    </xf>
    <xf borderId="14" fillId="0" fontId="14" numFmtId="4" xfId="0" applyAlignment="1" applyBorder="1" applyFont="1" applyNumberFormat="1">
      <alignment vertical="center"/>
    </xf>
    <xf borderId="0" fillId="0" fontId="14" numFmtId="4" xfId="0" applyAlignment="1" applyFont="1" applyNumberFormat="1">
      <alignment vertical="center"/>
    </xf>
    <xf borderId="0" fillId="0" fontId="14" numFmtId="166" xfId="0" applyAlignment="1" applyFont="1" applyNumberFormat="1">
      <alignment vertical="center"/>
    </xf>
    <xf borderId="15" fillId="0" fontId="14" numFmtId="4" xfId="0" applyAlignment="1" applyBorder="1" applyFont="1" applyNumberFormat="1">
      <alignment vertical="center"/>
    </xf>
    <xf borderId="0" fillId="0" fontId="13" numFmtId="0" xfId="0" applyAlignment="1" applyFont="1">
      <alignment horizontal="left" vertical="center"/>
    </xf>
    <xf borderId="0" fillId="0" fontId="18" numFmtId="0" xfId="0" applyAlignment="1" applyFont="1">
      <alignment horizontal="left" vertical="center"/>
    </xf>
    <xf borderId="0" fillId="0" fontId="19" numFmtId="0" xfId="0" applyAlignment="1" applyFont="1">
      <alignment horizontal="center" vertical="center"/>
    </xf>
    <xf borderId="3" fillId="0" fontId="20" numFmtId="0" xfId="0" applyAlignment="1" applyBorder="1" applyFont="1">
      <alignment vertical="center"/>
    </xf>
    <xf borderId="0" fillId="0" fontId="21" numFmtId="0" xfId="0" applyAlignment="1" applyFont="1">
      <alignment vertical="center"/>
    </xf>
    <xf borderId="0" fillId="0" fontId="21" numFmtId="0" xfId="0" applyAlignment="1" applyFont="1">
      <alignment horizontal="left" shrinkToFit="0" vertical="center" wrapText="1"/>
    </xf>
    <xf borderId="0" fillId="0" fontId="22" numFmtId="0" xfId="0" applyAlignment="1" applyFont="1">
      <alignment vertical="center"/>
    </xf>
    <xf borderId="0" fillId="0" fontId="22" numFmtId="4" xfId="0" applyAlignment="1" applyFont="1" applyNumberFormat="1">
      <alignment vertical="center"/>
    </xf>
    <xf borderId="0" fillId="0" fontId="9" numFmtId="0" xfId="0" applyAlignment="1" applyFont="1">
      <alignment horizontal="center" vertical="center"/>
    </xf>
    <xf borderId="14" fillId="0" fontId="23" numFmtId="4" xfId="0" applyAlignment="1" applyBorder="1" applyFont="1" applyNumberFormat="1">
      <alignment vertical="center"/>
    </xf>
    <xf borderId="0" fillId="0" fontId="23" numFmtId="4" xfId="0" applyAlignment="1" applyFont="1" applyNumberFormat="1">
      <alignment vertical="center"/>
    </xf>
    <xf borderId="0" fillId="0" fontId="23" numFmtId="166" xfId="0" applyAlignment="1" applyFont="1" applyNumberFormat="1">
      <alignment vertical="center"/>
    </xf>
    <xf borderId="15" fillId="0" fontId="23" numFmtId="4" xfId="0" applyAlignment="1" applyBorder="1" applyFont="1" applyNumberFormat="1">
      <alignment vertical="center"/>
    </xf>
    <xf borderId="0" fillId="0" fontId="20" numFmtId="0" xfId="0" applyAlignment="1" applyFont="1">
      <alignment vertical="center"/>
    </xf>
    <xf borderId="0" fillId="0" fontId="20" numFmtId="0" xfId="0" applyAlignment="1" applyFont="1">
      <alignment horizontal="left" vertical="center"/>
    </xf>
    <xf borderId="19" fillId="0" fontId="23" numFmtId="4" xfId="0" applyAlignment="1" applyBorder="1" applyFont="1" applyNumberFormat="1">
      <alignment vertical="center"/>
    </xf>
    <xf borderId="20" fillId="0" fontId="23" numFmtId="4" xfId="0" applyAlignment="1" applyBorder="1" applyFont="1" applyNumberFormat="1">
      <alignment vertical="center"/>
    </xf>
    <xf borderId="20" fillId="0" fontId="23" numFmtId="166" xfId="0" applyAlignment="1" applyBorder="1" applyFont="1" applyNumberFormat="1">
      <alignment vertical="center"/>
    </xf>
    <xf borderId="21" fillId="0" fontId="23" numFmtId="4" xfId="0" applyAlignment="1" applyBorder="1" applyFont="1" applyNumberFormat="1">
      <alignment vertical="center"/>
    </xf>
    <xf borderId="0" fillId="0" fontId="24" numFmtId="0" xfId="0" applyAlignment="1" applyFont="1">
      <alignment horizontal="left" vertical="center"/>
    </xf>
    <xf borderId="0" fillId="0" fontId="6" numFmtId="0" xfId="0" applyAlignment="1" applyFont="1">
      <alignment horizontal="left" shrinkToFit="0" vertical="center" wrapText="1"/>
    </xf>
    <xf borderId="0" fillId="0" fontId="2" numFmtId="0" xfId="0" applyAlignment="1" applyFont="1">
      <alignment shrinkToFit="0" vertical="center" wrapText="1"/>
    </xf>
    <xf borderId="3" fillId="0" fontId="2" numFmtId="0" xfId="0" applyAlignment="1" applyBorder="1" applyFont="1">
      <alignment shrinkToFit="0" vertical="center" wrapText="1"/>
    </xf>
    <xf borderId="0" fillId="0" fontId="10" numFmtId="0" xfId="0" applyAlignment="1" applyFont="1">
      <alignment horizontal="left" vertical="center"/>
    </xf>
    <xf borderId="0" fillId="0" fontId="25" numFmtId="0" xfId="0" applyAlignment="1" applyFont="1">
      <alignment horizontal="left" vertical="center"/>
    </xf>
    <xf borderId="0" fillId="0" fontId="6" numFmtId="4" xfId="0" applyAlignment="1" applyFont="1" applyNumberFormat="1">
      <alignment vertical="center"/>
    </xf>
    <xf borderId="0" fillId="0" fontId="6" numFmtId="164" xfId="0" applyAlignment="1" applyFont="1" applyNumberFormat="1">
      <alignment horizontal="right" vertical="center"/>
    </xf>
    <xf borderId="0" fillId="4" fontId="2" numFmtId="0" xfId="0" applyAlignment="1" applyFont="1">
      <alignment vertical="center"/>
    </xf>
    <xf borderId="6" fillId="4" fontId="13" numFmtId="0" xfId="0" applyAlignment="1" applyBorder="1" applyFont="1">
      <alignment horizontal="left" vertical="center"/>
    </xf>
    <xf borderId="7" fillId="4" fontId="13" numFmtId="0" xfId="0" applyAlignment="1" applyBorder="1" applyFont="1">
      <alignment horizontal="right" vertical="center"/>
    </xf>
    <xf borderId="7" fillId="4" fontId="13" numFmtId="0" xfId="0" applyAlignment="1" applyBorder="1" applyFont="1">
      <alignment horizontal="center" vertical="center"/>
    </xf>
    <xf borderId="7" fillId="4" fontId="13" numFmtId="4" xfId="0" applyAlignment="1" applyBorder="1" applyFont="1" applyNumberFormat="1">
      <alignment vertical="center"/>
    </xf>
    <xf borderId="8" fillId="4" fontId="2" numFmtId="0" xfId="0" applyAlignment="1" applyBorder="1" applyFont="1">
      <alignment vertical="center"/>
    </xf>
    <xf borderId="0" fillId="0" fontId="7" numFmtId="49" xfId="0" applyAlignment="1" applyFont="1" applyNumberFormat="1">
      <alignment horizontal="left" vertical="center"/>
    </xf>
    <xf borderId="0" fillId="4" fontId="15" numFmtId="0" xfId="0" applyAlignment="1" applyFont="1">
      <alignment horizontal="left" vertical="center"/>
    </xf>
    <xf borderId="0" fillId="4" fontId="15" numFmtId="0" xfId="0" applyAlignment="1" applyFont="1">
      <alignment horizontal="right" vertical="center"/>
    </xf>
    <xf borderId="0" fillId="0" fontId="26" numFmtId="0" xfId="0" applyAlignment="1" applyFont="1">
      <alignment horizontal="left" vertical="center"/>
    </xf>
    <xf borderId="0" fillId="0" fontId="27" numFmtId="0" xfId="0" applyAlignment="1" applyFont="1">
      <alignment vertical="center"/>
    </xf>
    <xf borderId="3" fillId="0" fontId="27" numFmtId="0" xfId="0" applyAlignment="1" applyBorder="1" applyFont="1">
      <alignment vertical="center"/>
    </xf>
    <xf borderId="20" fillId="0" fontId="27" numFmtId="0" xfId="0" applyAlignment="1" applyBorder="1" applyFont="1">
      <alignment horizontal="left" vertical="center"/>
    </xf>
    <xf borderId="20" fillId="0" fontId="27" numFmtId="0" xfId="0" applyAlignment="1" applyBorder="1" applyFont="1">
      <alignment vertical="center"/>
    </xf>
    <xf borderId="20" fillId="0" fontId="27" numFmtId="4" xfId="0" applyAlignment="1" applyBorder="1" applyFont="1" applyNumberFormat="1">
      <alignment vertical="center"/>
    </xf>
    <xf borderId="0" fillId="0" fontId="2" numFmtId="0" xfId="0" applyAlignment="1" applyFont="1">
      <alignment horizontal="center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16" fillId="4" fontId="15" numFmtId="0" xfId="0" applyAlignment="1" applyBorder="1" applyFont="1">
      <alignment horizontal="center" shrinkToFit="0" vertical="center" wrapText="1"/>
    </xf>
    <xf borderId="17" fillId="4" fontId="15" numFmtId="0" xfId="0" applyAlignment="1" applyBorder="1" applyFont="1">
      <alignment horizontal="center" shrinkToFit="0" vertical="center" wrapText="1"/>
    </xf>
    <xf borderId="18" fillId="4" fontId="15" numFmtId="0" xfId="0" applyAlignment="1" applyBorder="1" applyFont="1">
      <alignment horizontal="center" shrinkToFit="0" vertical="center" wrapText="1"/>
    </xf>
    <xf borderId="0" fillId="0" fontId="17" numFmtId="4" xfId="0" applyFont="1" applyNumberFormat="1"/>
    <xf borderId="12" fillId="0" fontId="28" numFmtId="166" xfId="0" applyBorder="1" applyFont="1" applyNumberFormat="1"/>
    <xf borderId="13" fillId="0" fontId="28" numFmtId="166" xfId="0" applyBorder="1" applyFont="1" applyNumberFormat="1"/>
    <xf borderId="0" fillId="0" fontId="29" numFmtId="4" xfId="0" applyAlignment="1" applyFont="1" applyNumberFormat="1">
      <alignment vertical="center"/>
    </xf>
    <xf borderId="0" fillId="0" fontId="30" numFmtId="0" xfId="0" applyFont="1"/>
    <xf borderId="3" fillId="0" fontId="30" numFmtId="0" xfId="0" applyBorder="1" applyFont="1"/>
    <xf borderId="0" fillId="0" fontId="30" numFmtId="0" xfId="0" applyAlignment="1" applyFont="1">
      <alignment horizontal="left"/>
    </xf>
    <xf borderId="0" fillId="0" fontId="27" numFmtId="0" xfId="0" applyAlignment="1" applyFont="1">
      <alignment horizontal="left"/>
    </xf>
    <xf borderId="0" fillId="0" fontId="27" numFmtId="4" xfId="0" applyFont="1" applyNumberFormat="1"/>
    <xf borderId="14" fillId="0" fontId="30" numFmtId="0" xfId="0" applyBorder="1" applyFont="1"/>
    <xf borderId="0" fillId="0" fontId="30" numFmtId="166" xfId="0" applyFont="1" applyNumberFormat="1"/>
    <xf borderId="15" fillId="0" fontId="30" numFmtId="166" xfId="0" applyBorder="1" applyFont="1" applyNumberFormat="1"/>
    <xf borderId="0" fillId="0" fontId="30" numFmtId="0" xfId="0" applyAlignment="1" applyFont="1">
      <alignment horizontal="center"/>
    </xf>
    <xf borderId="0" fillId="0" fontId="30" numFmtId="4" xfId="0" applyAlignment="1" applyFont="1" applyNumberFormat="1">
      <alignment vertical="center"/>
    </xf>
    <xf borderId="22" fillId="0" fontId="15" numFmtId="0" xfId="0" applyAlignment="1" applyBorder="1" applyFont="1">
      <alignment horizontal="center" vertical="center"/>
    </xf>
    <xf borderId="22" fillId="0" fontId="15" numFmtId="49" xfId="0" applyAlignment="1" applyBorder="1" applyFont="1" applyNumberFormat="1">
      <alignment horizontal="left" shrinkToFit="0" vertical="center" wrapText="1"/>
    </xf>
    <xf borderId="22" fillId="0" fontId="15" numFmtId="0" xfId="0" applyAlignment="1" applyBorder="1" applyFont="1">
      <alignment horizontal="left" shrinkToFit="0" vertical="center" wrapText="1"/>
    </xf>
    <xf borderId="22" fillId="0" fontId="15" numFmtId="0" xfId="0" applyAlignment="1" applyBorder="1" applyFont="1">
      <alignment horizontal="center" shrinkToFit="0" vertical="center" wrapText="1"/>
    </xf>
    <xf borderId="22" fillId="0" fontId="15" numFmtId="167" xfId="0" applyAlignment="1" applyBorder="1" applyFont="1" applyNumberFormat="1">
      <alignment vertical="center"/>
    </xf>
    <xf borderId="22" fillId="2" fontId="15" numFmtId="4" xfId="0" applyAlignment="1" applyBorder="1" applyFont="1" applyNumberFormat="1">
      <alignment vertical="center"/>
    </xf>
    <xf borderId="22" fillId="0" fontId="15" numFmtId="4" xfId="0" applyAlignment="1" applyBorder="1" applyFont="1" applyNumberFormat="1">
      <alignment vertical="center"/>
    </xf>
    <xf borderId="14" fillId="2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vertical="center"/>
    </xf>
    <xf borderId="0" fillId="0" fontId="16" numFmtId="166" xfId="0" applyAlignment="1" applyFont="1" applyNumberFormat="1">
      <alignment vertical="center"/>
    </xf>
    <xf borderId="15" fillId="0" fontId="16" numFmtId="166" xfId="0" applyAlignment="1" applyBorder="1" applyFont="1" applyNumberFormat="1">
      <alignment vertical="center"/>
    </xf>
    <xf borderId="0" fillId="0" fontId="15" numFmtId="0" xfId="0" applyAlignment="1" applyFont="1">
      <alignment horizontal="left" vertical="center"/>
    </xf>
    <xf borderId="0" fillId="0" fontId="2" numFmtId="4" xfId="0" applyAlignment="1" applyFont="1" applyNumberFormat="1">
      <alignment vertical="center"/>
    </xf>
    <xf borderId="0" fillId="0" fontId="31" numFmtId="0" xfId="0" applyAlignment="1" applyFont="1">
      <alignment vertical="center"/>
    </xf>
    <xf borderId="3" fillId="0" fontId="31" numFmtId="0" xfId="0" applyAlignment="1" applyBorder="1" applyFont="1">
      <alignment vertical="center"/>
    </xf>
    <xf borderId="0" fillId="0" fontId="32" numFmtId="0" xfId="0" applyAlignment="1" applyFont="1">
      <alignment horizontal="left" vertical="center"/>
    </xf>
    <xf borderId="0" fillId="0" fontId="31" numFmtId="0" xfId="0" applyAlignment="1" applyFont="1">
      <alignment horizontal="left" vertical="center"/>
    </xf>
    <xf borderId="0" fillId="0" fontId="31" numFmtId="0" xfId="0" applyAlignment="1" applyFont="1">
      <alignment horizontal="left" shrinkToFit="0" vertical="center" wrapText="1"/>
    </xf>
    <xf borderId="0" fillId="0" fontId="31" numFmtId="167" xfId="0" applyAlignment="1" applyFont="1" applyNumberFormat="1">
      <alignment vertical="center"/>
    </xf>
    <xf borderId="14" fillId="0" fontId="31" numFmtId="0" xfId="0" applyAlignment="1" applyBorder="1" applyFont="1">
      <alignment vertical="center"/>
    </xf>
    <xf borderId="15" fillId="0" fontId="31" numFmtId="0" xfId="0" applyAlignment="1" applyBorder="1" applyFont="1">
      <alignment vertical="center"/>
    </xf>
    <xf borderId="0" fillId="0" fontId="33" numFmtId="0" xfId="0" applyAlignment="1" applyFont="1">
      <alignment vertical="center"/>
    </xf>
    <xf borderId="3" fillId="0" fontId="33" numFmtId="0" xfId="0" applyAlignment="1" applyBorder="1" applyFont="1">
      <alignment vertical="center"/>
    </xf>
    <xf borderId="0" fillId="0" fontId="33" numFmtId="0" xfId="0" applyAlignment="1" applyFont="1">
      <alignment horizontal="left" vertical="center"/>
    </xf>
    <xf borderId="0" fillId="0" fontId="33" numFmtId="0" xfId="0" applyAlignment="1" applyFont="1">
      <alignment horizontal="left" shrinkToFit="0" vertical="center" wrapText="1"/>
    </xf>
    <xf borderId="0" fillId="0" fontId="33" numFmtId="167" xfId="0" applyAlignment="1" applyFont="1" applyNumberFormat="1">
      <alignment vertical="center"/>
    </xf>
    <xf borderId="14" fillId="0" fontId="33" numFmtId="0" xfId="0" applyAlignment="1" applyBorder="1" applyFont="1">
      <alignment vertical="center"/>
    </xf>
    <xf borderId="15" fillId="0" fontId="33" numFmtId="0" xfId="0" applyAlignment="1" applyBorder="1" applyFont="1">
      <alignment vertical="center"/>
    </xf>
    <xf borderId="22" fillId="0" fontId="15" numFmtId="0" xfId="0" applyAlignment="1" applyBorder="1" applyFont="1">
      <alignment horizontal="left" readingOrder="0" shrinkToFit="0" vertical="center" wrapText="1"/>
    </xf>
    <xf borderId="19" fillId="2" fontId="16" numFmtId="0" xfId="0" applyAlignment="1" applyBorder="1" applyFont="1">
      <alignment horizontal="left" vertical="center"/>
    </xf>
    <xf borderId="20" fillId="0" fontId="16" numFmtId="0" xfId="0" applyAlignment="1" applyBorder="1" applyFont="1">
      <alignment horizontal="center" vertical="center"/>
    </xf>
    <xf borderId="20" fillId="0" fontId="2" numFmtId="0" xfId="0" applyAlignment="1" applyBorder="1" applyFont="1">
      <alignment vertical="center"/>
    </xf>
    <xf borderId="20" fillId="0" fontId="16" numFmtId="166" xfId="0" applyAlignment="1" applyBorder="1" applyFont="1" applyNumberFormat="1">
      <alignment vertical="center"/>
    </xf>
    <xf borderId="21" fillId="0" fontId="16" numFmtId="166" xfId="0" applyAlignment="1" applyBorder="1" applyFont="1" applyNumberFormat="1">
      <alignment vertical="center"/>
    </xf>
    <xf borderId="22" fillId="2" fontId="15" numFmtId="167" xfId="0" applyAlignment="1" applyBorder="1" applyFont="1" applyNumberFormat="1">
      <alignment vertical="center"/>
    </xf>
    <xf borderId="0" fillId="5" fontId="34" numFmtId="0" xfId="0" applyAlignment="1" applyFill="1" applyFont="1">
      <alignment readingOrder="0" shrinkToFit="0" wrapText="1"/>
    </xf>
    <xf borderId="0" fillId="0" fontId="35" numFmtId="0" xfId="0" applyAlignment="1" applyFont="1">
      <alignment horizontal="left" vertical="center"/>
    </xf>
    <xf borderId="0" fillId="0" fontId="36" numFmtId="0" xfId="0" applyAlignment="1" applyFont="1">
      <alignment shrinkToFit="0" vertical="center" wrapText="1"/>
    </xf>
    <xf borderId="14" fillId="0" fontId="2" numFmtId="0" xfId="0" applyAlignment="1" applyBorder="1" applyFont="1">
      <alignment vertical="center"/>
    </xf>
    <xf borderId="22" fillId="0" fontId="37" numFmtId="0" xfId="0" applyAlignment="1" applyBorder="1" applyFont="1">
      <alignment horizontal="center" vertical="center"/>
    </xf>
    <xf borderId="22" fillId="0" fontId="37" numFmtId="49" xfId="0" applyAlignment="1" applyBorder="1" applyFont="1" applyNumberFormat="1">
      <alignment horizontal="left" shrinkToFit="0" vertical="center" wrapText="1"/>
    </xf>
    <xf borderId="22" fillId="0" fontId="37" numFmtId="0" xfId="0" applyAlignment="1" applyBorder="1" applyFont="1">
      <alignment horizontal="left" shrinkToFit="0" vertical="center" wrapText="1"/>
    </xf>
    <xf borderId="22" fillId="0" fontId="37" numFmtId="0" xfId="0" applyAlignment="1" applyBorder="1" applyFont="1">
      <alignment horizontal="center" shrinkToFit="0" vertical="center" wrapText="1"/>
    </xf>
    <xf borderId="22" fillId="0" fontId="37" numFmtId="167" xfId="0" applyAlignment="1" applyBorder="1" applyFont="1" applyNumberFormat="1">
      <alignment vertical="center"/>
    </xf>
    <xf borderId="22" fillId="2" fontId="37" numFmtId="4" xfId="0" applyAlignment="1" applyBorder="1" applyFont="1" applyNumberFormat="1">
      <alignment vertical="center"/>
    </xf>
    <xf borderId="22" fillId="0" fontId="37" numFmtId="4" xfId="0" applyAlignment="1" applyBorder="1" applyFont="1" applyNumberFormat="1">
      <alignment vertical="center"/>
    </xf>
    <xf borderId="3" fillId="0" fontId="38" numFmtId="0" xfId="0" applyAlignment="1" applyBorder="1" applyFont="1">
      <alignment vertical="center"/>
    </xf>
    <xf borderId="19" fillId="2" fontId="37" numFmtId="0" xfId="0" applyAlignment="1" applyBorder="1" applyFont="1">
      <alignment horizontal="left" vertical="center"/>
    </xf>
    <xf borderId="20" fillId="0" fontId="37" numFmtId="0" xfId="0" applyAlignment="1" applyBorder="1" applyFont="1">
      <alignment horizontal="center" vertical="center"/>
    </xf>
    <xf borderId="1" fillId="0" fontId="39" numFmtId="0" xfId="0" applyAlignment="1" applyBorder="1" applyFont="1">
      <alignment shrinkToFit="0" vertical="center" wrapText="1"/>
    </xf>
    <xf borderId="2" fillId="0" fontId="39" numFmtId="0" xfId="0" applyAlignment="1" applyBorder="1" applyFont="1">
      <alignment shrinkToFit="0" vertical="center" wrapText="1"/>
    </xf>
    <xf borderId="23" fillId="0" fontId="39" numFmtId="0" xfId="0" applyAlignment="1" applyBorder="1" applyFont="1">
      <alignment shrinkToFit="0" vertical="center" wrapText="1"/>
    </xf>
    <xf borderId="0" fillId="0" fontId="2" numFmtId="0" xfId="0" applyAlignment="1" applyFont="1">
      <alignment horizontal="center" vertical="center"/>
    </xf>
    <xf borderId="3" fillId="0" fontId="39" numFmtId="0" xfId="0" applyAlignment="1" applyBorder="1" applyFont="1">
      <alignment horizontal="center" shrinkToFit="0" vertical="center" wrapText="1"/>
    </xf>
    <xf borderId="0" fillId="0" fontId="40" numFmtId="0" xfId="0" applyAlignment="1" applyFont="1">
      <alignment horizontal="center" shrinkToFit="0" vertical="center" wrapText="1"/>
    </xf>
    <xf borderId="24" fillId="0" fontId="39" numFmtId="0" xfId="0" applyAlignment="1" applyBorder="1" applyFont="1">
      <alignment horizontal="center" shrinkToFit="0" vertical="center" wrapText="1"/>
    </xf>
    <xf borderId="3" fillId="0" fontId="39" numFmtId="0" xfId="0" applyAlignment="1" applyBorder="1" applyFont="1">
      <alignment shrinkToFit="0" vertical="center" wrapText="1"/>
    </xf>
    <xf borderId="10" fillId="0" fontId="41" numFmtId="0" xfId="0" applyAlignment="1" applyBorder="1" applyFont="1">
      <alignment horizontal="left" shrinkToFit="0" wrapText="1"/>
    </xf>
    <xf borderId="10" fillId="0" fontId="11" numFmtId="0" xfId="0" applyBorder="1" applyFont="1"/>
    <xf borderId="24" fillId="0" fontId="39" numFmtId="0" xfId="0" applyAlignment="1" applyBorder="1" applyFont="1">
      <alignment shrinkToFit="0" vertical="center" wrapText="1"/>
    </xf>
    <xf borderId="0" fillId="0" fontId="41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left" shrinkToFit="0" vertical="center" wrapText="1"/>
    </xf>
    <xf borderId="3" fillId="0" fontId="42" numFmtId="0" xfId="0" applyAlignment="1" applyBorder="1" applyFont="1">
      <alignment shrinkToFit="0" vertical="center" wrapText="1"/>
    </xf>
    <xf borderId="0" fillId="0" fontId="2" numFmtId="49" xfId="0" applyAlignment="1" applyFont="1" applyNumberFormat="1">
      <alignment horizontal="left" shrinkToFit="0" vertical="center" wrapText="1"/>
    </xf>
    <xf borderId="0" fillId="0" fontId="2" numFmtId="49" xfId="0" applyAlignment="1" applyFont="1" applyNumberFormat="1">
      <alignment shrinkToFit="0" vertical="center" wrapText="1"/>
    </xf>
    <xf borderId="9" fillId="0" fontId="39" numFmtId="0" xfId="0" applyAlignment="1" applyBorder="1" applyFont="1">
      <alignment shrinkToFit="0" vertical="center" wrapText="1"/>
    </xf>
    <xf borderId="10" fillId="0" fontId="43" numFmtId="0" xfId="0" applyAlignment="1" applyBorder="1" applyFont="1">
      <alignment shrinkToFit="0" vertical="center" wrapText="1"/>
    </xf>
    <xf borderId="25" fillId="0" fontId="39" numFmtId="0" xfId="0" applyAlignment="1" applyBorder="1" applyFont="1">
      <alignment shrinkToFit="0" vertical="center" wrapText="1"/>
    </xf>
    <xf borderId="0" fillId="0" fontId="39" numFmtId="0" xfId="0" applyAlignment="1" applyFont="1">
      <alignment vertical="top"/>
    </xf>
    <xf borderId="1" fillId="0" fontId="39" numFmtId="0" xfId="0" applyAlignment="1" applyBorder="1" applyFont="1">
      <alignment horizontal="left" vertical="center"/>
    </xf>
    <xf borderId="2" fillId="0" fontId="39" numFmtId="0" xfId="0" applyAlignment="1" applyBorder="1" applyFont="1">
      <alignment horizontal="left" vertical="center"/>
    </xf>
    <xf borderId="23" fillId="0" fontId="39" numFmtId="0" xfId="0" applyAlignment="1" applyBorder="1" applyFont="1">
      <alignment horizontal="left" vertical="center"/>
    </xf>
    <xf borderId="3" fillId="0" fontId="39" numFmtId="0" xfId="0" applyAlignment="1" applyBorder="1" applyFont="1">
      <alignment horizontal="left" vertical="center"/>
    </xf>
    <xf borderId="0" fillId="0" fontId="40" numFmtId="0" xfId="0" applyAlignment="1" applyFont="1">
      <alignment horizontal="center" vertical="center"/>
    </xf>
    <xf borderId="24" fillId="0" fontId="39" numFmtId="0" xfId="0" applyAlignment="1" applyBorder="1" applyFont="1">
      <alignment horizontal="left" vertical="center"/>
    </xf>
    <xf borderId="0" fillId="0" fontId="41" numFmtId="0" xfId="0" applyAlignment="1" applyFont="1">
      <alignment horizontal="left" vertical="center"/>
    </xf>
    <xf borderId="0" fillId="0" fontId="44" numFmtId="0" xfId="0" applyAlignment="1" applyFont="1">
      <alignment horizontal="left" vertical="center"/>
    </xf>
    <xf borderId="10" fillId="0" fontId="41" numFmtId="0" xfId="0" applyAlignment="1" applyBorder="1" applyFont="1">
      <alignment horizontal="left" vertical="center"/>
    </xf>
    <xf borderId="10" fillId="0" fontId="41" numFmtId="0" xfId="0" applyAlignment="1" applyBorder="1" applyFont="1">
      <alignment horizontal="center" vertical="center"/>
    </xf>
    <xf borderId="10" fillId="0" fontId="44" numFmtId="0" xfId="0" applyAlignment="1" applyBorder="1" applyFont="1">
      <alignment horizontal="left" vertical="center"/>
    </xf>
    <xf borderId="0" fillId="0" fontId="45" numFmtId="0" xfId="0" applyAlignment="1" applyFont="1">
      <alignment horizontal="left" vertical="center"/>
    </xf>
    <xf borderId="0" fillId="0" fontId="42" numFmtId="0" xfId="0" applyAlignment="1" applyFont="1">
      <alignment horizontal="left" vertical="center"/>
    </xf>
    <xf borderId="0" fillId="0" fontId="29" numFmtId="0" xfId="0" applyAlignment="1" applyFont="1">
      <alignment horizontal="left" vertical="center"/>
    </xf>
    <xf borderId="3" fillId="0" fontId="42" numFmtId="0" xfId="0" applyAlignment="1" applyBorder="1" applyFont="1">
      <alignment horizontal="left" vertical="center"/>
    </xf>
    <xf borderId="9" fillId="0" fontId="39" numFmtId="0" xfId="0" applyAlignment="1" applyBorder="1" applyFont="1">
      <alignment horizontal="left" vertical="center"/>
    </xf>
    <xf borderId="10" fillId="0" fontId="43" numFmtId="0" xfId="0" applyAlignment="1" applyBorder="1" applyFont="1">
      <alignment horizontal="left" vertical="center"/>
    </xf>
    <xf borderId="25" fillId="0" fontId="39" numFmtId="0" xfId="0" applyAlignment="1" applyBorder="1" applyFont="1">
      <alignment horizontal="left" vertical="center"/>
    </xf>
    <xf borderId="0" fillId="0" fontId="39" numFmtId="0" xfId="0" applyAlignment="1" applyFont="1">
      <alignment horizontal="left" vertical="center"/>
    </xf>
    <xf borderId="0" fillId="0" fontId="43" numFmtId="0" xfId="0" applyAlignment="1" applyFont="1">
      <alignment horizontal="left" vertical="center"/>
    </xf>
    <xf borderId="10" fillId="0" fontId="42" numFmtId="0" xfId="0" applyAlignment="1" applyBorder="1" applyFont="1">
      <alignment horizontal="left" vertical="center"/>
    </xf>
    <xf borderId="0" fillId="0" fontId="39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center" shrinkToFit="0" vertical="center" wrapText="1"/>
    </xf>
    <xf borderId="1" fillId="0" fontId="39" numFmtId="0" xfId="0" applyAlignment="1" applyBorder="1" applyFont="1">
      <alignment horizontal="left" shrinkToFit="0" vertical="center" wrapText="1"/>
    </xf>
    <xf borderId="2" fillId="0" fontId="39" numFmtId="0" xfId="0" applyAlignment="1" applyBorder="1" applyFont="1">
      <alignment horizontal="left" shrinkToFit="0" vertical="center" wrapText="1"/>
    </xf>
    <xf borderId="23" fillId="0" fontId="39" numFmtId="0" xfId="0" applyAlignment="1" applyBorder="1" applyFont="1">
      <alignment horizontal="left" shrinkToFit="0" vertical="center" wrapText="1"/>
    </xf>
    <xf borderId="3" fillId="0" fontId="39" numFmtId="0" xfId="0" applyAlignment="1" applyBorder="1" applyFont="1">
      <alignment horizontal="left" shrinkToFit="0" vertical="center" wrapText="1"/>
    </xf>
    <xf borderId="24" fillId="0" fontId="39" numFmtId="0" xfId="0" applyAlignment="1" applyBorder="1" applyFont="1">
      <alignment horizontal="left" shrinkToFit="0" vertical="center" wrapText="1"/>
    </xf>
    <xf borderId="3" fillId="0" fontId="44" numFmtId="0" xfId="0" applyAlignment="1" applyBorder="1" applyFont="1">
      <alignment horizontal="left" shrinkToFit="0" vertical="center" wrapText="1"/>
    </xf>
    <xf borderId="24" fillId="0" fontId="44" numFmtId="0" xfId="0" applyAlignment="1" applyBorder="1" applyFont="1">
      <alignment horizontal="left" shrinkToFit="0" vertical="center" wrapText="1"/>
    </xf>
    <xf borderId="3" fillId="0" fontId="42" numFmtId="0" xfId="0" applyAlignment="1" applyBorder="1" applyFont="1">
      <alignment horizontal="left" shrinkToFit="0" vertical="center" wrapText="1"/>
    </xf>
    <xf borderId="24" fillId="0" fontId="42" numFmtId="0" xfId="0" applyAlignment="1" applyBorder="1" applyFont="1">
      <alignment horizontal="left" shrinkToFit="0" vertical="center" wrapText="1"/>
    </xf>
    <xf borderId="24" fillId="0" fontId="42" numFmtId="0" xfId="0" applyAlignment="1" applyBorder="1" applyFont="1">
      <alignment horizontal="left" vertical="center"/>
    </xf>
    <xf borderId="9" fillId="0" fontId="42" numFmtId="0" xfId="0" applyAlignment="1" applyBorder="1" applyFont="1">
      <alignment horizontal="left" shrinkToFit="0" vertical="center" wrapText="1"/>
    </xf>
    <xf borderId="10" fillId="0" fontId="42" numFmtId="0" xfId="0" applyAlignment="1" applyBorder="1" applyFont="1">
      <alignment horizontal="left" shrinkToFit="0" vertical="center" wrapText="1"/>
    </xf>
    <xf borderId="25" fillId="0" fontId="42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top"/>
    </xf>
    <xf borderId="0" fillId="0" fontId="2" numFmtId="0" xfId="0" applyAlignment="1" applyFont="1">
      <alignment horizontal="center" vertical="top"/>
    </xf>
    <xf borderId="9" fillId="0" fontId="42" numFmtId="0" xfId="0" applyAlignment="1" applyBorder="1" applyFont="1">
      <alignment horizontal="left" vertical="center"/>
    </xf>
    <xf borderId="25" fillId="0" fontId="42" numFmtId="0" xfId="0" applyAlignment="1" applyBorder="1" applyFont="1">
      <alignment horizontal="left" vertical="center"/>
    </xf>
    <xf borderId="0" fillId="0" fontId="42" numFmtId="0" xfId="0" applyAlignment="1" applyFont="1">
      <alignment horizontal="center" vertical="center"/>
    </xf>
    <xf borderId="0" fillId="0" fontId="44" numFmtId="0" xfId="0" applyAlignment="1" applyFont="1">
      <alignment vertical="center"/>
    </xf>
    <xf borderId="0" fillId="0" fontId="41" numFmtId="0" xfId="0" applyAlignment="1" applyFont="1">
      <alignment vertical="center"/>
    </xf>
    <xf borderId="10" fillId="0" fontId="44" numFmtId="0" xfId="0" applyAlignment="1" applyBorder="1" applyFont="1">
      <alignment vertical="center"/>
    </xf>
    <xf borderId="10" fillId="0" fontId="41" numFmtId="0" xfId="0" applyAlignment="1" applyBorder="1" applyFont="1">
      <alignment vertical="center"/>
    </xf>
    <xf borderId="0" fillId="0" fontId="2" numFmtId="0" xfId="0" applyAlignment="1" applyFont="1">
      <alignment vertical="top"/>
    </xf>
    <xf borderId="0" fillId="0" fontId="2" numFmtId="49" xfId="0" applyAlignment="1" applyFont="1" applyNumberFormat="1">
      <alignment horizontal="left" vertical="center"/>
    </xf>
    <xf borderId="10" fillId="0" fontId="2" numFmtId="0" xfId="0" applyAlignment="1" applyBorder="1" applyFont="1">
      <alignment vertical="top"/>
    </xf>
    <xf borderId="10" fillId="0" fontId="41" numFmtId="0" xfId="0" applyAlignment="1" applyBorder="1" applyFont="1">
      <alignment horizontal="left"/>
    </xf>
    <xf borderId="10" fillId="0" fontId="44" numFmtId="0" xfId="0" applyBorder="1" applyFont="1"/>
    <xf borderId="3" fillId="0" fontId="39" numFmtId="0" xfId="0" applyAlignment="1" applyBorder="1" applyFont="1">
      <alignment vertical="top"/>
    </xf>
    <xf borderId="24" fillId="0" fontId="39" numFmtId="0" xfId="0" applyAlignment="1" applyBorder="1" applyFont="1">
      <alignment vertical="top"/>
    </xf>
    <xf borderId="9" fillId="0" fontId="39" numFmtId="0" xfId="0" applyAlignment="1" applyBorder="1" applyFont="1">
      <alignment vertical="top"/>
    </xf>
    <xf borderId="10" fillId="0" fontId="39" numFmtId="0" xfId="0" applyAlignment="1" applyBorder="1" applyFont="1">
      <alignment vertical="top"/>
    </xf>
    <xf borderId="25" fillId="0" fontId="39" numFmtId="0" xfId="0" applyAlignment="1" applyBorder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85750" cy="285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podminky.urs.cz/item/CS_URS_2023_01/741320165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6.83" defaultRowHeight="15.0"/>
  <cols>
    <col customWidth="1" min="1" max="1" width="8.33"/>
    <col customWidth="1" min="2" max="2" width="1.67"/>
    <col customWidth="1" min="3" max="3" width="4.17"/>
    <col customWidth="1" min="4" max="33" width="2.67"/>
    <col customWidth="1" min="34" max="34" width="3.33"/>
    <col customWidth="1" min="35" max="35" width="31.67"/>
    <col customWidth="1" min="36" max="37" width="2.5"/>
    <col customWidth="1" min="38" max="38" width="8.33"/>
    <col customWidth="1" min="39" max="39" width="3.33"/>
    <col customWidth="1" min="40" max="40" width="13.33"/>
    <col customWidth="1" min="41" max="41" width="7.5"/>
    <col customWidth="1" min="42" max="42" width="4.17"/>
    <col customWidth="1" min="43" max="43" width="15.67"/>
    <col customWidth="1" min="44" max="44" width="13.67"/>
    <col customWidth="1" hidden="1" min="45" max="47" width="25.83"/>
    <col customWidth="1" hidden="1" min="48" max="49" width="21.67"/>
    <col customWidth="1" hidden="1" min="50" max="51" width="25.0"/>
    <col customWidth="1" hidden="1" min="52" max="52" width="21.67"/>
    <col customWidth="1" hidden="1" min="53" max="53" width="19.17"/>
    <col customWidth="1" hidden="1" min="54" max="54" width="25.0"/>
    <col customWidth="1" hidden="1" min="55" max="55" width="21.67"/>
    <col customWidth="1" hidden="1" min="56" max="56" width="19.17"/>
    <col customWidth="1" min="57" max="57" width="66.5"/>
    <col customWidth="1" hidden="1" min="71" max="91" width="9.3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1" t="s">
        <v>1</v>
      </c>
      <c r="BA1" s="1" t="s">
        <v>2</v>
      </c>
      <c r="BB1" s="1" t="s">
        <v>3</v>
      </c>
      <c r="BC1" s="2"/>
      <c r="BD1" s="2"/>
      <c r="BE1" s="2"/>
      <c r="BS1" s="2"/>
      <c r="BT1" s="1" t="s">
        <v>4</v>
      </c>
      <c r="BU1" s="1" t="s">
        <v>4</v>
      </c>
      <c r="BV1" s="1" t="s">
        <v>5</v>
      </c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</row>
    <row r="2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3" t="s">
        <v>6</v>
      </c>
      <c r="BT2" s="3" t="s">
        <v>7</v>
      </c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</row>
    <row r="3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3" t="s">
        <v>6</v>
      </c>
      <c r="BT3" s="3" t="s">
        <v>8</v>
      </c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</row>
    <row r="4" ht="24.75" customHeight="1">
      <c r="A4" s="2"/>
      <c r="B4" s="6"/>
      <c r="C4" s="2"/>
      <c r="D4" s="7" t="s">
        <v>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6"/>
      <c r="AS4" s="8" t="s">
        <v>10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9" t="s">
        <v>11</v>
      </c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3" t="s">
        <v>12</v>
      </c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</row>
    <row r="5" ht="12.0" customHeight="1">
      <c r="A5" s="2"/>
      <c r="B5" s="6"/>
      <c r="C5" s="2"/>
      <c r="D5" s="10" t="s">
        <v>13</v>
      </c>
      <c r="E5" s="2"/>
      <c r="F5" s="2"/>
      <c r="G5" s="2"/>
      <c r="H5" s="2"/>
      <c r="I5" s="2"/>
      <c r="J5" s="2"/>
      <c r="K5" s="11" t="s">
        <v>14</v>
      </c>
      <c r="AP5" s="2"/>
      <c r="AQ5" s="2"/>
      <c r="AR5" s="6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12" t="s">
        <v>15</v>
      </c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3" t="s">
        <v>6</v>
      </c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</row>
    <row r="6" ht="36.75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14" t="s">
        <v>17</v>
      </c>
      <c r="AP6" s="2"/>
      <c r="AQ6" s="2"/>
      <c r="AR6" s="6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3" t="s">
        <v>6</v>
      </c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</row>
    <row r="7" ht="12.0" customHeight="1">
      <c r="A7" s="2"/>
      <c r="B7" s="6"/>
      <c r="C7" s="2"/>
      <c r="D7" s="15" t="s">
        <v>18</v>
      </c>
      <c r="E7" s="2"/>
      <c r="F7" s="2"/>
      <c r="G7" s="2"/>
      <c r="H7" s="2"/>
      <c r="I7" s="2"/>
      <c r="J7" s="2"/>
      <c r="K7" s="11" t="s">
        <v>19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15" t="s">
        <v>20</v>
      </c>
      <c r="AL7" s="2"/>
      <c r="AM7" s="2"/>
      <c r="AN7" s="11" t="s">
        <v>19</v>
      </c>
      <c r="AO7" s="2"/>
      <c r="AP7" s="2"/>
      <c r="AQ7" s="2"/>
      <c r="AR7" s="6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3" t="s">
        <v>6</v>
      </c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</row>
    <row r="8" ht="12.0" customHeight="1">
      <c r="A8" s="2"/>
      <c r="B8" s="6"/>
      <c r="C8" s="2"/>
      <c r="D8" s="15" t="s">
        <v>21</v>
      </c>
      <c r="E8" s="2"/>
      <c r="F8" s="2"/>
      <c r="G8" s="2"/>
      <c r="H8" s="2"/>
      <c r="I8" s="2"/>
      <c r="J8" s="2"/>
      <c r="K8" s="11" t="s">
        <v>22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15" t="s">
        <v>23</v>
      </c>
      <c r="AL8" s="2"/>
      <c r="AM8" s="2"/>
      <c r="AN8" s="16" t="s">
        <v>24</v>
      </c>
      <c r="AO8" s="2"/>
      <c r="AP8" s="2"/>
      <c r="AQ8" s="2"/>
      <c r="AR8" s="6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3" t="s">
        <v>6</v>
      </c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</row>
    <row r="9" ht="14.25" customHeight="1">
      <c r="A9" s="2"/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6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3" t="s">
        <v>6</v>
      </c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</row>
    <row r="10" ht="12.0" customHeight="1">
      <c r="A10" s="2"/>
      <c r="B10" s="6"/>
      <c r="C10" s="2"/>
      <c r="D10" s="15" t="s">
        <v>25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5" t="s">
        <v>26</v>
      </c>
      <c r="AL10" s="2"/>
      <c r="AM10" s="2"/>
      <c r="AN10" s="11" t="s">
        <v>27</v>
      </c>
      <c r="AO10" s="2"/>
      <c r="AP10" s="2"/>
      <c r="AQ10" s="2"/>
      <c r="AR10" s="6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3" t="s">
        <v>6</v>
      </c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</row>
    <row r="11" ht="18.0" customHeight="1">
      <c r="A11" s="2"/>
      <c r="B11" s="6"/>
      <c r="C11" s="2"/>
      <c r="D11" s="2"/>
      <c r="E11" s="11" t="s">
        <v>28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5" t="s">
        <v>29</v>
      </c>
      <c r="AL11" s="2"/>
      <c r="AM11" s="2"/>
      <c r="AN11" s="11" t="s">
        <v>30</v>
      </c>
      <c r="AO11" s="2"/>
      <c r="AP11" s="2"/>
      <c r="AQ11" s="2"/>
      <c r="AR11" s="6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3" t="s">
        <v>6</v>
      </c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</row>
    <row r="12" ht="6.75" customHeight="1">
      <c r="A12" s="2"/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6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3" t="s">
        <v>6</v>
      </c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</row>
    <row r="13" ht="12.0" customHeight="1">
      <c r="A13" s="2"/>
      <c r="B13" s="6"/>
      <c r="C13" s="2"/>
      <c r="D13" s="15" t="s">
        <v>31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5" t="s">
        <v>26</v>
      </c>
      <c r="AL13" s="2"/>
      <c r="AM13" s="2"/>
      <c r="AN13" s="17" t="s">
        <v>32</v>
      </c>
      <c r="AO13" s="2"/>
      <c r="AP13" s="2"/>
      <c r="AQ13" s="2"/>
      <c r="AR13" s="6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3" t="s">
        <v>6</v>
      </c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</row>
    <row r="14">
      <c r="A14" s="2"/>
      <c r="B14" s="6"/>
      <c r="C14" s="2"/>
      <c r="D14" s="2"/>
      <c r="E14" s="17" t="s">
        <v>32</v>
      </c>
      <c r="AK14" s="15" t="s">
        <v>29</v>
      </c>
      <c r="AL14" s="2"/>
      <c r="AM14" s="2"/>
      <c r="AN14" s="17" t="s">
        <v>32</v>
      </c>
      <c r="AO14" s="2"/>
      <c r="AP14" s="2"/>
      <c r="AQ14" s="2"/>
      <c r="AR14" s="6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S14" s="3" t="s">
        <v>6</v>
      </c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</row>
    <row r="15" ht="6.75" customHeight="1">
      <c r="A15" s="2"/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6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3" t="s">
        <v>4</v>
      </c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ht="12.0" customHeight="1">
      <c r="A16" s="2"/>
      <c r="B16" s="6"/>
      <c r="C16" s="2"/>
      <c r="D16" s="15" t="s">
        <v>33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5" t="s">
        <v>26</v>
      </c>
      <c r="AL16" s="2"/>
      <c r="AM16" s="2"/>
      <c r="AN16" s="11" t="s">
        <v>19</v>
      </c>
      <c r="AO16" s="2"/>
      <c r="AP16" s="2"/>
      <c r="AQ16" s="2"/>
      <c r="AR16" s="6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3" t="s">
        <v>4</v>
      </c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ht="18.0" customHeight="1">
      <c r="A17" s="2"/>
      <c r="B17" s="6"/>
      <c r="C17" s="2"/>
      <c r="D17" s="2"/>
      <c r="E17" s="11" t="s">
        <v>34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5" t="s">
        <v>29</v>
      </c>
      <c r="AL17" s="2"/>
      <c r="AM17" s="2"/>
      <c r="AN17" s="11" t="s">
        <v>19</v>
      </c>
      <c r="AO17" s="2"/>
      <c r="AP17" s="2"/>
      <c r="AQ17" s="2"/>
      <c r="AR17" s="6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3" t="s">
        <v>35</v>
      </c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</row>
    <row r="18" ht="6.75" customHeight="1">
      <c r="A18" s="2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6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3" t="s">
        <v>6</v>
      </c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</row>
    <row r="19" ht="12.0" customHeight="1">
      <c r="A19" s="2"/>
      <c r="B19" s="6"/>
      <c r="C19" s="2"/>
      <c r="D19" s="15" t="s">
        <v>36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5" t="s">
        <v>26</v>
      </c>
      <c r="AL19" s="2"/>
      <c r="AM19" s="2"/>
      <c r="AN19" s="11" t="s">
        <v>37</v>
      </c>
      <c r="AO19" s="2"/>
      <c r="AP19" s="2"/>
      <c r="AQ19" s="2"/>
      <c r="AR19" s="6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3" t="s">
        <v>6</v>
      </c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</row>
    <row r="20" ht="18.0" customHeight="1">
      <c r="A20" s="2"/>
      <c r="B20" s="6"/>
      <c r="C20" s="2"/>
      <c r="D20" s="2"/>
      <c r="E20" s="11" t="s">
        <v>38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5" t="s">
        <v>29</v>
      </c>
      <c r="AL20" s="2"/>
      <c r="AM20" s="2"/>
      <c r="AN20" s="11" t="s">
        <v>39</v>
      </c>
      <c r="AO20" s="2"/>
      <c r="AP20" s="2"/>
      <c r="AQ20" s="2"/>
      <c r="AR20" s="6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3" t="s">
        <v>4</v>
      </c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</row>
    <row r="21" ht="6.75" customHeight="1">
      <c r="A21" s="2"/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6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</row>
    <row r="22" ht="12.0" customHeight="1">
      <c r="A22" s="2"/>
      <c r="B22" s="6"/>
      <c r="C22" s="2"/>
      <c r="D22" s="15" t="s">
        <v>40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6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</row>
    <row r="23" ht="47.25" customHeight="1">
      <c r="A23" s="2"/>
      <c r="B23" s="6"/>
      <c r="C23" s="2"/>
      <c r="D23" s="2"/>
      <c r="E23" s="18" t="s">
        <v>41</v>
      </c>
      <c r="AO23" s="2"/>
      <c r="AP23" s="2"/>
      <c r="AQ23" s="2"/>
      <c r="AR23" s="6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</row>
    <row r="24" ht="6.75" customHeight="1">
      <c r="A24" s="2"/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6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</row>
    <row r="25" ht="6.75" customHeight="1">
      <c r="A25" s="2"/>
      <c r="B25" s="6"/>
      <c r="C25" s="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2"/>
      <c r="AQ25" s="2"/>
      <c r="AR25" s="6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</row>
    <row r="26" ht="25.5" customHeight="1">
      <c r="A26" s="20"/>
      <c r="B26" s="21"/>
      <c r="C26" s="20"/>
      <c r="D26" s="22" t="s">
        <v>42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4">
        <f>ROUND(AG54,2)</f>
        <v>0</v>
      </c>
      <c r="AL26" s="25"/>
      <c r="AM26" s="25"/>
      <c r="AN26" s="25"/>
      <c r="AO26" s="25"/>
      <c r="AP26" s="20"/>
      <c r="AQ26" s="20"/>
      <c r="AR26" s="21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</row>
    <row r="27" ht="6.75" customHeight="1">
      <c r="A27" s="20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1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</row>
    <row r="28" ht="15.75" customHeight="1">
      <c r="A28" s="20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6" t="s">
        <v>43</v>
      </c>
      <c r="Q28" s="20"/>
      <c r="R28" s="20"/>
      <c r="S28" s="20"/>
      <c r="T28" s="20"/>
      <c r="U28" s="20"/>
      <c r="V28" s="20"/>
      <c r="W28" s="26" t="s">
        <v>44</v>
      </c>
      <c r="AF28" s="20"/>
      <c r="AG28" s="20"/>
      <c r="AH28" s="20"/>
      <c r="AI28" s="20"/>
      <c r="AJ28" s="20"/>
      <c r="AK28" s="26" t="s">
        <v>45</v>
      </c>
      <c r="AP28" s="20"/>
      <c r="AQ28" s="20"/>
      <c r="AR28" s="21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</row>
    <row r="29" ht="14.25" customHeight="1">
      <c r="A29" s="27"/>
      <c r="B29" s="28"/>
      <c r="C29" s="27"/>
      <c r="D29" s="15" t="s">
        <v>46</v>
      </c>
      <c r="E29" s="27"/>
      <c r="F29" s="15" t="s">
        <v>47</v>
      </c>
      <c r="G29" s="27"/>
      <c r="H29" s="27"/>
      <c r="I29" s="27"/>
      <c r="J29" s="27"/>
      <c r="K29" s="27"/>
      <c r="L29" s="29">
        <v>0.21</v>
      </c>
      <c r="Q29" s="27"/>
      <c r="R29" s="27"/>
      <c r="S29" s="27"/>
      <c r="T29" s="27"/>
      <c r="U29" s="27"/>
      <c r="V29" s="27"/>
      <c r="W29" s="30">
        <f>ROUND(AZ54,2)</f>
        <v>0</v>
      </c>
      <c r="AF29" s="27"/>
      <c r="AG29" s="27"/>
      <c r="AH29" s="27"/>
      <c r="AI29" s="27"/>
      <c r="AJ29" s="27"/>
      <c r="AK29" s="30">
        <f>ROUND(AV54,2)</f>
        <v>0</v>
      </c>
      <c r="AP29" s="27"/>
      <c r="AQ29" s="27"/>
      <c r="AR29" s="28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</row>
    <row r="30" ht="14.25" customHeight="1">
      <c r="A30" s="27"/>
      <c r="B30" s="28"/>
      <c r="C30" s="27"/>
      <c r="D30" s="27"/>
      <c r="E30" s="27"/>
      <c r="F30" s="15" t="s">
        <v>48</v>
      </c>
      <c r="G30" s="27"/>
      <c r="H30" s="27"/>
      <c r="I30" s="27"/>
      <c r="J30" s="27"/>
      <c r="K30" s="27"/>
      <c r="L30" s="29">
        <v>0.15</v>
      </c>
      <c r="Q30" s="27"/>
      <c r="R30" s="27"/>
      <c r="S30" s="27"/>
      <c r="T30" s="27"/>
      <c r="U30" s="27"/>
      <c r="V30" s="27"/>
      <c r="W30" s="30">
        <f>ROUND(BA54,2)</f>
        <v>0</v>
      </c>
      <c r="AF30" s="27"/>
      <c r="AG30" s="27"/>
      <c r="AH30" s="27"/>
      <c r="AI30" s="27"/>
      <c r="AJ30" s="27"/>
      <c r="AK30" s="30">
        <f>ROUND(AW54,2)</f>
        <v>0</v>
      </c>
      <c r="AP30" s="27"/>
      <c r="AQ30" s="27"/>
      <c r="AR30" s="28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</row>
    <row r="31" ht="14.25" hidden="1" customHeight="1">
      <c r="A31" s="27"/>
      <c r="B31" s="28"/>
      <c r="C31" s="27"/>
      <c r="D31" s="27"/>
      <c r="E31" s="27"/>
      <c r="F31" s="15" t="s">
        <v>49</v>
      </c>
      <c r="G31" s="27"/>
      <c r="H31" s="27"/>
      <c r="I31" s="27"/>
      <c r="J31" s="27"/>
      <c r="K31" s="27"/>
      <c r="L31" s="29">
        <v>0.21</v>
      </c>
      <c r="Q31" s="27"/>
      <c r="R31" s="27"/>
      <c r="S31" s="27"/>
      <c r="T31" s="27"/>
      <c r="U31" s="27"/>
      <c r="V31" s="27"/>
      <c r="W31" s="30">
        <f>ROUND(BB54,2)</f>
        <v>0</v>
      </c>
      <c r="AF31" s="27"/>
      <c r="AG31" s="27"/>
      <c r="AH31" s="27"/>
      <c r="AI31" s="27"/>
      <c r="AJ31" s="27"/>
      <c r="AK31" s="30">
        <v>0.0</v>
      </c>
      <c r="AP31" s="27"/>
      <c r="AQ31" s="27"/>
      <c r="AR31" s="28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</row>
    <row r="32" ht="14.25" hidden="1" customHeight="1">
      <c r="A32" s="27"/>
      <c r="B32" s="28"/>
      <c r="C32" s="27"/>
      <c r="D32" s="27"/>
      <c r="E32" s="27"/>
      <c r="F32" s="15" t="s">
        <v>50</v>
      </c>
      <c r="G32" s="27"/>
      <c r="H32" s="27"/>
      <c r="I32" s="27"/>
      <c r="J32" s="27"/>
      <c r="K32" s="27"/>
      <c r="L32" s="29">
        <v>0.15</v>
      </c>
      <c r="Q32" s="27"/>
      <c r="R32" s="27"/>
      <c r="S32" s="27"/>
      <c r="T32" s="27"/>
      <c r="U32" s="27"/>
      <c r="V32" s="27"/>
      <c r="W32" s="30">
        <f>ROUND(BC54,2)</f>
        <v>0</v>
      </c>
      <c r="AF32" s="27"/>
      <c r="AG32" s="27"/>
      <c r="AH32" s="27"/>
      <c r="AI32" s="27"/>
      <c r="AJ32" s="27"/>
      <c r="AK32" s="30">
        <v>0.0</v>
      </c>
      <c r="AP32" s="27"/>
      <c r="AQ32" s="27"/>
      <c r="AR32" s="28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</row>
    <row r="33" ht="14.25" hidden="1" customHeight="1">
      <c r="A33" s="27"/>
      <c r="B33" s="28"/>
      <c r="C33" s="27"/>
      <c r="D33" s="27"/>
      <c r="E33" s="27"/>
      <c r="F33" s="15" t="s">
        <v>51</v>
      </c>
      <c r="G33" s="27"/>
      <c r="H33" s="27"/>
      <c r="I33" s="27"/>
      <c r="J33" s="27"/>
      <c r="K33" s="27"/>
      <c r="L33" s="29">
        <v>0.0</v>
      </c>
      <c r="Q33" s="27"/>
      <c r="R33" s="27"/>
      <c r="S33" s="27"/>
      <c r="T33" s="27"/>
      <c r="U33" s="27"/>
      <c r="V33" s="27"/>
      <c r="W33" s="30">
        <f>ROUND(BD54,2)</f>
        <v>0</v>
      </c>
      <c r="AF33" s="27"/>
      <c r="AG33" s="27"/>
      <c r="AH33" s="27"/>
      <c r="AI33" s="27"/>
      <c r="AJ33" s="27"/>
      <c r="AK33" s="30">
        <v>0.0</v>
      </c>
      <c r="AP33" s="27"/>
      <c r="AQ33" s="27"/>
      <c r="AR33" s="28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</row>
    <row r="34" ht="6.75" customHeight="1">
      <c r="A34" s="20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1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</row>
    <row r="35" ht="25.5" customHeight="1">
      <c r="A35" s="20"/>
      <c r="B35" s="21"/>
      <c r="C35" s="31"/>
      <c r="D35" s="32" t="s">
        <v>52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53</v>
      </c>
      <c r="U35" s="33"/>
      <c r="V35" s="33"/>
      <c r="W35" s="33"/>
      <c r="X35" s="35" t="s">
        <v>54</v>
      </c>
      <c r="Y35" s="36"/>
      <c r="Z35" s="36"/>
      <c r="AA35" s="36"/>
      <c r="AB35" s="36"/>
      <c r="AC35" s="33"/>
      <c r="AD35" s="33"/>
      <c r="AE35" s="33"/>
      <c r="AF35" s="33"/>
      <c r="AG35" s="33"/>
      <c r="AH35" s="33"/>
      <c r="AI35" s="33"/>
      <c r="AJ35" s="33"/>
      <c r="AK35" s="37">
        <f>SUM(AK26:AK33)</f>
        <v>0</v>
      </c>
      <c r="AL35" s="36"/>
      <c r="AM35" s="36"/>
      <c r="AN35" s="36"/>
      <c r="AO35" s="38"/>
      <c r="AP35" s="31"/>
      <c r="AQ35" s="31"/>
      <c r="AR35" s="21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</row>
    <row r="36" ht="6.75" customHeight="1">
      <c r="A36" s="20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1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</row>
    <row r="37" ht="6.75" customHeight="1">
      <c r="A37" s="20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21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</row>
    <row r="41" ht="6.75" customHeight="1">
      <c r="A41" s="20"/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21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</row>
    <row r="42" ht="24.75" customHeight="1">
      <c r="A42" s="20"/>
      <c r="B42" s="21"/>
      <c r="C42" s="7" t="s">
        <v>55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1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</row>
    <row r="43" ht="6.75" customHeight="1">
      <c r="A43" s="20"/>
      <c r="B43" s="21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1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</row>
    <row r="44" ht="12.0" customHeight="1">
      <c r="A44" s="43"/>
      <c r="B44" s="44"/>
      <c r="C44" s="15" t="s">
        <v>13</v>
      </c>
      <c r="D44" s="43"/>
      <c r="E44" s="43"/>
      <c r="F44" s="43"/>
      <c r="G44" s="43"/>
      <c r="H44" s="43"/>
      <c r="I44" s="43"/>
      <c r="J44" s="43"/>
      <c r="K44" s="43"/>
      <c r="L44" s="43" t="str">
        <f t="shared" ref="L44:L45" si="1">K5</f>
        <v>IMPORT</v>
      </c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4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</row>
    <row r="45" ht="36.75" customHeight="1">
      <c r="A45" s="45"/>
      <c r="B45" s="46"/>
      <c r="C45" s="47" t="s">
        <v>16</v>
      </c>
      <c r="D45" s="45"/>
      <c r="E45" s="45"/>
      <c r="F45" s="45"/>
      <c r="G45" s="45"/>
      <c r="H45" s="45"/>
      <c r="I45" s="45"/>
      <c r="J45" s="45"/>
      <c r="K45" s="45"/>
      <c r="L45" s="48" t="str">
        <f t="shared" si="1"/>
        <v>Kolín Hradby</v>
      </c>
      <c r="AP45" s="45"/>
      <c r="AQ45" s="45"/>
      <c r="AR45" s="46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</row>
    <row r="46" ht="6.75" customHeight="1">
      <c r="A46" s="20"/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</row>
    <row r="47" ht="12.0" customHeight="1">
      <c r="A47" s="20"/>
      <c r="B47" s="21"/>
      <c r="C47" s="15" t="s">
        <v>21</v>
      </c>
      <c r="D47" s="20"/>
      <c r="E47" s="20"/>
      <c r="F47" s="20"/>
      <c r="G47" s="20"/>
      <c r="H47" s="20"/>
      <c r="I47" s="20"/>
      <c r="J47" s="20"/>
      <c r="K47" s="20"/>
      <c r="L47" s="49" t="str">
        <f>IF(K8="","",K8)</f>
        <v> 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15" t="s">
        <v>23</v>
      </c>
      <c r="AJ47" s="20"/>
      <c r="AK47" s="20"/>
      <c r="AL47" s="20"/>
      <c r="AM47" s="50" t="str">
        <f>IF(AN8= "","",AN8)</f>
        <v>27. 3. 2023</v>
      </c>
      <c r="AO47" s="20"/>
      <c r="AP47" s="20"/>
      <c r="AQ47" s="20"/>
      <c r="AR47" s="21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</row>
    <row r="48" ht="6.75" customHeight="1">
      <c r="A48" s="20"/>
      <c r="B48" s="2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1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</row>
    <row r="49" ht="15.0" customHeight="1">
      <c r="A49" s="20"/>
      <c r="B49" s="21"/>
      <c r="C49" s="15" t="s">
        <v>25</v>
      </c>
      <c r="D49" s="20"/>
      <c r="E49" s="20"/>
      <c r="F49" s="20"/>
      <c r="G49" s="20"/>
      <c r="H49" s="20"/>
      <c r="I49" s="20"/>
      <c r="J49" s="20"/>
      <c r="K49" s="20"/>
      <c r="L49" s="43" t="str">
        <f>IF(E11= "","",E11)</f>
        <v>Město Kolín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15" t="s">
        <v>33</v>
      </c>
      <c r="AJ49" s="20"/>
      <c r="AK49" s="20"/>
      <c r="AL49" s="20"/>
      <c r="AM49" s="51" t="str">
        <f>IF(E17="","",E17)</f>
        <v>Jaroslav Janoušek</v>
      </c>
      <c r="AQ49" s="20"/>
      <c r="AR49" s="21"/>
      <c r="AS49" s="52" t="s">
        <v>56</v>
      </c>
      <c r="AT49" s="53"/>
      <c r="AU49" s="54"/>
      <c r="AV49" s="54"/>
      <c r="AW49" s="54"/>
      <c r="AX49" s="54"/>
      <c r="AY49" s="54"/>
      <c r="AZ49" s="54"/>
      <c r="BA49" s="54"/>
      <c r="BB49" s="54"/>
      <c r="BC49" s="54"/>
      <c r="BD49" s="55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</row>
    <row r="50" ht="15.0" customHeight="1">
      <c r="A50" s="20"/>
      <c r="B50" s="21"/>
      <c r="C50" s="15" t="s">
        <v>31</v>
      </c>
      <c r="D50" s="20"/>
      <c r="E50" s="20"/>
      <c r="F50" s="20"/>
      <c r="G50" s="20"/>
      <c r="H50" s="20"/>
      <c r="I50" s="20"/>
      <c r="J50" s="20"/>
      <c r="K50" s="20"/>
      <c r="L50" s="43" t="str">
        <f>IF(E14= "Vyplň údaj","",E14)</f>
        <v/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15" t="s">
        <v>36</v>
      </c>
      <c r="AJ50" s="20"/>
      <c r="AK50" s="20"/>
      <c r="AL50" s="20"/>
      <c r="AM50" s="51" t="str">
        <f>IF(E20="","",E20)</f>
        <v>Tridora group s.r.o</v>
      </c>
      <c r="AQ50" s="20"/>
      <c r="AR50" s="21"/>
      <c r="AS50" s="56"/>
      <c r="AU50" s="20"/>
      <c r="AV50" s="20"/>
      <c r="AW50" s="20"/>
      <c r="AX50" s="20"/>
      <c r="AY50" s="20"/>
      <c r="AZ50" s="20"/>
      <c r="BA50" s="20"/>
      <c r="BB50" s="20"/>
      <c r="BC50" s="20"/>
      <c r="BD50" s="57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</row>
    <row r="51" ht="10.5" customHeight="1">
      <c r="A51" s="20"/>
      <c r="B51" s="2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1"/>
      <c r="AS51" s="56"/>
      <c r="AU51" s="20"/>
      <c r="AV51" s="20"/>
      <c r="AW51" s="20"/>
      <c r="AX51" s="20"/>
      <c r="AY51" s="20"/>
      <c r="AZ51" s="20"/>
      <c r="BA51" s="20"/>
      <c r="BB51" s="20"/>
      <c r="BC51" s="20"/>
      <c r="BD51" s="57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</row>
    <row r="52" ht="29.25" customHeight="1">
      <c r="A52" s="20"/>
      <c r="B52" s="21"/>
      <c r="C52" s="58" t="s">
        <v>57</v>
      </c>
      <c r="D52" s="36"/>
      <c r="E52" s="36"/>
      <c r="F52" s="36"/>
      <c r="G52" s="36"/>
      <c r="H52" s="59"/>
      <c r="I52" s="60" t="s">
        <v>58</v>
      </c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61" t="s">
        <v>59</v>
      </c>
      <c r="AH52" s="36"/>
      <c r="AI52" s="36"/>
      <c r="AJ52" s="36"/>
      <c r="AK52" s="36"/>
      <c r="AL52" s="36"/>
      <c r="AM52" s="36"/>
      <c r="AN52" s="60" t="s">
        <v>60</v>
      </c>
      <c r="AO52" s="36"/>
      <c r="AP52" s="36"/>
      <c r="AQ52" s="62" t="s">
        <v>61</v>
      </c>
      <c r="AR52" s="21"/>
      <c r="AS52" s="63" t="s">
        <v>62</v>
      </c>
      <c r="AT52" s="64" t="s">
        <v>63</v>
      </c>
      <c r="AU52" s="64" t="s">
        <v>64</v>
      </c>
      <c r="AV52" s="64" t="s">
        <v>65</v>
      </c>
      <c r="AW52" s="64" t="s">
        <v>66</v>
      </c>
      <c r="AX52" s="64" t="s">
        <v>67</v>
      </c>
      <c r="AY52" s="64" t="s">
        <v>68</v>
      </c>
      <c r="AZ52" s="64" t="s">
        <v>69</v>
      </c>
      <c r="BA52" s="64" t="s">
        <v>70</v>
      </c>
      <c r="BB52" s="64" t="s">
        <v>71</v>
      </c>
      <c r="BC52" s="64" t="s">
        <v>72</v>
      </c>
      <c r="BD52" s="65" t="s">
        <v>73</v>
      </c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</row>
    <row r="53" ht="10.5" customHeight="1">
      <c r="A53" s="20"/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1"/>
      <c r="AS53" s="66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5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</row>
    <row r="54" ht="32.25" customHeight="1">
      <c r="A54" s="67"/>
      <c r="B54" s="68"/>
      <c r="C54" s="69" t="s">
        <v>74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1">
        <f>ROUND(SUM(AG55:AG59),2)</f>
        <v>0</v>
      </c>
      <c r="AN54" s="72">
        <f t="shared" ref="AN54:AN59" si="3">SUM(AG54,AT54)</f>
        <v>0</v>
      </c>
      <c r="AQ54" s="73" t="s">
        <v>19</v>
      </c>
      <c r="AR54" s="68"/>
      <c r="AS54" s="74">
        <f>ROUND(SUM(AS55:AS59),2)</f>
        <v>0</v>
      </c>
      <c r="AT54" s="75">
        <f t="shared" ref="AT54:AT59" si="4">ROUND(SUM(AV54:AW54),2)</f>
        <v>0</v>
      </c>
      <c r="AU54" s="76">
        <f>ROUND(SUM(AU55:AU59),5)</f>
        <v>0</v>
      </c>
      <c r="AV54" s="75">
        <f>ROUND(AZ54*L29,2)</f>
        <v>0</v>
      </c>
      <c r="AW54" s="75">
        <f>ROUND(BA54*L30,2)</f>
        <v>0</v>
      </c>
      <c r="AX54" s="75">
        <f>ROUND(BB54*L29,2)</f>
        <v>0</v>
      </c>
      <c r="AY54" s="75">
        <f>ROUND(BC54*L30,2)</f>
        <v>0</v>
      </c>
      <c r="AZ54" s="75">
        <f t="shared" ref="AZ54:BD54" si="2">ROUND(SUM(AZ55:AZ59),2)</f>
        <v>0</v>
      </c>
      <c r="BA54" s="75">
        <f t="shared" si="2"/>
        <v>0</v>
      </c>
      <c r="BB54" s="75">
        <f t="shared" si="2"/>
        <v>0</v>
      </c>
      <c r="BC54" s="75">
        <f t="shared" si="2"/>
        <v>0</v>
      </c>
      <c r="BD54" s="77">
        <f t="shared" si="2"/>
        <v>0</v>
      </c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78" t="s">
        <v>75</v>
      </c>
      <c r="BT54" s="78" t="s">
        <v>76</v>
      </c>
      <c r="BU54" s="79" t="s">
        <v>77</v>
      </c>
      <c r="BV54" s="78" t="s">
        <v>14</v>
      </c>
      <c r="BW54" s="78" t="s">
        <v>5</v>
      </c>
      <c r="BX54" s="78" t="s">
        <v>78</v>
      </c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78" t="s">
        <v>19</v>
      </c>
      <c r="CM54" s="67"/>
    </row>
    <row r="55" ht="16.5" customHeight="1">
      <c r="A55" s="80" t="s">
        <v>79</v>
      </c>
      <c r="B55" s="81"/>
      <c r="C55" s="82"/>
      <c r="D55" s="83" t="s">
        <v>80</v>
      </c>
      <c r="I55" s="84"/>
      <c r="J55" s="83" t="s">
        <v>81</v>
      </c>
      <c r="AG55" s="85">
        <f>'Objekt3 - 01 2 Pol'!J30</f>
        <v>0</v>
      </c>
      <c r="AN55" s="85">
        <f t="shared" si="3"/>
        <v>0</v>
      </c>
      <c r="AQ55" s="86" t="s">
        <v>82</v>
      </c>
      <c r="AR55" s="81"/>
      <c r="AS55" s="87">
        <v>0.0</v>
      </c>
      <c r="AT55" s="88">
        <f t="shared" si="4"/>
        <v>0</v>
      </c>
      <c r="AU55" s="89">
        <f>'Objekt3 - 01 2 Pol'!P108</f>
        <v>0</v>
      </c>
      <c r="AV55" s="88">
        <f>'Objekt3 - 01 2 Pol'!J33</f>
        <v>0</v>
      </c>
      <c r="AW55" s="88">
        <f>'Objekt3 - 01 2 Pol'!J34</f>
        <v>0</v>
      </c>
      <c r="AX55" s="88">
        <f>'Objekt3 - 01 2 Pol'!J35</f>
        <v>0</v>
      </c>
      <c r="AY55" s="88">
        <f>'Objekt3 - 01 2 Pol'!J36</f>
        <v>0</v>
      </c>
      <c r="AZ55" s="88">
        <f>'Objekt3 - 01 2 Pol'!F33</f>
        <v>0</v>
      </c>
      <c r="BA55" s="88">
        <f>'Objekt3 - 01 2 Pol'!F34</f>
        <v>0</v>
      </c>
      <c r="BB55" s="88">
        <f>'Objekt3 - 01 2 Pol'!F35</f>
        <v>0</v>
      </c>
      <c r="BC55" s="88">
        <f>'Objekt3 - 01 2 Pol'!F36</f>
        <v>0</v>
      </c>
      <c r="BD55" s="90">
        <f>'Objekt3 - 01 2 Pol'!F37</f>
        <v>0</v>
      </c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2" t="s">
        <v>83</v>
      </c>
      <c r="BU55" s="91"/>
      <c r="BV55" s="92" t="s">
        <v>14</v>
      </c>
      <c r="BW55" s="92" t="s">
        <v>84</v>
      </c>
      <c r="BX55" s="92" t="s">
        <v>5</v>
      </c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2" t="s">
        <v>19</v>
      </c>
      <c r="CM55" s="92" t="s">
        <v>85</v>
      </c>
    </row>
    <row r="56" ht="16.5" customHeight="1">
      <c r="A56" s="80" t="s">
        <v>79</v>
      </c>
      <c r="B56" s="81"/>
      <c r="C56" s="82"/>
      <c r="D56" s="83" t="s">
        <v>86</v>
      </c>
      <c r="I56" s="84"/>
      <c r="J56" s="83" t="s">
        <v>87</v>
      </c>
      <c r="AG56" s="85">
        <f>'Objekt4 - 01 3 Pol'!J30</f>
        <v>0</v>
      </c>
      <c r="AN56" s="85">
        <f t="shared" si="3"/>
        <v>0</v>
      </c>
      <c r="AQ56" s="86" t="s">
        <v>82</v>
      </c>
      <c r="AR56" s="81"/>
      <c r="AS56" s="87">
        <v>0.0</v>
      </c>
      <c r="AT56" s="88">
        <f t="shared" si="4"/>
        <v>0</v>
      </c>
      <c r="AU56" s="89">
        <f>'Objekt4 - 01 3 Pol'!P82</f>
        <v>0</v>
      </c>
      <c r="AV56" s="88">
        <f>'Objekt4 - 01 3 Pol'!J33</f>
        <v>0</v>
      </c>
      <c r="AW56" s="88">
        <f>'Objekt4 - 01 3 Pol'!J34</f>
        <v>0</v>
      </c>
      <c r="AX56" s="88">
        <f>'Objekt4 - 01 3 Pol'!J35</f>
        <v>0</v>
      </c>
      <c r="AY56" s="88">
        <f>'Objekt4 - 01 3 Pol'!J36</f>
        <v>0</v>
      </c>
      <c r="AZ56" s="88">
        <f>'Objekt4 - 01 3 Pol'!F33</f>
        <v>0</v>
      </c>
      <c r="BA56" s="88">
        <f>'Objekt4 - 01 3 Pol'!F34</f>
        <v>0</v>
      </c>
      <c r="BB56" s="88">
        <f>'Objekt4 - 01 3 Pol'!F35</f>
        <v>0</v>
      </c>
      <c r="BC56" s="88">
        <f>'Objekt4 - 01 3 Pol'!F36</f>
        <v>0</v>
      </c>
      <c r="BD56" s="90">
        <f>'Objekt4 - 01 3 Pol'!F37</f>
        <v>0</v>
      </c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2" t="s">
        <v>83</v>
      </c>
      <c r="BU56" s="91"/>
      <c r="BV56" s="92" t="s">
        <v>14</v>
      </c>
      <c r="BW56" s="92" t="s">
        <v>88</v>
      </c>
      <c r="BX56" s="92" t="s">
        <v>5</v>
      </c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2" t="s">
        <v>19</v>
      </c>
      <c r="CM56" s="92" t="s">
        <v>85</v>
      </c>
    </row>
    <row r="57" ht="16.5" customHeight="1">
      <c r="A57" s="80" t="s">
        <v>79</v>
      </c>
      <c r="B57" s="81"/>
      <c r="C57" s="82"/>
      <c r="D57" s="83" t="s">
        <v>89</v>
      </c>
      <c r="I57" s="84"/>
      <c r="J57" s="83" t="s">
        <v>90</v>
      </c>
      <c r="AG57" s="85">
        <f>'Objekt5 - 01 4 Pol'!J30</f>
        <v>0</v>
      </c>
      <c r="AN57" s="85">
        <f t="shared" si="3"/>
        <v>0</v>
      </c>
      <c r="AQ57" s="86" t="s">
        <v>82</v>
      </c>
      <c r="AR57" s="81"/>
      <c r="AS57" s="87">
        <v>0.0</v>
      </c>
      <c r="AT57" s="88">
        <f t="shared" si="4"/>
        <v>0</v>
      </c>
      <c r="AU57" s="89">
        <f>'Objekt5 - 01 4 Pol'!P83</f>
        <v>0</v>
      </c>
      <c r="AV57" s="88">
        <f>'Objekt5 - 01 4 Pol'!J33</f>
        <v>0</v>
      </c>
      <c r="AW57" s="88">
        <f>'Objekt5 - 01 4 Pol'!J34</f>
        <v>0</v>
      </c>
      <c r="AX57" s="88">
        <f>'Objekt5 - 01 4 Pol'!J35</f>
        <v>0</v>
      </c>
      <c r="AY57" s="88">
        <f>'Objekt5 - 01 4 Pol'!J36</f>
        <v>0</v>
      </c>
      <c r="AZ57" s="88">
        <f>'Objekt5 - 01 4 Pol'!F33</f>
        <v>0</v>
      </c>
      <c r="BA57" s="88">
        <f>'Objekt5 - 01 4 Pol'!F34</f>
        <v>0</v>
      </c>
      <c r="BB57" s="88">
        <f>'Objekt5 - 01 4 Pol'!F35</f>
        <v>0</v>
      </c>
      <c r="BC57" s="88">
        <f>'Objekt5 - 01 4 Pol'!F36</f>
        <v>0</v>
      </c>
      <c r="BD57" s="90">
        <f>'Objekt5 - 01 4 Pol'!F37</f>
        <v>0</v>
      </c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2" t="s">
        <v>83</v>
      </c>
      <c r="BU57" s="91"/>
      <c r="BV57" s="92" t="s">
        <v>14</v>
      </c>
      <c r="BW57" s="92" t="s">
        <v>91</v>
      </c>
      <c r="BX57" s="92" t="s">
        <v>5</v>
      </c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2" t="s">
        <v>19</v>
      </c>
      <c r="CM57" s="92" t="s">
        <v>85</v>
      </c>
    </row>
    <row r="58" ht="16.5" customHeight="1">
      <c r="A58" s="80" t="s">
        <v>79</v>
      </c>
      <c r="B58" s="81"/>
      <c r="C58" s="82"/>
      <c r="D58" s="83" t="s">
        <v>92</v>
      </c>
      <c r="I58" s="84"/>
      <c r="J58" s="83" t="s">
        <v>93</v>
      </c>
      <c r="AG58" s="85">
        <f>'Objekt6 - 01 5 Pol'!J30</f>
        <v>0</v>
      </c>
      <c r="AN58" s="85">
        <f t="shared" si="3"/>
        <v>0</v>
      </c>
      <c r="AQ58" s="86" t="s">
        <v>82</v>
      </c>
      <c r="AR58" s="81"/>
      <c r="AS58" s="87">
        <v>0.0</v>
      </c>
      <c r="AT58" s="88">
        <f t="shared" si="4"/>
        <v>0</v>
      </c>
      <c r="AU58" s="89">
        <f>'Objekt6 - 01 5 Pol'!P83</f>
        <v>0</v>
      </c>
      <c r="AV58" s="88">
        <f>'Objekt6 - 01 5 Pol'!J33</f>
        <v>0</v>
      </c>
      <c r="AW58" s="88">
        <f>'Objekt6 - 01 5 Pol'!J34</f>
        <v>0</v>
      </c>
      <c r="AX58" s="88">
        <f>'Objekt6 - 01 5 Pol'!J35</f>
        <v>0</v>
      </c>
      <c r="AY58" s="88">
        <f>'Objekt6 - 01 5 Pol'!J36</f>
        <v>0</v>
      </c>
      <c r="AZ58" s="88">
        <f>'Objekt6 - 01 5 Pol'!F33</f>
        <v>0</v>
      </c>
      <c r="BA58" s="88">
        <f>'Objekt6 - 01 5 Pol'!F34</f>
        <v>0</v>
      </c>
      <c r="BB58" s="88">
        <f>'Objekt6 - 01 5 Pol'!F35</f>
        <v>0</v>
      </c>
      <c r="BC58" s="88">
        <f>'Objekt6 - 01 5 Pol'!F36</f>
        <v>0</v>
      </c>
      <c r="BD58" s="90">
        <f>'Objekt6 - 01 5 Pol'!F37</f>
        <v>0</v>
      </c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2" t="s">
        <v>83</v>
      </c>
      <c r="BU58" s="91"/>
      <c r="BV58" s="92" t="s">
        <v>14</v>
      </c>
      <c r="BW58" s="92" t="s">
        <v>94</v>
      </c>
      <c r="BX58" s="92" t="s">
        <v>5</v>
      </c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2" t="s">
        <v>19</v>
      </c>
      <c r="CM58" s="92" t="s">
        <v>85</v>
      </c>
    </row>
    <row r="59" ht="16.5" customHeight="1">
      <c r="A59" s="80" t="s">
        <v>79</v>
      </c>
      <c r="B59" s="81"/>
      <c r="C59" s="82"/>
      <c r="D59" s="83" t="s">
        <v>95</v>
      </c>
      <c r="I59" s="84"/>
      <c r="J59" s="83" t="s">
        <v>96</v>
      </c>
      <c r="AG59" s="85">
        <f>'Objekt7 - 02 VRN Naklady'!J30</f>
        <v>0</v>
      </c>
      <c r="AN59" s="85">
        <f t="shared" si="3"/>
        <v>0</v>
      </c>
      <c r="AQ59" s="86" t="s">
        <v>82</v>
      </c>
      <c r="AR59" s="81"/>
      <c r="AS59" s="93">
        <v>0.0</v>
      </c>
      <c r="AT59" s="94">
        <f t="shared" si="4"/>
        <v>0</v>
      </c>
      <c r="AU59" s="95">
        <f>'Objekt7 - 02 VRN Naklady'!P81</f>
        <v>0</v>
      </c>
      <c r="AV59" s="94">
        <f>'Objekt7 - 02 VRN Naklady'!J33</f>
        <v>0</v>
      </c>
      <c r="AW59" s="94">
        <f>'Objekt7 - 02 VRN Naklady'!J34</f>
        <v>0</v>
      </c>
      <c r="AX59" s="94">
        <f>'Objekt7 - 02 VRN Naklady'!J35</f>
        <v>0</v>
      </c>
      <c r="AY59" s="94">
        <f>'Objekt7 - 02 VRN Naklady'!J36</f>
        <v>0</v>
      </c>
      <c r="AZ59" s="94">
        <f>'Objekt7 - 02 VRN Naklady'!F33</f>
        <v>0</v>
      </c>
      <c r="BA59" s="94">
        <f>'Objekt7 - 02 VRN Naklady'!F34</f>
        <v>0</v>
      </c>
      <c r="BB59" s="94">
        <f>'Objekt7 - 02 VRN Naklady'!F35</f>
        <v>0</v>
      </c>
      <c r="BC59" s="94">
        <f>'Objekt7 - 02 VRN Naklady'!F36</f>
        <v>0</v>
      </c>
      <c r="BD59" s="96">
        <f>'Objekt7 - 02 VRN Naklady'!F37</f>
        <v>0</v>
      </c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2" t="s">
        <v>83</v>
      </c>
      <c r="BU59" s="91"/>
      <c r="BV59" s="92" t="s">
        <v>14</v>
      </c>
      <c r="BW59" s="92" t="s">
        <v>97</v>
      </c>
      <c r="BX59" s="92" t="s">
        <v>5</v>
      </c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2" t="s">
        <v>19</v>
      </c>
      <c r="CM59" s="92" t="s">
        <v>85</v>
      </c>
    </row>
    <row r="60" ht="30.0" customHeight="1">
      <c r="A60" s="20"/>
      <c r="B60" s="21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1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</row>
    <row r="61" ht="6.75" customHeight="1">
      <c r="A61" s="20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21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</row>
  </sheetData>
  <mergeCells count="58"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G54:AM54"/>
    <mergeCell ref="AN54:AP54"/>
    <mergeCell ref="J55:AF55"/>
    <mergeCell ref="AG55:AM55"/>
    <mergeCell ref="AN55:AP55"/>
    <mergeCell ref="J57:AF57"/>
    <mergeCell ref="J58:AF58"/>
    <mergeCell ref="AG58:AM58"/>
    <mergeCell ref="AN58:AP58"/>
    <mergeCell ref="D59:H59"/>
    <mergeCell ref="J59:AF59"/>
    <mergeCell ref="AG59:AM59"/>
    <mergeCell ref="AN59:AP59"/>
    <mergeCell ref="D55:H55"/>
    <mergeCell ref="D56:H56"/>
    <mergeCell ref="J56:AF56"/>
    <mergeCell ref="AG56:AM56"/>
    <mergeCell ref="AN56:AP56"/>
    <mergeCell ref="D57:H57"/>
    <mergeCell ref="D58:H58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AR2:BE2"/>
    <mergeCell ref="K5:AO5"/>
    <mergeCell ref="BE5:BE32"/>
    <mergeCell ref="K6:AO6"/>
    <mergeCell ref="E14:AJ14"/>
    <mergeCell ref="E23:AN23"/>
    <mergeCell ref="AK26:AO26"/>
    <mergeCell ref="AK32:AO32"/>
    <mergeCell ref="L32:P32"/>
    <mergeCell ref="W32:AE32"/>
    <mergeCell ref="L33:P33"/>
    <mergeCell ref="W33:AE33"/>
    <mergeCell ref="AK33:AO33"/>
    <mergeCell ref="X35:AB35"/>
    <mergeCell ref="AK35:AO35"/>
    <mergeCell ref="AG57:AM57"/>
    <mergeCell ref="AN57:AP57"/>
  </mergeCells>
  <hyperlinks>
    <hyperlink display="/" location="'Objekt3 - 01 2 Pol'!C2" ref="A55"/>
    <hyperlink display="/" location="'Objekt4 - 01 3 Pol'!C2" ref="A56"/>
    <hyperlink display="/" location="'Objekt5 - 01 4 Pol'!C2" ref="A57"/>
    <hyperlink display="/" location="'Objekt6 - 01 5 Pol'!C2" ref="A58"/>
    <hyperlink display="/" location="'Objekt7 - 02 VRN Naklady'!C2" ref="A59"/>
  </hyperlinks>
  <printOptions/>
  <pageMargins bottom="0.39375" footer="0.0" header="0.0" left="0.39375" right="0.39375" top="0.39375"/>
  <pageSetup paperSize="9" orientation="portrait"/>
  <headerFooter>
    <oddFooter>&amp;CStrana &amp;P z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6.83" defaultRowHeight="15.0"/>
  <cols>
    <col customWidth="1" min="1" max="1" width="8.33"/>
    <col customWidth="1" min="2" max="2" width="1.17"/>
    <col customWidth="1" min="3" max="3" width="4.17"/>
    <col customWidth="1" min="4" max="4" width="4.33"/>
    <col customWidth="1" min="5" max="5" width="17.17"/>
    <col customWidth="1" min="6" max="6" width="50.83"/>
    <col customWidth="1" min="7" max="7" width="7.5"/>
    <col customWidth="1" min="8" max="8" width="14.0"/>
    <col customWidth="1" min="9" max="9" width="15.83"/>
    <col customWidth="1" min="10" max="11" width="22.33"/>
    <col customWidth="1" min="12" max="12" width="9.33"/>
    <col customWidth="1" hidden="1" min="13" max="13" width="10.83"/>
    <col customWidth="1" hidden="1" min="14" max="14" width="9.33"/>
    <col customWidth="1" hidden="1" min="15" max="20" width="14.17"/>
    <col customWidth="1" hidden="1" min="21" max="21" width="16.33"/>
    <col customWidth="1" min="22" max="22" width="12.33"/>
    <col customWidth="1" min="23" max="23" width="16.33"/>
    <col customWidth="1" min="24" max="24" width="12.33"/>
    <col customWidth="1" min="25" max="25" width="15.0"/>
    <col customWidth="1" min="26" max="26" width="11.0"/>
    <col customWidth="1" min="27" max="27" width="15.0"/>
    <col customWidth="1" min="28" max="28" width="16.33"/>
    <col customWidth="1" min="29" max="29" width="11.0"/>
    <col customWidth="1" min="30" max="30" width="15.0"/>
    <col customWidth="1" min="31" max="31" width="16.33"/>
    <col customWidth="1" hidden="1" min="44" max="65" width="9.33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 t="s">
        <v>84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 t="s">
        <v>85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ht="24.75" customHeight="1">
      <c r="A4" s="2"/>
      <c r="B4" s="6"/>
      <c r="C4" s="2"/>
      <c r="D4" s="7" t="s">
        <v>98</v>
      </c>
      <c r="E4" s="2"/>
      <c r="F4" s="2"/>
      <c r="G4" s="2"/>
      <c r="H4" s="2"/>
      <c r="I4" s="2"/>
      <c r="J4" s="2"/>
      <c r="K4" s="2"/>
      <c r="L4" s="6"/>
      <c r="M4" s="97" t="s">
        <v>10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 t="s">
        <v>4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ht="12.0" customHeight="1">
      <c r="A6" s="2"/>
      <c r="B6" s="6"/>
      <c r="C6" s="2"/>
      <c r="D6" s="15" t="s">
        <v>16</v>
      </c>
      <c r="E6" s="2"/>
      <c r="F6" s="2"/>
      <c r="G6" s="2"/>
      <c r="H6" s="2"/>
      <c r="I6" s="2"/>
      <c r="J6" s="2"/>
      <c r="K6" s="2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ht="16.5" customHeight="1">
      <c r="A7" s="2"/>
      <c r="B7" s="6"/>
      <c r="C7" s="2"/>
      <c r="D7" s="2"/>
      <c r="E7" s="98" t="str">
        <f>'Rekapitulace stavby'!K6</f>
        <v>Kolín Hradby</v>
      </c>
      <c r="I7" s="2"/>
      <c r="J7" s="2"/>
      <c r="K7" s="2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ht="12.0" customHeight="1">
      <c r="A8" s="20"/>
      <c r="B8" s="21"/>
      <c r="C8" s="20"/>
      <c r="D8" s="15" t="s">
        <v>99</v>
      </c>
      <c r="E8" s="20"/>
      <c r="F8" s="20"/>
      <c r="G8" s="20"/>
      <c r="H8" s="20"/>
      <c r="I8" s="20"/>
      <c r="J8" s="20"/>
      <c r="K8" s="20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</row>
    <row r="9" ht="16.5" customHeight="1">
      <c r="A9" s="20"/>
      <c r="B9" s="21"/>
      <c r="C9" s="20"/>
      <c r="D9" s="20"/>
      <c r="E9" s="48" t="s">
        <v>100</v>
      </c>
      <c r="I9" s="20"/>
      <c r="J9" s="20"/>
      <c r="K9" s="20"/>
      <c r="L9" s="21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</row>
    <row r="10">
      <c r="A10" s="20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1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</row>
    <row r="11" ht="12.0" customHeight="1">
      <c r="A11" s="20"/>
      <c r="B11" s="21"/>
      <c r="C11" s="20"/>
      <c r="D11" s="15" t="s">
        <v>18</v>
      </c>
      <c r="E11" s="20"/>
      <c r="F11" s="11" t="s">
        <v>19</v>
      </c>
      <c r="G11" s="20"/>
      <c r="H11" s="20"/>
      <c r="I11" s="15" t="s">
        <v>20</v>
      </c>
      <c r="J11" s="11" t="s">
        <v>19</v>
      </c>
      <c r="K11" s="20"/>
      <c r="L11" s="21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</row>
    <row r="12" ht="12.0" customHeight="1">
      <c r="A12" s="20"/>
      <c r="B12" s="21"/>
      <c r="C12" s="20"/>
      <c r="D12" s="15" t="s">
        <v>21</v>
      </c>
      <c r="E12" s="20"/>
      <c r="F12" s="11" t="s">
        <v>22</v>
      </c>
      <c r="G12" s="20"/>
      <c r="H12" s="20"/>
      <c r="I12" s="15" t="s">
        <v>23</v>
      </c>
      <c r="J12" s="50" t="str">
        <f>'Rekapitulace stavby'!AN8</f>
        <v>27. 3. 2023</v>
      </c>
      <c r="K12" s="20"/>
      <c r="L12" s="21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</row>
    <row r="13" ht="10.5" customHeight="1">
      <c r="A13" s="20"/>
      <c r="B13" s="21"/>
      <c r="C13" s="20"/>
      <c r="D13" s="20"/>
      <c r="E13" s="20"/>
      <c r="F13" s="20"/>
      <c r="G13" s="20"/>
      <c r="H13" s="20"/>
      <c r="I13" s="20"/>
      <c r="J13" s="20"/>
      <c r="K13" s="20"/>
      <c r="L13" s="21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</row>
    <row r="14" ht="12.0" customHeight="1">
      <c r="A14" s="20"/>
      <c r="B14" s="21"/>
      <c r="C14" s="20"/>
      <c r="D14" s="15" t="s">
        <v>25</v>
      </c>
      <c r="E14" s="20"/>
      <c r="F14" s="20"/>
      <c r="G14" s="20"/>
      <c r="H14" s="20"/>
      <c r="I14" s="15" t="s">
        <v>26</v>
      </c>
      <c r="J14" s="11" t="str">
        <f>IF('Rekapitulace stavby'!AN10="","",'Rekapitulace stavby'!AN10)</f>
        <v>00235440</v>
      </c>
      <c r="K14" s="20"/>
      <c r="L14" s="21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</row>
    <row r="15" ht="18.0" customHeight="1">
      <c r="A15" s="20"/>
      <c r="B15" s="21"/>
      <c r="C15" s="20"/>
      <c r="D15" s="20"/>
      <c r="E15" s="11" t="str">
        <f>IF('Rekapitulace stavby'!E11="","",'Rekapitulace stavby'!E11)</f>
        <v>Město Kolín</v>
      </c>
      <c r="F15" s="20"/>
      <c r="G15" s="20"/>
      <c r="H15" s="20"/>
      <c r="I15" s="15" t="s">
        <v>29</v>
      </c>
      <c r="J15" s="11" t="str">
        <f>IF('Rekapitulace stavby'!AN11="","",'Rekapitulace stavby'!AN11)</f>
        <v>CZ00235440</v>
      </c>
      <c r="K15" s="20"/>
      <c r="L15" s="21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</row>
    <row r="16" ht="6.75" customHeight="1">
      <c r="A16" s="20"/>
      <c r="B16" s="21"/>
      <c r="C16" s="20"/>
      <c r="D16" s="20"/>
      <c r="E16" s="20"/>
      <c r="F16" s="20"/>
      <c r="G16" s="20"/>
      <c r="H16" s="20"/>
      <c r="I16" s="20"/>
      <c r="J16" s="20"/>
      <c r="K16" s="20"/>
      <c r="L16" s="21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</row>
    <row r="17" ht="12.0" customHeight="1">
      <c r="A17" s="20"/>
      <c r="B17" s="21"/>
      <c r="C17" s="20"/>
      <c r="D17" s="15" t="s">
        <v>31</v>
      </c>
      <c r="E17" s="20"/>
      <c r="F17" s="20"/>
      <c r="G17" s="20"/>
      <c r="H17" s="20"/>
      <c r="I17" s="15" t="s">
        <v>26</v>
      </c>
      <c r="J17" s="17" t="str">
        <f>'Rekapitulace stavby'!AN13</f>
        <v>Vyplň údaj</v>
      </c>
      <c r="K17" s="20"/>
      <c r="L17" s="2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</row>
    <row r="18" ht="18.0" customHeight="1">
      <c r="A18" s="20"/>
      <c r="B18" s="21"/>
      <c r="C18" s="20"/>
      <c r="D18" s="20"/>
      <c r="E18" s="17" t="str">
        <f>'Rekapitulace stavby'!E14</f>
        <v>Vyplň údaj</v>
      </c>
      <c r="I18" s="15" t="s">
        <v>29</v>
      </c>
      <c r="J18" s="17" t="str">
        <f>'Rekapitulace stavby'!AN14</f>
        <v>Vyplň údaj</v>
      </c>
      <c r="K18" s="20"/>
      <c r="L18" s="2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</row>
    <row r="19" ht="6.75" customHeight="1">
      <c r="A19" s="20"/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</row>
    <row r="20" ht="12.0" customHeight="1">
      <c r="A20" s="20"/>
      <c r="B20" s="21"/>
      <c r="C20" s="20"/>
      <c r="D20" s="15" t="s">
        <v>33</v>
      </c>
      <c r="E20" s="20"/>
      <c r="F20" s="20"/>
      <c r="G20" s="20"/>
      <c r="H20" s="20"/>
      <c r="I20" s="15" t="s">
        <v>26</v>
      </c>
      <c r="J20" s="11" t="str">
        <f>IF('Rekapitulace stavby'!AN16="","",'Rekapitulace stavby'!AN16)</f>
        <v/>
      </c>
      <c r="K20" s="20"/>
      <c r="L20" s="2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</row>
    <row r="21" ht="18.0" customHeight="1">
      <c r="A21" s="20"/>
      <c r="B21" s="21"/>
      <c r="C21" s="20"/>
      <c r="D21" s="20"/>
      <c r="E21" s="11" t="str">
        <f>IF('Rekapitulace stavby'!E17="","",'Rekapitulace stavby'!E17)</f>
        <v>Jaroslav Janoušek</v>
      </c>
      <c r="F21" s="20"/>
      <c r="G21" s="20"/>
      <c r="H21" s="20"/>
      <c r="I21" s="15" t="s">
        <v>29</v>
      </c>
      <c r="J21" s="11" t="str">
        <f>IF('Rekapitulace stavby'!AN17="","",'Rekapitulace stavby'!AN17)</f>
        <v/>
      </c>
      <c r="K21" s="20"/>
      <c r="L21" s="2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</row>
    <row r="22" ht="6.75" customHeight="1">
      <c r="A22" s="20"/>
      <c r="B22" s="21"/>
      <c r="C22" s="20"/>
      <c r="D22" s="20"/>
      <c r="E22" s="20"/>
      <c r="F22" s="20"/>
      <c r="G22" s="20"/>
      <c r="H22" s="20"/>
      <c r="I22" s="20"/>
      <c r="J22" s="20"/>
      <c r="K22" s="20"/>
      <c r="L22" s="2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</row>
    <row r="23" ht="12.0" customHeight="1">
      <c r="A23" s="20"/>
      <c r="B23" s="21"/>
      <c r="C23" s="20"/>
      <c r="D23" s="15" t="s">
        <v>36</v>
      </c>
      <c r="E23" s="20"/>
      <c r="F23" s="20"/>
      <c r="G23" s="20"/>
      <c r="H23" s="20"/>
      <c r="I23" s="15" t="s">
        <v>26</v>
      </c>
      <c r="J23" s="11" t="str">
        <f>IF('Rekapitulace stavby'!AN19="","",'Rekapitulace stavby'!AN19)</f>
        <v>11700076</v>
      </c>
      <c r="K23" s="20"/>
      <c r="L23" s="2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</row>
    <row r="24" ht="18.0" customHeight="1">
      <c r="A24" s="20"/>
      <c r="B24" s="21"/>
      <c r="C24" s="20"/>
      <c r="D24" s="20"/>
      <c r="E24" s="11" t="str">
        <f>IF('Rekapitulace stavby'!E20="","",'Rekapitulace stavby'!E20)</f>
        <v>Tridora group s.r.o</v>
      </c>
      <c r="F24" s="20"/>
      <c r="G24" s="20"/>
      <c r="H24" s="20"/>
      <c r="I24" s="15" t="s">
        <v>29</v>
      </c>
      <c r="J24" s="11" t="str">
        <f>IF('Rekapitulace stavby'!AN20="","",'Rekapitulace stavby'!AN20)</f>
        <v>CZ11700076</v>
      </c>
      <c r="K24" s="20"/>
      <c r="L24" s="2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</row>
    <row r="25" ht="6.75" customHeight="1">
      <c r="A25" s="20"/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</row>
    <row r="26" ht="12.0" customHeight="1">
      <c r="A26" s="20"/>
      <c r="B26" s="21"/>
      <c r="C26" s="20"/>
      <c r="D26" s="15" t="s">
        <v>40</v>
      </c>
      <c r="E26" s="20"/>
      <c r="F26" s="20"/>
      <c r="G26" s="20"/>
      <c r="H26" s="20"/>
      <c r="I26" s="20"/>
      <c r="J26" s="20"/>
      <c r="K26" s="20"/>
      <c r="L26" s="2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</row>
    <row r="27" ht="16.5" customHeight="1">
      <c r="A27" s="99"/>
      <c r="B27" s="100"/>
      <c r="C27" s="99"/>
      <c r="D27" s="99"/>
      <c r="E27" s="18" t="s">
        <v>19</v>
      </c>
      <c r="I27" s="99"/>
      <c r="J27" s="99"/>
      <c r="K27" s="99"/>
      <c r="L27" s="100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</row>
    <row r="28" ht="6.75" customHeight="1">
      <c r="A28" s="20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</row>
    <row r="29" ht="6.75" customHeight="1">
      <c r="A29" s="20"/>
      <c r="B29" s="21"/>
      <c r="C29" s="20"/>
      <c r="D29" s="54"/>
      <c r="E29" s="54"/>
      <c r="F29" s="54"/>
      <c r="G29" s="54"/>
      <c r="H29" s="54"/>
      <c r="I29" s="54"/>
      <c r="J29" s="54"/>
      <c r="K29" s="54"/>
      <c r="L29" s="2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</row>
    <row r="30" ht="24.75" customHeight="1">
      <c r="A30" s="20"/>
      <c r="B30" s="21"/>
      <c r="C30" s="20"/>
      <c r="D30" s="101" t="s">
        <v>42</v>
      </c>
      <c r="E30" s="20"/>
      <c r="F30" s="20"/>
      <c r="G30" s="20"/>
      <c r="H30" s="20"/>
      <c r="I30" s="20"/>
      <c r="J30" s="72">
        <f>ROUND(J108, 2)</f>
        <v>0</v>
      </c>
      <c r="K30" s="20"/>
      <c r="L30" s="2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</row>
    <row r="31" ht="6.75" customHeight="1">
      <c r="A31" s="20"/>
      <c r="B31" s="21"/>
      <c r="C31" s="20"/>
      <c r="D31" s="54"/>
      <c r="E31" s="54"/>
      <c r="F31" s="54"/>
      <c r="G31" s="54"/>
      <c r="H31" s="54"/>
      <c r="I31" s="54"/>
      <c r="J31" s="54"/>
      <c r="K31" s="54"/>
      <c r="L31" s="2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</row>
    <row r="32" ht="14.25" customHeight="1">
      <c r="A32" s="20"/>
      <c r="B32" s="21"/>
      <c r="C32" s="20"/>
      <c r="D32" s="20"/>
      <c r="E32" s="20"/>
      <c r="F32" s="26" t="s">
        <v>44</v>
      </c>
      <c r="G32" s="20"/>
      <c r="H32" s="20"/>
      <c r="I32" s="26" t="s">
        <v>43</v>
      </c>
      <c r="J32" s="26" t="s">
        <v>45</v>
      </c>
      <c r="K32" s="20"/>
      <c r="L32" s="2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</row>
    <row r="33" ht="14.25" customHeight="1">
      <c r="A33" s="20"/>
      <c r="B33" s="21"/>
      <c r="C33" s="20"/>
      <c r="D33" s="102" t="s">
        <v>46</v>
      </c>
      <c r="E33" s="15" t="s">
        <v>47</v>
      </c>
      <c r="F33" s="103">
        <f>ROUND((SUM(BE108:BE196)),  2)</f>
        <v>0</v>
      </c>
      <c r="G33" s="20"/>
      <c r="H33" s="20"/>
      <c r="I33" s="104">
        <v>0.21</v>
      </c>
      <c r="J33" s="103">
        <f>ROUND(((SUM(BE108:BE196))*I33),  2)</f>
        <v>0</v>
      </c>
      <c r="K33" s="20"/>
      <c r="L33" s="2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</row>
    <row r="34" ht="14.25" customHeight="1">
      <c r="A34" s="20"/>
      <c r="B34" s="21"/>
      <c r="C34" s="20"/>
      <c r="D34" s="20"/>
      <c r="E34" s="15" t="s">
        <v>48</v>
      </c>
      <c r="F34" s="103">
        <f>ROUND((SUM(BF108:BF196)),  2)</f>
        <v>0</v>
      </c>
      <c r="G34" s="20"/>
      <c r="H34" s="20"/>
      <c r="I34" s="104">
        <v>0.15</v>
      </c>
      <c r="J34" s="103">
        <f>ROUND(((SUM(BF108:BF196))*I34),  2)</f>
        <v>0</v>
      </c>
      <c r="K34" s="20"/>
      <c r="L34" s="2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</row>
    <row r="35" ht="14.25" hidden="1" customHeight="1">
      <c r="A35" s="20"/>
      <c r="B35" s="21"/>
      <c r="C35" s="20"/>
      <c r="D35" s="20"/>
      <c r="E35" s="15" t="s">
        <v>49</v>
      </c>
      <c r="F35" s="103">
        <f>ROUND((SUM(BG108:BG196)),  2)</f>
        <v>0</v>
      </c>
      <c r="G35" s="20"/>
      <c r="H35" s="20"/>
      <c r="I35" s="104">
        <v>0.21</v>
      </c>
      <c r="J35" s="103">
        <f t="shared" ref="J35:J37" si="1">0</f>
        <v>0</v>
      </c>
      <c r="K35" s="20"/>
      <c r="L35" s="2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</row>
    <row r="36" ht="14.25" hidden="1" customHeight="1">
      <c r="A36" s="20"/>
      <c r="B36" s="21"/>
      <c r="C36" s="20"/>
      <c r="D36" s="20"/>
      <c r="E36" s="15" t="s">
        <v>50</v>
      </c>
      <c r="F36" s="103">
        <f>ROUND((SUM(BH108:BH196)),  2)</f>
        <v>0</v>
      </c>
      <c r="G36" s="20"/>
      <c r="H36" s="20"/>
      <c r="I36" s="104">
        <v>0.15</v>
      </c>
      <c r="J36" s="103">
        <f t="shared" si="1"/>
        <v>0</v>
      </c>
      <c r="K36" s="20"/>
      <c r="L36" s="2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</row>
    <row r="37" ht="14.25" hidden="1" customHeight="1">
      <c r="A37" s="20"/>
      <c r="B37" s="21"/>
      <c r="C37" s="20"/>
      <c r="D37" s="20"/>
      <c r="E37" s="15" t="s">
        <v>51</v>
      </c>
      <c r="F37" s="103">
        <f>ROUND((SUM(BI108:BI196)),  2)</f>
        <v>0</v>
      </c>
      <c r="G37" s="20"/>
      <c r="H37" s="20"/>
      <c r="I37" s="104">
        <v>0.0</v>
      </c>
      <c r="J37" s="103">
        <f t="shared" si="1"/>
        <v>0</v>
      </c>
      <c r="K37" s="20"/>
      <c r="L37" s="2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</row>
    <row r="38" ht="6.75" customHeight="1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</row>
    <row r="39" ht="24.75" customHeight="1">
      <c r="A39" s="20"/>
      <c r="B39" s="21"/>
      <c r="C39" s="105"/>
      <c r="D39" s="106" t="s">
        <v>52</v>
      </c>
      <c r="E39" s="59"/>
      <c r="F39" s="59"/>
      <c r="G39" s="107" t="s">
        <v>53</v>
      </c>
      <c r="H39" s="108" t="s">
        <v>54</v>
      </c>
      <c r="I39" s="59"/>
      <c r="J39" s="109">
        <f>SUM(J30:J37)</f>
        <v>0</v>
      </c>
      <c r="K39" s="110"/>
      <c r="L39" s="2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</row>
    <row r="40" ht="14.25" customHeight="1">
      <c r="A40" s="20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2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ht="6.75" customHeight="1">
      <c r="A44" s="2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2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</row>
    <row r="45" ht="24.75" customHeight="1">
      <c r="A45" s="20"/>
      <c r="B45" s="21"/>
      <c r="C45" s="7" t="s">
        <v>101</v>
      </c>
      <c r="D45" s="20"/>
      <c r="E45" s="20"/>
      <c r="F45" s="20"/>
      <c r="G45" s="20"/>
      <c r="H45" s="20"/>
      <c r="I45" s="20"/>
      <c r="J45" s="20"/>
      <c r="K45" s="20"/>
      <c r="L45" s="2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</row>
    <row r="46" ht="6.75" customHeight="1">
      <c r="A46" s="20"/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</row>
    <row r="47" ht="12.0" customHeight="1">
      <c r="A47" s="20"/>
      <c r="B47" s="21"/>
      <c r="C47" s="15" t="s">
        <v>16</v>
      </c>
      <c r="D47" s="20"/>
      <c r="E47" s="20"/>
      <c r="F47" s="20"/>
      <c r="G47" s="20"/>
      <c r="H47" s="20"/>
      <c r="I47" s="20"/>
      <c r="J47" s="20"/>
      <c r="K47" s="20"/>
      <c r="L47" s="21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</row>
    <row r="48" ht="16.5" customHeight="1">
      <c r="A48" s="20"/>
      <c r="B48" s="21"/>
      <c r="C48" s="20"/>
      <c r="D48" s="20"/>
      <c r="E48" s="98" t="str">
        <f>E7</f>
        <v>Kolín Hradby</v>
      </c>
      <c r="I48" s="20"/>
      <c r="J48" s="20"/>
      <c r="K48" s="20"/>
      <c r="L48" s="21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</row>
    <row r="49" ht="12.0" customHeight="1">
      <c r="A49" s="20"/>
      <c r="B49" s="21"/>
      <c r="C49" s="15" t="s">
        <v>99</v>
      </c>
      <c r="D49" s="20"/>
      <c r="E49" s="20"/>
      <c r="F49" s="20"/>
      <c r="G49" s="20"/>
      <c r="H49" s="20"/>
      <c r="I49" s="20"/>
      <c r="J49" s="20"/>
      <c r="K49" s="20"/>
      <c r="L49" s="21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</row>
    <row r="50" ht="16.5" customHeight="1">
      <c r="A50" s="20"/>
      <c r="B50" s="21"/>
      <c r="C50" s="20"/>
      <c r="D50" s="20"/>
      <c r="E50" s="48" t="str">
        <f>E9</f>
        <v>Objekt3 - 01 2 Pol</v>
      </c>
      <c r="I50" s="20"/>
      <c r="J50" s="20"/>
      <c r="K50" s="20"/>
      <c r="L50" s="21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</row>
    <row r="51" ht="6.75" customHeight="1">
      <c r="A51" s="20"/>
      <c r="B51" s="21"/>
      <c r="C51" s="20"/>
      <c r="D51" s="20"/>
      <c r="E51" s="20"/>
      <c r="F51" s="20"/>
      <c r="G51" s="20"/>
      <c r="H51" s="20"/>
      <c r="I51" s="20"/>
      <c r="J51" s="20"/>
      <c r="K51" s="20"/>
      <c r="L51" s="21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</row>
    <row r="52" ht="12.0" customHeight="1">
      <c r="A52" s="20"/>
      <c r="B52" s="21"/>
      <c r="C52" s="15" t="s">
        <v>21</v>
      </c>
      <c r="D52" s="20"/>
      <c r="E52" s="20"/>
      <c r="F52" s="11" t="str">
        <f>F12</f>
        <v> </v>
      </c>
      <c r="G52" s="20"/>
      <c r="H52" s="20"/>
      <c r="I52" s="15" t="s">
        <v>23</v>
      </c>
      <c r="J52" s="50" t="str">
        <f>IF(J12="","",J12)</f>
        <v>27. 3. 2023</v>
      </c>
      <c r="K52" s="20"/>
      <c r="L52" s="21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</row>
    <row r="53" ht="6.75" customHeight="1">
      <c r="A53" s="20"/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1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</row>
    <row r="54" ht="15.0" customHeight="1">
      <c r="A54" s="20"/>
      <c r="B54" s="21"/>
      <c r="C54" s="15" t="s">
        <v>25</v>
      </c>
      <c r="D54" s="20"/>
      <c r="E54" s="20"/>
      <c r="F54" s="11" t="str">
        <f>E15</f>
        <v>Město Kolín</v>
      </c>
      <c r="G54" s="20"/>
      <c r="H54" s="20"/>
      <c r="I54" s="15" t="s">
        <v>33</v>
      </c>
      <c r="J54" s="18" t="str">
        <f>E21</f>
        <v>Jaroslav Janoušek</v>
      </c>
      <c r="K54" s="20"/>
      <c r="L54" s="21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</row>
    <row r="55" ht="15.0" customHeight="1">
      <c r="A55" s="20"/>
      <c r="B55" s="21"/>
      <c r="C55" s="15" t="s">
        <v>31</v>
      </c>
      <c r="D55" s="20"/>
      <c r="E55" s="20"/>
      <c r="F55" s="111" t="str">
        <f>IF(E18="","",E18)</f>
        <v>Vyplň údaj</v>
      </c>
      <c r="G55" s="20"/>
      <c r="H55" s="20"/>
      <c r="I55" s="15" t="s">
        <v>36</v>
      </c>
      <c r="J55" s="18" t="str">
        <f>E24</f>
        <v>Tridora group s.r.o</v>
      </c>
      <c r="K55" s="20"/>
      <c r="L55" s="21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</row>
    <row r="56" ht="9.75" customHeight="1">
      <c r="A56" s="20"/>
      <c r="B56" s="21"/>
      <c r="C56" s="20"/>
      <c r="D56" s="20"/>
      <c r="E56" s="20"/>
      <c r="F56" s="20"/>
      <c r="G56" s="20"/>
      <c r="H56" s="20"/>
      <c r="I56" s="20"/>
      <c r="J56" s="20"/>
      <c r="K56" s="20"/>
      <c r="L56" s="21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</row>
    <row r="57" ht="29.25" customHeight="1">
      <c r="A57" s="20"/>
      <c r="B57" s="21"/>
      <c r="C57" s="112" t="s">
        <v>102</v>
      </c>
      <c r="D57" s="105"/>
      <c r="E57" s="105"/>
      <c r="F57" s="105"/>
      <c r="G57" s="105"/>
      <c r="H57" s="105"/>
      <c r="I57" s="105"/>
      <c r="J57" s="113" t="s">
        <v>103</v>
      </c>
      <c r="K57" s="105"/>
      <c r="L57" s="21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</row>
    <row r="58" ht="9.75" customHeight="1">
      <c r="A58" s="20"/>
      <c r="B58" s="21"/>
      <c r="C58" s="20"/>
      <c r="D58" s="20"/>
      <c r="E58" s="20"/>
      <c r="F58" s="20"/>
      <c r="G58" s="20"/>
      <c r="H58" s="20"/>
      <c r="I58" s="20"/>
      <c r="J58" s="20"/>
      <c r="K58" s="20"/>
      <c r="L58" s="21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</row>
    <row r="59" ht="22.5" customHeight="1">
      <c r="A59" s="20"/>
      <c r="B59" s="21"/>
      <c r="C59" s="114" t="s">
        <v>74</v>
      </c>
      <c r="D59" s="20"/>
      <c r="E59" s="20"/>
      <c r="F59" s="20"/>
      <c r="G59" s="20"/>
      <c r="H59" s="20"/>
      <c r="I59" s="20"/>
      <c r="J59" s="72">
        <f t="shared" ref="J59:J60" si="2">J108</f>
        <v>0</v>
      </c>
      <c r="K59" s="20"/>
      <c r="L59" s="21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3" t="s">
        <v>104</v>
      </c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</row>
    <row r="60" ht="24.75" customHeight="1">
      <c r="A60" s="115"/>
      <c r="B60" s="116"/>
      <c r="C60" s="115"/>
      <c r="D60" s="117" t="s">
        <v>105</v>
      </c>
      <c r="E60" s="118"/>
      <c r="F60" s="118"/>
      <c r="G60" s="118"/>
      <c r="H60" s="118"/>
      <c r="I60" s="118"/>
      <c r="J60" s="119">
        <f t="shared" si="2"/>
        <v>0</v>
      </c>
      <c r="K60" s="115"/>
      <c r="L60" s="116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</row>
    <row r="61" ht="24.75" customHeight="1">
      <c r="A61" s="115"/>
      <c r="B61" s="116"/>
      <c r="C61" s="115"/>
      <c r="D61" s="117" t="s">
        <v>106</v>
      </c>
      <c r="E61" s="118"/>
      <c r="F61" s="118"/>
      <c r="G61" s="118"/>
      <c r="H61" s="118"/>
      <c r="I61" s="118"/>
      <c r="J61" s="119">
        <f>J111</f>
        <v>0</v>
      </c>
      <c r="K61" s="115"/>
      <c r="L61" s="116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</row>
    <row r="62" ht="24.75" customHeight="1">
      <c r="A62" s="115"/>
      <c r="B62" s="116"/>
      <c r="C62" s="115"/>
      <c r="D62" s="117" t="s">
        <v>107</v>
      </c>
      <c r="E62" s="118"/>
      <c r="F62" s="118"/>
      <c r="G62" s="118"/>
      <c r="H62" s="118"/>
      <c r="I62" s="118"/>
      <c r="J62" s="119">
        <f>J118</f>
        <v>0</v>
      </c>
      <c r="K62" s="115"/>
      <c r="L62" s="116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</row>
    <row r="63" ht="24.75" customHeight="1">
      <c r="A63" s="115"/>
      <c r="B63" s="116"/>
      <c r="C63" s="115"/>
      <c r="D63" s="117" t="s">
        <v>108</v>
      </c>
      <c r="E63" s="118"/>
      <c r="F63" s="118"/>
      <c r="G63" s="118"/>
      <c r="H63" s="118"/>
      <c r="I63" s="118"/>
      <c r="J63" s="119">
        <f>J121</f>
        <v>0</v>
      </c>
      <c r="K63" s="115"/>
      <c r="L63" s="116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</row>
    <row r="64" ht="24.75" customHeight="1">
      <c r="A64" s="115"/>
      <c r="B64" s="116"/>
      <c r="C64" s="115"/>
      <c r="D64" s="117" t="s">
        <v>109</v>
      </c>
      <c r="E64" s="118"/>
      <c r="F64" s="118"/>
      <c r="G64" s="118"/>
      <c r="H64" s="118"/>
      <c r="I64" s="118"/>
      <c r="J64" s="119">
        <f>J126</f>
        <v>0</v>
      </c>
      <c r="K64" s="115"/>
      <c r="L64" s="116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</row>
    <row r="65" ht="24.75" customHeight="1">
      <c r="A65" s="115"/>
      <c r="B65" s="116"/>
      <c r="C65" s="115"/>
      <c r="D65" s="117" t="s">
        <v>110</v>
      </c>
      <c r="E65" s="118"/>
      <c r="F65" s="118"/>
      <c r="G65" s="118"/>
      <c r="H65" s="118"/>
      <c r="I65" s="118"/>
      <c r="J65" s="119">
        <f>J128</f>
        <v>0</v>
      </c>
      <c r="K65" s="115"/>
      <c r="L65" s="116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</row>
    <row r="66" ht="24.75" customHeight="1">
      <c r="A66" s="115"/>
      <c r="B66" s="116"/>
      <c r="C66" s="115"/>
      <c r="D66" s="117" t="s">
        <v>111</v>
      </c>
      <c r="E66" s="118"/>
      <c r="F66" s="118"/>
      <c r="G66" s="118"/>
      <c r="H66" s="118"/>
      <c r="I66" s="118"/>
      <c r="J66" s="119">
        <f>J133</f>
        <v>0</v>
      </c>
      <c r="K66" s="115"/>
      <c r="L66" s="116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</row>
    <row r="67" ht="24.75" customHeight="1">
      <c r="A67" s="115"/>
      <c r="B67" s="116"/>
      <c r="C67" s="115"/>
      <c r="D67" s="117" t="s">
        <v>112</v>
      </c>
      <c r="E67" s="118"/>
      <c r="F67" s="118"/>
      <c r="G67" s="118"/>
      <c r="H67" s="118"/>
      <c r="I67" s="118"/>
      <c r="J67" s="119">
        <f>J139</f>
        <v>0</v>
      </c>
      <c r="K67" s="115"/>
      <c r="L67" s="116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</row>
    <row r="68" ht="24.75" customHeight="1">
      <c r="A68" s="115"/>
      <c r="B68" s="116"/>
      <c r="C68" s="115"/>
      <c r="D68" s="117" t="s">
        <v>113</v>
      </c>
      <c r="E68" s="118"/>
      <c r="F68" s="118"/>
      <c r="G68" s="118"/>
      <c r="H68" s="118"/>
      <c r="I68" s="118"/>
      <c r="J68" s="119">
        <f>J145</f>
        <v>0</v>
      </c>
      <c r="K68" s="115"/>
      <c r="L68" s="116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</row>
    <row r="69" ht="24.75" customHeight="1">
      <c r="A69" s="115"/>
      <c r="B69" s="116"/>
      <c r="C69" s="115"/>
      <c r="D69" s="117" t="s">
        <v>106</v>
      </c>
      <c r="E69" s="118"/>
      <c r="F69" s="118"/>
      <c r="G69" s="118"/>
      <c r="H69" s="118"/>
      <c r="I69" s="118"/>
      <c r="J69" s="119">
        <f>J148</f>
        <v>0</v>
      </c>
      <c r="K69" s="115"/>
      <c r="L69" s="116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</row>
    <row r="70" ht="24.75" customHeight="1">
      <c r="A70" s="115"/>
      <c r="B70" s="116"/>
      <c r="C70" s="115"/>
      <c r="D70" s="117" t="s">
        <v>111</v>
      </c>
      <c r="E70" s="118"/>
      <c r="F70" s="118"/>
      <c r="G70" s="118"/>
      <c r="H70" s="118"/>
      <c r="I70" s="118"/>
      <c r="J70" s="119">
        <f>J150</f>
        <v>0</v>
      </c>
      <c r="K70" s="115"/>
      <c r="L70" s="116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</row>
    <row r="71" ht="24.75" customHeight="1">
      <c r="A71" s="115"/>
      <c r="B71" s="116"/>
      <c r="C71" s="115"/>
      <c r="D71" s="117" t="s">
        <v>105</v>
      </c>
      <c r="E71" s="118"/>
      <c r="F71" s="118"/>
      <c r="G71" s="118"/>
      <c r="H71" s="118"/>
      <c r="I71" s="118"/>
      <c r="J71" s="119">
        <f>J152</f>
        <v>0</v>
      </c>
      <c r="K71" s="115"/>
      <c r="L71" s="116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</row>
    <row r="72" ht="24.75" customHeight="1">
      <c r="A72" s="115"/>
      <c r="B72" s="116"/>
      <c r="C72" s="115"/>
      <c r="D72" s="117" t="s">
        <v>114</v>
      </c>
      <c r="E72" s="118"/>
      <c r="F72" s="118"/>
      <c r="G72" s="118"/>
      <c r="H72" s="118"/>
      <c r="I72" s="118"/>
      <c r="J72" s="119">
        <f>J155</f>
        <v>0</v>
      </c>
      <c r="K72" s="115"/>
      <c r="L72" s="116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</row>
    <row r="73" ht="24.75" customHeight="1">
      <c r="A73" s="115"/>
      <c r="B73" s="116"/>
      <c r="C73" s="115"/>
      <c r="D73" s="117" t="s">
        <v>110</v>
      </c>
      <c r="E73" s="118"/>
      <c r="F73" s="118"/>
      <c r="G73" s="118"/>
      <c r="H73" s="118"/>
      <c r="I73" s="118"/>
      <c r="J73" s="119">
        <f>J157</f>
        <v>0</v>
      </c>
      <c r="K73" s="115"/>
      <c r="L73" s="116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</row>
    <row r="74" ht="24.75" customHeight="1">
      <c r="A74" s="115"/>
      <c r="B74" s="116"/>
      <c r="C74" s="115"/>
      <c r="D74" s="117" t="s">
        <v>115</v>
      </c>
      <c r="E74" s="118"/>
      <c r="F74" s="118"/>
      <c r="G74" s="118"/>
      <c r="H74" s="118"/>
      <c r="I74" s="118"/>
      <c r="J74" s="119">
        <f>J159</f>
        <v>0</v>
      </c>
      <c r="K74" s="115"/>
      <c r="L74" s="116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</row>
    <row r="75" ht="24.75" customHeight="1">
      <c r="A75" s="115"/>
      <c r="B75" s="116"/>
      <c r="C75" s="115"/>
      <c r="D75" s="117" t="s">
        <v>110</v>
      </c>
      <c r="E75" s="118"/>
      <c r="F75" s="118"/>
      <c r="G75" s="118"/>
      <c r="H75" s="118"/>
      <c r="I75" s="118"/>
      <c r="J75" s="119">
        <f>J161</f>
        <v>0</v>
      </c>
      <c r="K75" s="115"/>
      <c r="L75" s="116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</row>
    <row r="76" ht="24.75" customHeight="1">
      <c r="A76" s="115"/>
      <c r="B76" s="116"/>
      <c r="C76" s="115"/>
      <c r="D76" s="117" t="s">
        <v>116</v>
      </c>
      <c r="E76" s="118"/>
      <c r="F76" s="118"/>
      <c r="G76" s="118"/>
      <c r="H76" s="118"/>
      <c r="I76" s="118"/>
      <c r="J76" s="119">
        <f>J163</f>
        <v>0</v>
      </c>
      <c r="K76" s="115"/>
      <c r="L76" s="116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</row>
    <row r="77" ht="24.75" customHeight="1">
      <c r="A77" s="115"/>
      <c r="B77" s="116"/>
      <c r="C77" s="115"/>
      <c r="D77" s="117" t="s">
        <v>117</v>
      </c>
      <c r="E77" s="118"/>
      <c r="F77" s="118"/>
      <c r="G77" s="118"/>
      <c r="H77" s="118"/>
      <c r="I77" s="118"/>
      <c r="J77" s="119">
        <f>J166</f>
        <v>0</v>
      </c>
      <c r="K77" s="115"/>
      <c r="L77" s="116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</row>
    <row r="78" ht="24.75" customHeight="1">
      <c r="A78" s="115"/>
      <c r="B78" s="116"/>
      <c r="C78" s="115"/>
      <c r="D78" s="117" t="s">
        <v>118</v>
      </c>
      <c r="E78" s="118"/>
      <c r="F78" s="118"/>
      <c r="G78" s="118"/>
      <c r="H78" s="118"/>
      <c r="I78" s="118"/>
      <c r="J78" s="119">
        <f>J168</f>
        <v>0</v>
      </c>
      <c r="K78" s="115"/>
      <c r="L78" s="116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</row>
    <row r="79" ht="24.75" customHeight="1">
      <c r="A79" s="115"/>
      <c r="B79" s="116"/>
      <c r="C79" s="115"/>
      <c r="D79" s="117" t="s">
        <v>119</v>
      </c>
      <c r="E79" s="118"/>
      <c r="F79" s="118"/>
      <c r="G79" s="118"/>
      <c r="H79" s="118"/>
      <c r="I79" s="118"/>
      <c r="J79" s="119">
        <f>J170</f>
        <v>0</v>
      </c>
      <c r="K79" s="115"/>
      <c r="L79" s="116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</row>
    <row r="80" ht="24.75" customHeight="1">
      <c r="A80" s="115"/>
      <c r="B80" s="116"/>
      <c r="C80" s="115"/>
      <c r="D80" s="117" t="s">
        <v>120</v>
      </c>
      <c r="E80" s="118"/>
      <c r="F80" s="118"/>
      <c r="G80" s="118"/>
      <c r="H80" s="118"/>
      <c r="I80" s="118"/>
      <c r="J80" s="119">
        <f>J174</f>
        <v>0</v>
      </c>
      <c r="K80" s="115"/>
      <c r="L80" s="116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</row>
    <row r="81" ht="24.75" customHeight="1">
      <c r="A81" s="115"/>
      <c r="B81" s="116"/>
      <c r="C81" s="115"/>
      <c r="D81" s="117" t="s">
        <v>117</v>
      </c>
      <c r="E81" s="118"/>
      <c r="F81" s="118"/>
      <c r="G81" s="118"/>
      <c r="H81" s="118"/>
      <c r="I81" s="118"/>
      <c r="J81" s="119">
        <f>J177</f>
        <v>0</v>
      </c>
      <c r="K81" s="115"/>
      <c r="L81" s="116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</row>
    <row r="82" ht="24.75" customHeight="1">
      <c r="A82" s="115"/>
      <c r="B82" s="116"/>
      <c r="C82" s="115"/>
      <c r="D82" s="117" t="s">
        <v>106</v>
      </c>
      <c r="E82" s="118"/>
      <c r="F82" s="118"/>
      <c r="G82" s="118"/>
      <c r="H82" s="118"/>
      <c r="I82" s="118"/>
      <c r="J82" s="119">
        <f>J179</f>
        <v>0</v>
      </c>
      <c r="K82" s="115"/>
      <c r="L82" s="116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</row>
    <row r="83" ht="24.75" customHeight="1">
      <c r="A83" s="115"/>
      <c r="B83" s="116"/>
      <c r="C83" s="115"/>
      <c r="D83" s="117" t="s">
        <v>121</v>
      </c>
      <c r="E83" s="118"/>
      <c r="F83" s="118"/>
      <c r="G83" s="118"/>
      <c r="H83" s="118"/>
      <c r="I83" s="118"/>
      <c r="J83" s="119">
        <f>J183</f>
        <v>0</v>
      </c>
      <c r="K83" s="115"/>
      <c r="L83" s="116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</row>
    <row r="84" ht="24.75" customHeight="1">
      <c r="A84" s="115"/>
      <c r="B84" s="116"/>
      <c r="C84" s="115"/>
      <c r="D84" s="117" t="s">
        <v>115</v>
      </c>
      <c r="E84" s="118"/>
      <c r="F84" s="118"/>
      <c r="G84" s="118"/>
      <c r="H84" s="118"/>
      <c r="I84" s="118"/>
      <c r="J84" s="119">
        <f>J185</f>
        <v>0</v>
      </c>
      <c r="K84" s="115"/>
      <c r="L84" s="116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</row>
    <row r="85" ht="24.75" customHeight="1">
      <c r="A85" s="115"/>
      <c r="B85" s="116"/>
      <c r="C85" s="115"/>
      <c r="D85" s="117" t="s">
        <v>110</v>
      </c>
      <c r="E85" s="118"/>
      <c r="F85" s="118"/>
      <c r="G85" s="118"/>
      <c r="H85" s="118"/>
      <c r="I85" s="118"/>
      <c r="J85" s="119">
        <f>J187</f>
        <v>0</v>
      </c>
      <c r="K85" s="115"/>
      <c r="L85" s="116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</row>
    <row r="86" ht="24.75" customHeight="1">
      <c r="A86" s="115"/>
      <c r="B86" s="116"/>
      <c r="C86" s="115"/>
      <c r="D86" s="117" t="s">
        <v>122</v>
      </c>
      <c r="E86" s="118"/>
      <c r="F86" s="118"/>
      <c r="G86" s="118"/>
      <c r="H86" s="118"/>
      <c r="I86" s="118"/>
      <c r="J86" s="119">
        <f>J189</f>
        <v>0</v>
      </c>
      <c r="K86" s="115"/>
      <c r="L86" s="116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</row>
    <row r="87" ht="24.75" customHeight="1">
      <c r="A87" s="115"/>
      <c r="B87" s="116"/>
      <c r="C87" s="115"/>
      <c r="D87" s="117" t="s">
        <v>123</v>
      </c>
      <c r="E87" s="118"/>
      <c r="F87" s="118"/>
      <c r="G87" s="118"/>
      <c r="H87" s="118"/>
      <c r="I87" s="118"/>
      <c r="J87" s="119">
        <f>J191</f>
        <v>0</v>
      </c>
      <c r="K87" s="115"/>
      <c r="L87" s="116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</row>
    <row r="88" ht="24.75" customHeight="1">
      <c r="A88" s="115"/>
      <c r="B88" s="116"/>
      <c r="C88" s="115"/>
      <c r="D88" s="117" t="s">
        <v>105</v>
      </c>
      <c r="E88" s="118"/>
      <c r="F88" s="118"/>
      <c r="G88" s="118"/>
      <c r="H88" s="118"/>
      <c r="I88" s="118"/>
      <c r="J88" s="119">
        <f>J195</f>
        <v>0</v>
      </c>
      <c r="K88" s="115"/>
      <c r="L88" s="116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</row>
    <row r="89" ht="21.75" customHeight="1">
      <c r="A89" s="20"/>
      <c r="B89" s="21"/>
      <c r="C89" s="20"/>
      <c r="D89" s="20"/>
      <c r="E89" s="20"/>
      <c r="F89" s="20"/>
      <c r="G89" s="20"/>
      <c r="H89" s="20"/>
      <c r="I89" s="20"/>
      <c r="J89" s="20"/>
      <c r="K89" s="20"/>
      <c r="L89" s="21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</row>
    <row r="90" ht="6.75" customHeight="1">
      <c r="A90" s="20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21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</row>
    <row r="94" ht="6.75" customHeight="1">
      <c r="A94" s="2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21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</row>
    <row r="95" ht="24.75" customHeight="1">
      <c r="A95" s="20"/>
      <c r="B95" s="21"/>
      <c r="C95" s="7" t="s">
        <v>124</v>
      </c>
      <c r="D95" s="20"/>
      <c r="E95" s="20"/>
      <c r="F95" s="20"/>
      <c r="G95" s="20"/>
      <c r="H95" s="20"/>
      <c r="I95" s="20"/>
      <c r="J95" s="20"/>
      <c r="K95" s="20"/>
      <c r="L95" s="21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</row>
    <row r="96" ht="6.75" customHeight="1">
      <c r="A96" s="20"/>
      <c r="B96" s="21"/>
      <c r="C96" s="20"/>
      <c r="D96" s="20"/>
      <c r="E96" s="20"/>
      <c r="F96" s="20"/>
      <c r="G96" s="20"/>
      <c r="H96" s="20"/>
      <c r="I96" s="20"/>
      <c r="J96" s="20"/>
      <c r="K96" s="20"/>
      <c r="L96" s="21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</row>
    <row r="97" ht="12.0" customHeight="1">
      <c r="A97" s="20"/>
      <c r="B97" s="21"/>
      <c r="C97" s="15" t="s">
        <v>16</v>
      </c>
      <c r="D97" s="20"/>
      <c r="E97" s="20"/>
      <c r="F97" s="20"/>
      <c r="G97" s="20"/>
      <c r="H97" s="20"/>
      <c r="I97" s="20"/>
      <c r="J97" s="20"/>
      <c r="K97" s="20"/>
      <c r="L97" s="21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</row>
    <row r="98" ht="16.5" customHeight="1">
      <c r="A98" s="20"/>
      <c r="B98" s="21"/>
      <c r="C98" s="20"/>
      <c r="D98" s="20"/>
      <c r="E98" s="98" t="str">
        <f>E7</f>
        <v>Kolín Hradby</v>
      </c>
      <c r="I98" s="20"/>
      <c r="J98" s="20"/>
      <c r="K98" s="20"/>
      <c r="L98" s="21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</row>
    <row r="99" ht="12.0" customHeight="1">
      <c r="A99" s="20"/>
      <c r="B99" s="21"/>
      <c r="C99" s="15" t="s">
        <v>99</v>
      </c>
      <c r="D99" s="20"/>
      <c r="E99" s="20"/>
      <c r="F99" s="20"/>
      <c r="G99" s="20"/>
      <c r="H99" s="20"/>
      <c r="I99" s="20"/>
      <c r="J99" s="20"/>
      <c r="K99" s="20"/>
      <c r="L99" s="21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</row>
    <row r="100" ht="16.5" customHeight="1">
      <c r="A100" s="20"/>
      <c r="B100" s="21"/>
      <c r="C100" s="20"/>
      <c r="D100" s="20"/>
      <c r="E100" s="48" t="str">
        <f>E9</f>
        <v>Objekt3 - 01 2 Pol</v>
      </c>
      <c r="I100" s="20"/>
      <c r="J100" s="20"/>
      <c r="K100" s="20"/>
      <c r="L100" s="21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</row>
    <row r="101" ht="6.75" customHeight="1">
      <c r="A101" s="20"/>
      <c r="B101" s="21"/>
      <c r="C101" s="20"/>
      <c r="D101" s="20"/>
      <c r="E101" s="20"/>
      <c r="F101" s="20"/>
      <c r="G101" s="20"/>
      <c r="H101" s="20"/>
      <c r="I101" s="20"/>
      <c r="J101" s="20"/>
      <c r="K101" s="20"/>
      <c r="L101" s="21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</row>
    <row r="102" ht="12.0" customHeight="1">
      <c r="A102" s="20"/>
      <c r="B102" s="21"/>
      <c r="C102" s="15" t="s">
        <v>21</v>
      </c>
      <c r="D102" s="20"/>
      <c r="E102" s="20"/>
      <c r="F102" s="11" t="str">
        <f>F12</f>
        <v> </v>
      </c>
      <c r="G102" s="20"/>
      <c r="H102" s="20"/>
      <c r="I102" s="15" t="s">
        <v>23</v>
      </c>
      <c r="J102" s="50" t="str">
        <f>IF(J12="","",J12)</f>
        <v>27. 3. 2023</v>
      </c>
      <c r="K102" s="20"/>
      <c r="L102" s="21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</row>
    <row r="103" ht="6.75" customHeight="1">
      <c r="A103" s="20"/>
      <c r="B103" s="21"/>
      <c r="C103" s="20"/>
      <c r="D103" s="20"/>
      <c r="E103" s="20"/>
      <c r="F103" s="20"/>
      <c r="G103" s="20"/>
      <c r="H103" s="20"/>
      <c r="I103" s="20"/>
      <c r="J103" s="20"/>
      <c r="K103" s="20"/>
      <c r="L103" s="21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</row>
    <row r="104" ht="15.0" customHeight="1">
      <c r="A104" s="20"/>
      <c r="B104" s="21"/>
      <c r="C104" s="15" t="s">
        <v>25</v>
      </c>
      <c r="D104" s="20"/>
      <c r="E104" s="20"/>
      <c r="F104" s="11" t="str">
        <f>E15</f>
        <v>Město Kolín</v>
      </c>
      <c r="G104" s="20"/>
      <c r="H104" s="20"/>
      <c r="I104" s="15" t="s">
        <v>33</v>
      </c>
      <c r="J104" s="18" t="str">
        <f>E21</f>
        <v>Jaroslav Janoušek</v>
      </c>
      <c r="K104" s="20"/>
      <c r="L104" s="21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</row>
    <row r="105" ht="15.0" customHeight="1">
      <c r="A105" s="20"/>
      <c r="B105" s="21"/>
      <c r="C105" s="15" t="s">
        <v>31</v>
      </c>
      <c r="D105" s="20"/>
      <c r="E105" s="20"/>
      <c r="F105" s="111" t="str">
        <f>IF(E18="","",E18)</f>
        <v>Vyplň údaj</v>
      </c>
      <c r="G105" s="20"/>
      <c r="H105" s="20"/>
      <c r="I105" s="15" t="s">
        <v>36</v>
      </c>
      <c r="J105" s="18" t="str">
        <f>E24</f>
        <v>Tridora group s.r.o</v>
      </c>
      <c r="K105" s="20"/>
      <c r="L105" s="21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</row>
    <row r="106" ht="9.75" customHeight="1">
      <c r="A106" s="20"/>
      <c r="B106" s="21"/>
      <c r="C106" s="20"/>
      <c r="D106" s="20"/>
      <c r="E106" s="20"/>
      <c r="F106" s="20"/>
      <c r="G106" s="20"/>
      <c r="H106" s="20"/>
      <c r="I106" s="20"/>
      <c r="J106" s="20"/>
      <c r="K106" s="20"/>
      <c r="L106" s="21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</row>
    <row r="107" ht="29.25" customHeight="1">
      <c r="A107" s="120"/>
      <c r="B107" s="121"/>
      <c r="C107" s="122" t="s">
        <v>125</v>
      </c>
      <c r="D107" s="123" t="s">
        <v>61</v>
      </c>
      <c r="E107" s="123" t="s">
        <v>57</v>
      </c>
      <c r="F107" s="123" t="s">
        <v>58</v>
      </c>
      <c r="G107" s="123" t="s">
        <v>126</v>
      </c>
      <c r="H107" s="123" t="s">
        <v>127</v>
      </c>
      <c r="I107" s="123" t="s">
        <v>128</v>
      </c>
      <c r="J107" s="123" t="s">
        <v>103</v>
      </c>
      <c r="K107" s="124" t="s">
        <v>129</v>
      </c>
      <c r="L107" s="121"/>
      <c r="M107" s="63" t="s">
        <v>19</v>
      </c>
      <c r="N107" s="64" t="s">
        <v>46</v>
      </c>
      <c r="O107" s="64" t="s">
        <v>130</v>
      </c>
      <c r="P107" s="64" t="s">
        <v>131</v>
      </c>
      <c r="Q107" s="64" t="s">
        <v>132</v>
      </c>
      <c r="R107" s="64" t="s">
        <v>133</v>
      </c>
      <c r="S107" s="64" t="s">
        <v>134</v>
      </c>
      <c r="T107" s="65" t="s">
        <v>135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0"/>
      <c r="BG107" s="120"/>
      <c r="BH107" s="120"/>
      <c r="BI107" s="120"/>
      <c r="BJ107" s="120"/>
      <c r="BK107" s="120"/>
      <c r="BL107" s="120"/>
      <c r="BM107" s="120"/>
    </row>
    <row r="108" ht="22.5" customHeight="1">
      <c r="A108" s="20"/>
      <c r="B108" s="21"/>
      <c r="C108" s="69" t="s">
        <v>136</v>
      </c>
      <c r="D108" s="20"/>
      <c r="E108" s="20"/>
      <c r="F108" s="20"/>
      <c r="G108" s="20"/>
      <c r="H108" s="20"/>
      <c r="I108" s="20"/>
      <c r="J108" s="125">
        <f t="shared" ref="J108:J109" si="3">BK108</f>
        <v>0</v>
      </c>
      <c r="K108" s="20"/>
      <c r="L108" s="21"/>
      <c r="M108" s="66"/>
      <c r="N108" s="54"/>
      <c r="O108" s="54"/>
      <c r="P108" s="126">
        <f>P109+P111+P118+P121+P126+P128+P133+P139+P145+P148+P150+P152+P155+P157+P159+P161+P163+P166+P168+P170+P174+P177+P179+P183+P185+P187+P189+P191+P195</f>
        <v>0</v>
      </c>
      <c r="Q108" s="54"/>
      <c r="R108" s="126">
        <f>R109+R111+R118+R121+R126+R128+R133+R139+R145+R148+R150+R152+R155+R157+R159+R161+R163+R166+R168+R170+R174+R177+R179+R183+R185+R187+R189+R191+R195</f>
        <v>0</v>
      </c>
      <c r="S108" s="54"/>
      <c r="T108" s="127">
        <f>T109+T111+T118+T121+T126+T128+T133+T139+T145+T148+T150+T152+T155+T157+T159+T161+T163+T166+T168+T170+T174+T177+T179+T183+T185+T187+T189+T191+T195</f>
        <v>0</v>
      </c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3" t="s">
        <v>75</v>
      </c>
      <c r="AU108" s="3" t="s">
        <v>104</v>
      </c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128">
        <f>BK109+BK111+BK118+BK121+BK126+BK128+BK133+BK139+BK145+BK148+BK150+BK152+BK155+BK157+BK159+BK161+BK163+BK166+BK168+BK170+BK174+BK177+BK179+BK183+BK185+BK187+BK189+BK191+BK195</f>
        <v>0</v>
      </c>
      <c r="BL108" s="20"/>
      <c r="BM108" s="20"/>
    </row>
    <row r="109" ht="25.5" customHeight="1">
      <c r="A109" s="129"/>
      <c r="B109" s="130"/>
      <c r="C109" s="129"/>
      <c r="D109" s="131" t="s">
        <v>75</v>
      </c>
      <c r="E109" s="132" t="s">
        <v>137</v>
      </c>
      <c r="F109" s="132" t="s">
        <v>138</v>
      </c>
      <c r="G109" s="129"/>
      <c r="H109" s="129"/>
      <c r="I109" s="129"/>
      <c r="J109" s="133">
        <f t="shared" si="3"/>
        <v>0</v>
      </c>
      <c r="K109" s="129"/>
      <c r="L109" s="130"/>
      <c r="M109" s="134"/>
      <c r="N109" s="129"/>
      <c r="O109" s="129"/>
      <c r="P109" s="135">
        <f>P110</f>
        <v>0</v>
      </c>
      <c r="Q109" s="129"/>
      <c r="R109" s="135">
        <f>R110</f>
        <v>0</v>
      </c>
      <c r="S109" s="129"/>
      <c r="T109" s="136">
        <f>T110</f>
        <v>0</v>
      </c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31" t="s">
        <v>83</v>
      </c>
      <c r="AS109" s="129"/>
      <c r="AT109" s="137" t="s">
        <v>75</v>
      </c>
      <c r="AU109" s="137" t="s">
        <v>76</v>
      </c>
      <c r="AV109" s="129"/>
      <c r="AW109" s="129"/>
      <c r="AX109" s="129"/>
      <c r="AY109" s="131" t="s">
        <v>139</v>
      </c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38">
        <f>BK110</f>
        <v>0</v>
      </c>
      <c r="BL109" s="129"/>
      <c r="BM109" s="129"/>
    </row>
    <row r="110" ht="24.0" customHeight="1">
      <c r="A110" s="20"/>
      <c r="B110" s="21"/>
      <c r="C110" s="139" t="s">
        <v>83</v>
      </c>
      <c r="D110" s="139" t="s">
        <v>140</v>
      </c>
      <c r="E110" s="140" t="s">
        <v>141</v>
      </c>
      <c r="F110" s="141" t="s">
        <v>142</v>
      </c>
      <c r="G110" s="142" t="s">
        <v>143</v>
      </c>
      <c r="H110" s="143">
        <v>46.713</v>
      </c>
      <c r="I110" s="144"/>
      <c r="J110" s="145">
        <f>ROUND(I110*H110,2)</f>
        <v>0</v>
      </c>
      <c r="K110" s="141" t="s">
        <v>19</v>
      </c>
      <c r="L110" s="21"/>
      <c r="M110" s="146" t="s">
        <v>19</v>
      </c>
      <c r="N110" s="147" t="s">
        <v>47</v>
      </c>
      <c r="O110" s="20"/>
      <c r="P110" s="148">
        <f>O110*H110</f>
        <v>0</v>
      </c>
      <c r="Q110" s="148">
        <v>0.0</v>
      </c>
      <c r="R110" s="148">
        <f>Q110*H110</f>
        <v>0</v>
      </c>
      <c r="S110" s="148">
        <v>0.0</v>
      </c>
      <c r="T110" s="149">
        <f>S110*H110</f>
        <v>0</v>
      </c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150" t="s">
        <v>144</v>
      </c>
      <c r="AS110" s="20"/>
      <c r="AT110" s="150" t="s">
        <v>140</v>
      </c>
      <c r="AU110" s="150" t="s">
        <v>83</v>
      </c>
      <c r="AV110" s="20"/>
      <c r="AW110" s="20"/>
      <c r="AX110" s="20"/>
      <c r="AY110" s="3" t="s">
        <v>139</v>
      </c>
      <c r="AZ110" s="20"/>
      <c r="BA110" s="20"/>
      <c r="BB110" s="20"/>
      <c r="BC110" s="20"/>
      <c r="BD110" s="20"/>
      <c r="BE110" s="151">
        <f>IF(N110="základní",J110,0)</f>
        <v>0</v>
      </c>
      <c r="BF110" s="151">
        <f>IF(N110="snížená",J110,0)</f>
        <v>0</v>
      </c>
      <c r="BG110" s="151">
        <f>IF(N110="zákl. přenesená",J110,0)</f>
        <v>0</v>
      </c>
      <c r="BH110" s="151">
        <f>IF(N110="sníž. přenesená",J110,0)</f>
        <v>0</v>
      </c>
      <c r="BI110" s="151">
        <f>IF(N110="nulová",J110,0)</f>
        <v>0</v>
      </c>
      <c r="BJ110" s="3" t="s">
        <v>83</v>
      </c>
      <c r="BK110" s="151">
        <f>ROUND(I110*H110,2)</f>
        <v>0</v>
      </c>
      <c r="BL110" s="3" t="s">
        <v>144</v>
      </c>
      <c r="BM110" s="150" t="s">
        <v>85</v>
      </c>
    </row>
    <row r="111" ht="25.5" customHeight="1">
      <c r="A111" s="129"/>
      <c r="B111" s="130"/>
      <c r="C111" s="129"/>
      <c r="D111" s="131" t="s">
        <v>75</v>
      </c>
      <c r="E111" s="132" t="s">
        <v>145</v>
      </c>
      <c r="F111" s="132" t="s">
        <v>146</v>
      </c>
      <c r="G111" s="129"/>
      <c r="H111" s="129"/>
      <c r="I111" s="129"/>
      <c r="J111" s="133">
        <f>BK111</f>
        <v>0</v>
      </c>
      <c r="K111" s="129"/>
      <c r="L111" s="130"/>
      <c r="M111" s="134"/>
      <c r="N111" s="129"/>
      <c r="O111" s="129"/>
      <c r="P111" s="135">
        <f>SUM(P112:P117)</f>
        <v>0</v>
      </c>
      <c r="Q111" s="129"/>
      <c r="R111" s="135">
        <f>SUM(R112:R117)</f>
        <v>0</v>
      </c>
      <c r="S111" s="129"/>
      <c r="T111" s="136">
        <f>SUM(T112:T117)</f>
        <v>0</v>
      </c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31" t="s">
        <v>83</v>
      </c>
      <c r="AS111" s="129"/>
      <c r="AT111" s="137" t="s">
        <v>75</v>
      </c>
      <c r="AU111" s="137" t="s">
        <v>76</v>
      </c>
      <c r="AV111" s="129"/>
      <c r="AW111" s="129"/>
      <c r="AX111" s="129"/>
      <c r="AY111" s="131" t="s">
        <v>139</v>
      </c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38">
        <f>SUM(BK112:BK117)</f>
        <v>0</v>
      </c>
      <c r="BL111" s="129"/>
      <c r="BM111" s="129"/>
    </row>
    <row r="112" ht="24.0" customHeight="1">
      <c r="A112" s="20"/>
      <c r="B112" s="21"/>
      <c r="C112" s="139" t="s">
        <v>85</v>
      </c>
      <c r="D112" s="139" t="s">
        <v>140</v>
      </c>
      <c r="E112" s="140" t="s">
        <v>147</v>
      </c>
      <c r="F112" s="141" t="s">
        <v>148</v>
      </c>
      <c r="G112" s="142" t="s">
        <v>143</v>
      </c>
      <c r="H112" s="143">
        <v>140.139</v>
      </c>
      <c r="I112" s="144"/>
      <c r="J112" s="145">
        <f>ROUND(I112*H112,2)</f>
        <v>0</v>
      </c>
      <c r="K112" s="141" t="s">
        <v>19</v>
      </c>
      <c r="L112" s="21"/>
      <c r="M112" s="146" t="s">
        <v>19</v>
      </c>
      <c r="N112" s="147" t="s">
        <v>47</v>
      </c>
      <c r="O112" s="20"/>
      <c r="P112" s="148">
        <f>O112*H112</f>
        <v>0</v>
      </c>
      <c r="Q112" s="148">
        <v>0.0</v>
      </c>
      <c r="R112" s="148">
        <f>Q112*H112</f>
        <v>0</v>
      </c>
      <c r="S112" s="148">
        <v>0.0</v>
      </c>
      <c r="T112" s="149">
        <f>S112*H112</f>
        <v>0</v>
      </c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150" t="s">
        <v>144</v>
      </c>
      <c r="AS112" s="20"/>
      <c r="AT112" s="150" t="s">
        <v>140</v>
      </c>
      <c r="AU112" s="150" t="s">
        <v>83</v>
      </c>
      <c r="AV112" s="20"/>
      <c r="AW112" s="20"/>
      <c r="AX112" s="20"/>
      <c r="AY112" s="3" t="s">
        <v>139</v>
      </c>
      <c r="AZ112" s="20"/>
      <c r="BA112" s="20"/>
      <c r="BB112" s="20"/>
      <c r="BC112" s="20"/>
      <c r="BD112" s="20"/>
      <c r="BE112" s="151">
        <f>IF(N112="základní",J112,0)</f>
        <v>0</v>
      </c>
      <c r="BF112" s="151">
        <f>IF(N112="snížená",J112,0)</f>
        <v>0</v>
      </c>
      <c r="BG112" s="151">
        <f>IF(N112="zákl. přenesená",J112,0)</f>
        <v>0</v>
      </c>
      <c r="BH112" s="151">
        <f>IF(N112="sníž. přenesená",J112,0)</f>
        <v>0</v>
      </c>
      <c r="BI112" s="151">
        <f>IF(N112="nulová",J112,0)</f>
        <v>0</v>
      </c>
      <c r="BJ112" s="3" t="s">
        <v>83</v>
      </c>
      <c r="BK112" s="151">
        <f>ROUND(I112*H112,2)</f>
        <v>0</v>
      </c>
      <c r="BL112" s="3" t="s">
        <v>144</v>
      </c>
      <c r="BM112" s="150" t="s">
        <v>144</v>
      </c>
    </row>
    <row r="113" ht="15.75" customHeight="1">
      <c r="A113" s="152"/>
      <c r="B113" s="153"/>
      <c r="C113" s="152"/>
      <c r="D113" s="154" t="s">
        <v>149</v>
      </c>
      <c r="E113" s="155" t="s">
        <v>19</v>
      </c>
      <c r="F113" s="156" t="s">
        <v>150</v>
      </c>
      <c r="G113" s="152"/>
      <c r="H113" s="157">
        <v>140.139</v>
      </c>
      <c r="I113" s="152"/>
      <c r="J113" s="152"/>
      <c r="K113" s="152"/>
      <c r="L113" s="153"/>
      <c r="M113" s="158"/>
      <c r="N113" s="152"/>
      <c r="O113" s="152"/>
      <c r="P113" s="152"/>
      <c r="Q113" s="152"/>
      <c r="R113" s="152"/>
      <c r="S113" s="152"/>
      <c r="T113" s="159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5" t="s">
        <v>149</v>
      </c>
      <c r="AU113" s="155" t="s">
        <v>83</v>
      </c>
      <c r="AV113" s="152" t="s">
        <v>85</v>
      </c>
      <c r="AW113" s="152" t="s">
        <v>35</v>
      </c>
      <c r="AX113" s="152" t="s">
        <v>76</v>
      </c>
      <c r="AY113" s="155" t="s">
        <v>139</v>
      </c>
      <c r="AZ113" s="152"/>
      <c r="BA113" s="152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152"/>
      <c r="BM113" s="152"/>
    </row>
    <row r="114" ht="15.75" customHeight="1">
      <c r="A114" s="160"/>
      <c r="B114" s="161"/>
      <c r="C114" s="160"/>
      <c r="D114" s="154" t="s">
        <v>149</v>
      </c>
      <c r="E114" s="162" t="s">
        <v>19</v>
      </c>
      <c r="F114" s="163" t="s">
        <v>151</v>
      </c>
      <c r="G114" s="160"/>
      <c r="H114" s="164">
        <v>140.139</v>
      </c>
      <c r="I114" s="160"/>
      <c r="J114" s="160"/>
      <c r="K114" s="160"/>
      <c r="L114" s="161"/>
      <c r="M114" s="165"/>
      <c r="N114" s="160"/>
      <c r="O114" s="160"/>
      <c r="P114" s="160"/>
      <c r="Q114" s="160"/>
      <c r="R114" s="160"/>
      <c r="S114" s="160"/>
      <c r="T114" s="166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2" t="s">
        <v>149</v>
      </c>
      <c r="AU114" s="162" t="s">
        <v>83</v>
      </c>
      <c r="AV114" s="160" t="s">
        <v>144</v>
      </c>
      <c r="AW114" s="160" t="s">
        <v>35</v>
      </c>
      <c r="AX114" s="160" t="s">
        <v>83</v>
      </c>
      <c r="AY114" s="162" t="s">
        <v>139</v>
      </c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0"/>
    </row>
    <row r="115" ht="24.0" customHeight="1">
      <c r="A115" s="20"/>
      <c r="B115" s="21"/>
      <c r="C115" s="139" t="s">
        <v>137</v>
      </c>
      <c r="D115" s="139" t="s">
        <v>140</v>
      </c>
      <c r="E115" s="140" t="s">
        <v>152</v>
      </c>
      <c r="F115" s="141" t="s">
        <v>153</v>
      </c>
      <c r="G115" s="142" t="s">
        <v>143</v>
      </c>
      <c r="H115" s="143">
        <v>140.139</v>
      </c>
      <c r="I115" s="144"/>
      <c r="J115" s="145">
        <f>ROUND(I115*H115,2)</f>
        <v>0</v>
      </c>
      <c r="K115" s="141" t="s">
        <v>19</v>
      </c>
      <c r="L115" s="21"/>
      <c r="M115" s="146" t="s">
        <v>19</v>
      </c>
      <c r="N115" s="147" t="s">
        <v>47</v>
      </c>
      <c r="O115" s="20"/>
      <c r="P115" s="148">
        <f>O115*H115</f>
        <v>0</v>
      </c>
      <c r="Q115" s="148">
        <v>0.0</v>
      </c>
      <c r="R115" s="148">
        <f>Q115*H115</f>
        <v>0</v>
      </c>
      <c r="S115" s="148">
        <v>0.0</v>
      </c>
      <c r="T115" s="149">
        <f>S115*H115</f>
        <v>0</v>
      </c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150" t="s">
        <v>144</v>
      </c>
      <c r="AS115" s="20"/>
      <c r="AT115" s="150" t="s">
        <v>140</v>
      </c>
      <c r="AU115" s="150" t="s">
        <v>83</v>
      </c>
      <c r="AV115" s="20"/>
      <c r="AW115" s="20"/>
      <c r="AX115" s="20"/>
      <c r="AY115" s="3" t="s">
        <v>139</v>
      </c>
      <c r="AZ115" s="20"/>
      <c r="BA115" s="20"/>
      <c r="BB115" s="20"/>
      <c r="BC115" s="20"/>
      <c r="BD115" s="20"/>
      <c r="BE115" s="151">
        <f>IF(N115="základní",J115,0)</f>
        <v>0</v>
      </c>
      <c r="BF115" s="151">
        <f>IF(N115="snížená",J115,0)</f>
        <v>0</v>
      </c>
      <c r="BG115" s="151">
        <f>IF(N115="zákl. přenesená",J115,0)</f>
        <v>0</v>
      </c>
      <c r="BH115" s="151">
        <f>IF(N115="sníž. přenesená",J115,0)</f>
        <v>0</v>
      </c>
      <c r="BI115" s="151">
        <f>IF(N115="nulová",J115,0)</f>
        <v>0</v>
      </c>
      <c r="BJ115" s="3" t="s">
        <v>83</v>
      </c>
      <c r="BK115" s="151">
        <f>ROUND(I115*H115,2)</f>
        <v>0</v>
      </c>
      <c r="BL115" s="3" t="s">
        <v>144</v>
      </c>
      <c r="BM115" s="150" t="s">
        <v>145</v>
      </c>
    </row>
    <row r="116" ht="15.75" customHeight="1">
      <c r="A116" s="152"/>
      <c r="B116" s="153"/>
      <c r="C116" s="152"/>
      <c r="D116" s="154" t="s">
        <v>149</v>
      </c>
      <c r="E116" s="155" t="s">
        <v>19</v>
      </c>
      <c r="F116" s="156" t="s">
        <v>150</v>
      </c>
      <c r="G116" s="152"/>
      <c r="H116" s="157">
        <v>140.139</v>
      </c>
      <c r="I116" s="152"/>
      <c r="J116" s="152"/>
      <c r="K116" s="152"/>
      <c r="L116" s="153"/>
      <c r="M116" s="158"/>
      <c r="N116" s="152"/>
      <c r="O116" s="152"/>
      <c r="P116" s="152"/>
      <c r="Q116" s="152"/>
      <c r="R116" s="152"/>
      <c r="S116" s="152"/>
      <c r="T116" s="159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5" t="s">
        <v>149</v>
      </c>
      <c r="AU116" s="155" t="s">
        <v>83</v>
      </c>
      <c r="AV116" s="152" t="s">
        <v>85</v>
      </c>
      <c r="AW116" s="152" t="s">
        <v>35</v>
      </c>
      <c r="AX116" s="152" t="s">
        <v>76</v>
      </c>
      <c r="AY116" s="155" t="s">
        <v>139</v>
      </c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2"/>
    </row>
    <row r="117" ht="15.75" customHeight="1">
      <c r="A117" s="160"/>
      <c r="B117" s="161"/>
      <c r="C117" s="160"/>
      <c r="D117" s="154" t="s">
        <v>149</v>
      </c>
      <c r="E117" s="162" t="s">
        <v>19</v>
      </c>
      <c r="F117" s="163" t="s">
        <v>151</v>
      </c>
      <c r="G117" s="160"/>
      <c r="H117" s="164">
        <v>140.139</v>
      </c>
      <c r="I117" s="160"/>
      <c r="J117" s="160"/>
      <c r="K117" s="160"/>
      <c r="L117" s="161"/>
      <c r="M117" s="165"/>
      <c r="N117" s="160"/>
      <c r="O117" s="160"/>
      <c r="P117" s="160"/>
      <c r="Q117" s="160"/>
      <c r="R117" s="160"/>
      <c r="S117" s="160"/>
      <c r="T117" s="166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2" t="s">
        <v>149</v>
      </c>
      <c r="AU117" s="162" t="s">
        <v>83</v>
      </c>
      <c r="AV117" s="160" t="s">
        <v>144</v>
      </c>
      <c r="AW117" s="160" t="s">
        <v>35</v>
      </c>
      <c r="AX117" s="160" t="s">
        <v>83</v>
      </c>
      <c r="AY117" s="162" t="s">
        <v>139</v>
      </c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0"/>
    </row>
    <row r="118" ht="25.5" customHeight="1">
      <c r="A118" s="129"/>
      <c r="B118" s="130"/>
      <c r="C118" s="129"/>
      <c r="D118" s="131" t="s">
        <v>75</v>
      </c>
      <c r="E118" s="132" t="s">
        <v>154</v>
      </c>
      <c r="F118" s="132" t="s">
        <v>155</v>
      </c>
      <c r="G118" s="129"/>
      <c r="H118" s="129"/>
      <c r="I118" s="129"/>
      <c r="J118" s="133">
        <f>BK118</f>
        <v>0</v>
      </c>
      <c r="K118" s="129"/>
      <c r="L118" s="130"/>
      <c r="M118" s="134"/>
      <c r="N118" s="129"/>
      <c r="O118" s="129"/>
      <c r="P118" s="135">
        <f>SUM(P119:P120)</f>
        <v>0</v>
      </c>
      <c r="Q118" s="129"/>
      <c r="R118" s="135">
        <f>SUM(R119:R120)</f>
        <v>0</v>
      </c>
      <c r="S118" s="129"/>
      <c r="T118" s="136">
        <f>SUM(T119:T120)</f>
        <v>0</v>
      </c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31" t="s">
        <v>83</v>
      </c>
      <c r="AS118" s="129"/>
      <c r="AT118" s="137" t="s">
        <v>75</v>
      </c>
      <c r="AU118" s="137" t="s">
        <v>76</v>
      </c>
      <c r="AV118" s="129"/>
      <c r="AW118" s="129"/>
      <c r="AX118" s="129"/>
      <c r="AY118" s="131" t="s">
        <v>139</v>
      </c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38">
        <f>SUM(BK119:BK120)</f>
        <v>0</v>
      </c>
      <c r="BL118" s="129"/>
      <c r="BM118" s="129"/>
    </row>
    <row r="119" ht="21.75" customHeight="1">
      <c r="A119" s="20"/>
      <c r="B119" s="21"/>
      <c r="C119" s="139" t="s">
        <v>144</v>
      </c>
      <c r="D119" s="139" t="s">
        <v>140</v>
      </c>
      <c r="E119" s="140" t="s">
        <v>156</v>
      </c>
      <c r="F119" s="141" t="s">
        <v>157</v>
      </c>
      <c r="G119" s="142" t="s">
        <v>143</v>
      </c>
      <c r="H119" s="143">
        <v>19.866</v>
      </c>
      <c r="I119" s="144"/>
      <c r="J119" s="145">
        <f t="shared" ref="J119:J120" si="4">ROUND(I119*H119,2)</f>
        <v>0</v>
      </c>
      <c r="K119" s="141" t="s">
        <v>19</v>
      </c>
      <c r="L119" s="21"/>
      <c r="M119" s="146" t="s">
        <v>19</v>
      </c>
      <c r="N119" s="147" t="s">
        <v>47</v>
      </c>
      <c r="O119" s="20"/>
      <c r="P119" s="148">
        <f t="shared" ref="P119:P120" si="5">O119*H119</f>
        <v>0</v>
      </c>
      <c r="Q119" s="148">
        <v>0.0</v>
      </c>
      <c r="R119" s="148">
        <f t="shared" ref="R119:R120" si="6">Q119*H119</f>
        <v>0</v>
      </c>
      <c r="S119" s="148">
        <v>0.0</v>
      </c>
      <c r="T119" s="149">
        <f t="shared" ref="T119:T120" si="7">S119*H119</f>
        <v>0</v>
      </c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150" t="s">
        <v>144</v>
      </c>
      <c r="AS119" s="20"/>
      <c r="AT119" s="150" t="s">
        <v>140</v>
      </c>
      <c r="AU119" s="150" t="s">
        <v>83</v>
      </c>
      <c r="AV119" s="20"/>
      <c r="AW119" s="20"/>
      <c r="AX119" s="20"/>
      <c r="AY119" s="3" t="s">
        <v>139</v>
      </c>
      <c r="AZ119" s="20"/>
      <c r="BA119" s="20"/>
      <c r="BB119" s="20"/>
      <c r="BC119" s="20"/>
      <c r="BD119" s="20"/>
      <c r="BE119" s="151">
        <f t="shared" ref="BE119:BE120" si="8">IF(N119="základní",J119,0)</f>
        <v>0</v>
      </c>
      <c r="BF119" s="151">
        <f t="shared" ref="BF119:BF120" si="9">IF(N119="snížená",J119,0)</f>
        <v>0</v>
      </c>
      <c r="BG119" s="151">
        <f t="shared" ref="BG119:BG120" si="10">IF(N119="zákl. přenesená",J119,0)</f>
        <v>0</v>
      </c>
      <c r="BH119" s="151">
        <f t="shared" ref="BH119:BH120" si="11">IF(N119="sníž. přenesená",J119,0)</f>
        <v>0</v>
      </c>
      <c r="BI119" s="151">
        <f t="shared" ref="BI119:BI120" si="12">IF(N119="nulová",J119,0)</f>
        <v>0</v>
      </c>
      <c r="BJ119" s="3" t="s">
        <v>83</v>
      </c>
      <c r="BK119" s="151">
        <f t="shared" ref="BK119:BK120" si="13">ROUND(I119*H119,2)</f>
        <v>0</v>
      </c>
      <c r="BL119" s="3" t="s">
        <v>144</v>
      </c>
      <c r="BM119" s="150" t="s">
        <v>158</v>
      </c>
    </row>
    <row r="120" ht="24.0" customHeight="1">
      <c r="A120" s="20"/>
      <c r="B120" s="21"/>
      <c r="C120" s="139" t="s">
        <v>159</v>
      </c>
      <c r="D120" s="139" t="s">
        <v>140</v>
      </c>
      <c r="E120" s="140" t="s">
        <v>160</v>
      </c>
      <c r="F120" s="141" t="s">
        <v>161</v>
      </c>
      <c r="G120" s="142" t="s">
        <v>162</v>
      </c>
      <c r="H120" s="143">
        <v>3.0</v>
      </c>
      <c r="I120" s="144"/>
      <c r="J120" s="145">
        <f t="shared" si="4"/>
        <v>0</v>
      </c>
      <c r="K120" s="141" t="s">
        <v>19</v>
      </c>
      <c r="L120" s="21"/>
      <c r="M120" s="146" t="s">
        <v>19</v>
      </c>
      <c r="N120" s="147" t="s">
        <v>47</v>
      </c>
      <c r="O120" s="20"/>
      <c r="P120" s="148">
        <f t="shared" si="5"/>
        <v>0</v>
      </c>
      <c r="Q120" s="148">
        <v>0.0</v>
      </c>
      <c r="R120" s="148">
        <f t="shared" si="6"/>
        <v>0</v>
      </c>
      <c r="S120" s="148">
        <v>0.0</v>
      </c>
      <c r="T120" s="149">
        <f t="shared" si="7"/>
        <v>0</v>
      </c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150" t="s">
        <v>144</v>
      </c>
      <c r="AS120" s="20"/>
      <c r="AT120" s="150" t="s">
        <v>140</v>
      </c>
      <c r="AU120" s="150" t="s">
        <v>83</v>
      </c>
      <c r="AV120" s="20"/>
      <c r="AW120" s="20"/>
      <c r="AX120" s="20"/>
      <c r="AY120" s="3" t="s">
        <v>139</v>
      </c>
      <c r="AZ120" s="20"/>
      <c r="BA120" s="20"/>
      <c r="BB120" s="20"/>
      <c r="BC120" s="20"/>
      <c r="BD120" s="20"/>
      <c r="BE120" s="151">
        <f t="shared" si="8"/>
        <v>0</v>
      </c>
      <c r="BF120" s="151">
        <f t="shared" si="9"/>
        <v>0</v>
      </c>
      <c r="BG120" s="151">
        <f t="shared" si="10"/>
        <v>0</v>
      </c>
      <c r="BH120" s="151">
        <f t="shared" si="11"/>
        <v>0</v>
      </c>
      <c r="BI120" s="151">
        <f t="shared" si="12"/>
        <v>0</v>
      </c>
      <c r="BJ120" s="3" t="s">
        <v>83</v>
      </c>
      <c r="BK120" s="151">
        <f t="shared" si="13"/>
        <v>0</v>
      </c>
      <c r="BL120" s="3" t="s">
        <v>144</v>
      </c>
      <c r="BM120" s="150" t="s">
        <v>163</v>
      </c>
    </row>
    <row r="121" ht="25.5" customHeight="1">
      <c r="A121" s="129"/>
      <c r="B121" s="130"/>
      <c r="C121" s="129"/>
      <c r="D121" s="131" t="s">
        <v>75</v>
      </c>
      <c r="E121" s="132" t="s">
        <v>164</v>
      </c>
      <c r="F121" s="132" t="s">
        <v>165</v>
      </c>
      <c r="G121" s="129"/>
      <c r="H121" s="129"/>
      <c r="I121" s="129"/>
      <c r="J121" s="133">
        <f>BK121</f>
        <v>0</v>
      </c>
      <c r="K121" s="129"/>
      <c r="L121" s="130"/>
      <c r="M121" s="134"/>
      <c r="N121" s="129"/>
      <c r="O121" s="129"/>
      <c r="P121" s="135">
        <f>SUM(P122:P125)</f>
        <v>0</v>
      </c>
      <c r="Q121" s="129"/>
      <c r="R121" s="135">
        <f>SUM(R122:R125)</f>
        <v>0</v>
      </c>
      <c r="S121" s="129"/>
      <c r="T121" s="136">
        <f>SUM(T122:T125)</f>
        <v>0</v>
      </c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31" t="s">
        <v>83</v>
      </c>
      <c r="AS121" s="129"/>
      <c r="AT121" s="137" t="s">
        <v>75</v>
      </c>
      <c r="AU121" s="137" t="s">
        <v>76</v>
      </c>
      <c r="AV121" s="129"/>
      <c r="AW121" s="129"/>
      <c r="AX121" s="129"/>
      <c r="AY121" s="131" t="s">
        <v>139</v>
      </c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38">
        <f>SUM(BK122:BK125)</f>
        <v>0</v>
      </c>
      <c r="BL121" s="129"/>
      <c r="BM121" s="129"/>
    </row>
    <row r="122" ht="33.0" customHeight="1">
      <c r="A122" s="20"/>
      <c r="B122" s="21"/>
      <c r="C122" s="139" t="s">
        <v>145</v>
      </c>
      <c r="D122" s="139" t="s">
        <v>140</v>
      </c>
      <c r="E122" s="140" t="s">
        <v>166</v>
      </c>
      <c r="F122" s="141" t="s">
        <v>167</v>
      </c>
      <c r="G122" s="142" t="s">
        <v>168</v>
      </c>
      <c r="H122" s="143">
        <v>5.25</v>
      </c>
      <c r="I122" s="144"/>
      <c r="J122" s="145">
        <f t="shared" ref="J122:J125" si="14">ROUND(I122*H122,2)</f>
        <v>0</v>
      </c>
      <c r="K122" s="141" t="s">
        <v>19</v>
      </c>
      <c r="L122" s="21"/>
      <c r="M122" s="146" t="s">
        <v>19</v>
      </c>
      <c r="N122" s="147" t="s">
        <v>47</v>
      </c>
      <c r="O122" s="20"/>
      <c r="P122" s="148">
        <f t="shared" ref="P122:P125" si="15">O122*H122</f>
        <v>0</v>
      </c>
      <c r="Q122" s="148">
        <v>0.0</v>
      </c>
      <c r="R122" s="148">
        <f t="shared" ref="R122:R125" si="16">Q122*H122</f>
        <v>0</v>
      </c>
      <c r="S122" s="148">
        <v>0.0</v>
      </c>
      <c r="T122" s="149">
        <f t="shared" ref="T122:T125" si="17">S122*H122</f>
        <v>0</v>
      </c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150" t="s">
        <v>144</v>
      </c>
      <c r="AS122" s="20"/>
      <c r="AT122" s="150" t="s">
        <v>140</v>
      </c>
      <c r="AU122" s="150" t="s">
        <v>83</v>
      </c>
      <c r="AV122" s="20"/>
      <c r="AW122" s="20"/>
      <c r="AX122" s="20"/>
      <c r="AY122" s="3" t="s">
        <v>139</v>
      </c>
      <c r="AZ122" s="20"/>
      <c r="BA122" s="20"/>
      <c r="BB122" s="20"/>
      <c r="BC122" s="20"/>
      <c r="BD122" s="20"/>
      <c r="BE122" s="151">
        <f t="shared" ref="BE122:BE125" si="18">IF(N122="základní",J122,0)</f>
        <v>0</v>
      </c>
      <c r="BF122" s="151">
        <f t="shared" ref="BF122:BF125" si="19">IF(N122="snížená",J122,0)</f>
        <v>0</v>
      </c>
      <c r="BG122" s="151">
        <f t="shared" ref="BG122:BG125" si="20">IF(N122="zákl. přenesená",J122,0)</f>
        <v>0</v>
      </c>
      <c r="BH122" s="151">
        <f t="shared" ref="BH122:BH125" si="21">IF(N122="sníž. přenesená",J122,0)</f>
        <v>0</v>
      </c>
      <c r="BI122" s="151">
        <f t="shared" ref="BI122:BI125" si="22">IF(N122="nulová",J122,0)</f>
        <v>0</v>
      </c>
      <c r="BJ122" s="3" t="s">
        <v>83</v>
      </c>
      <c r="BK122" s="151">
        <f t="shared" ref="BK122:BK125" si="23">ROUND(I122*H122,2)</f>
        <v>0</v>
      </c>
      <c r="BL122" s="3" t="s">
        <v>144</v>
      </c>
      <c r="BM122" s="150" t="s">
        <v>169</v>
      </c>
    </row>
    <row r="123" ht="24.0" customHeight="1">
      <c r="A123" s="20"/>
      <c r="B123" s="21"/>
      <c r="C123" s="139" t="s">
        <v>170</v>
      </c>
      <c r="D123" s="139" t="s">
        <v>140</v>
      </c>
      <c r="E123" s="140" t="s">
        <v>171</v>
      </c>
      <c r="F123" s="141" t="s">
        <v>172</v>
      </c>
      <c r="G123" s="142" t="s">
        <v>168</v>
      </c>
      <c r="H123" s="143">
        <v>5.25</v>
      </c>
      <c r="I123" s="144"/>
      <c r="J123" s="145">
        <f t="shared" si="14"/>
        <v>0</v>
      </c>
      <c r="K123" s="141" t="s">
        <v>19</v>
      </c>
      <c r="L123" s="21"/>
      <c r="M123" s="146" t="s">
        <v>19</v>
      </c>
      <c r="N123" s="147" t="s">
        <v>47</v>
      </c>
      <c r="O123" s="20"/>
      <c r="P123" s="148">
        <f t="shared" si="15"/>
        <v>0</v>
      </c>
      <c r="Q123" s="148">
        <v>0.0</v>
      </c>
      <c r="R123" s="148">
        <f t="shared" si="16"/>
        <v>0</v>
      </c>
      <c r="S123" s="148">
        <v>0.0</v>
      </c>
      <c r="T123" s="149">
        <f t="shared" si="17"/>
        <v>0</v>
      </c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150" t="s">
        <v>144</v>
      </c>
      <c r="AS123" s="20"/>
      <c r="AT123" s="150" t="s">
        <v>140</v>
      </c>
      <c r="AU123" s="150" t="s">
        <v>83</v>
      </c>
      <c r="AV123" s="20"/>
      <c r="AW123" s="20"/>
      <c r="AX123" s="20"/>
      <c r="AY123" s="3" t="s">
        <v>139</v>
      </c>
      <c r="AZ123" s="20"/>
      <c r="BA123" s="20"/>
      <c r="BB123" s="20"/>
      <c r="BC123" s="20"/>
      <c r="BD123" s="20"/>
      <c r="BE123" s="151">
        <f t="shared" si="18"/>
        <v>0</v>
      </c>
      <c r="BF123" s="151">
        <f t="shared" si="19"/>
        <v>0</v>
      </c>
      <c r="BG123" s="151">
        <f t="shared" si="20"/>
        <v>0</v>
      </c>
      <c r="BH123" s="151">
        <f t="shared" si="21"/>
        <v>0</v>
      </c>
      <c r="BI123" s="151">
        <f t="shared" si="22"/>
        <v>0</v>
      </c>
      <c r="BJ123" s="3" t="s">
        <v>83</v>
      </c>
      <c r="BK123" s="151">
        <f t="shared" si="23"/>
        <v>0</v>
      </c>
      <c r="BL123" s="3" t="s">
        <v>144</v>
      </c>
      <c r="BM123" s="150" t="s">
        <v>173</v>
      </c>
    </row>
    <row r="124" ht="24.0" customHeight="1">
      <c r="A124" s="20"/>
      <c r="B124" s="21"/>
      <c r="C124" s="139" t="s">
        <v>158</v>
      </c>
      <c r="D124" s="139" t="s">
        <v>140</v>
      </c>
      <c r="E124" s="140" t="s">
        <v>174</v>
      </c>
      <c r="F124" s="141" t="s">
        <v>175</v>
      </c>
      <c r="G124" s="142" t="s">
        <v>168</v>
      </c>
      <c r="H124" s="143">
        <v>78.75</v>
      </c>
      <c r="I124" s="144"/>
      <c r="J124" s="145">
        <f t="shared" si="14"/>
        <v>0</v>
      </c>
      <c r="K124" s="141" t="s">
        <v>19</v>
      </c>
      <c r="L124" s="21"/>
      <c r="M124" s="146" t="s">
        <v>19</v>
      </c>
      <c r="N124" s="147" t="s">
        <v>47</v>
      </c>
      <c r="O124" s="20"/>
      <c r="P124" s="148">
        <f t="shared" si="15"/>
        <v>0</v>
      </c>
      <c r="Q124" s="148">
        <v>0.0</v>
      </c>
      <c r="R124" s="148">
        <f t="shared" si="16"/>
        <v>0</v>
      </c>
      <c r="S124" s="148">
        <v>0.0</v>
      </c>
      <c r="T124" s="149">
        <f t="shared" si="17"/>
        <v>0</v>
      </c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150" t="s">
        <v>144</v>
      </c>
      <c r="AS124" s="20"/>
      <c r="AT124" s="150" t="s">
        <v>140</v>
      </c>
      <c r="AU124" s="150" t="s">
        <v>83</v>
      </c>
      <c r="AV124" s="20"/>
      <c r="AW124" s="20"/>
      <c r="AX124" s="20"/>
      <c r="AY124" s="3" t="s">
        <v>139</v>
      </c>
      <c r="AZ124" s="20"/>
      <c r="BA124" s="20"/>
      <c r="BB124" s="20"/>
      <c r="BC124" s="20"/>
      <c r="BD124" s="20"/>
      <c r="BE124" s="151">
        <f t="shared" si="18"/>
        <v>0</v>
      </c>
      <c r="BF124" s="151">
        <f t="shared" si="19"/>
        <v>0</v>
      </c>
      <c r="BG124" s="151">
        <f t="shared" si="20"/>
        <v>0</v>
      </c>
      <c r="BH124" s="151">
        <f t="shared" si="21"/>
        <v>0</v>
      </c>
      <c r="BI124" s="151">
        <f t="shared" si="22"/>
        <v>0</v>
      </c>
      <c r="BJ124" s="3" t="s">
        <v>83</v>
      </c>
      <c r="BK124" s="151">
        <f t="shared" si="23"/>
        <v>0</v>
      </c>
      <c r="BL124" s="3" t="s">
        <v>144</v>
      </c>
      <c r="BM124" s="150" t="s">
        <v>176</v>
      </c>
    </row>
    <row r="125" ht="33.0" customHeight="1">
      <c r="A125" s="20"/>
      <c r="B125" s="21"/>
      <c r="C125" s="139" t="s">
        <v>154</v>
      </c>
      <c r="D125" s="139" t="s">
        <v>140</v>
      </c>
      <c r="E125" s="140" t="s">
        <v>177</v>
      </c>
      <c r="F125" s="141" t="s">
        <v>178</v>
      </c>
      <c r="G125" s="142" t="s">
        <v>168</v>
      </c>
      <c r="H125" s="143">
        <v>5.25</v>
      </c>
      <c r="I125" s="144"/>
      <c r="J125" s="145">
        <f t="shared" si="14"/>
        <v>0</v>
      </c>
      <c r="K125" s="141" t="s">
        <v>19</v>
      </c>
      <c r="L125" s="21"/>
      <c r="M125" s="146" t="s">
        <v>19</v>
      </c>
      <c r="N125" s="147" t="s">
        <v>47</v>
      </c>
      <c r="O125" s="20"/>
      <c r="P125" s="148">
        <f t="shared" si="15"/>
        <v>0</v>
      </c>
      <c r="Q125" s="148">
        <v>0.0</v>
      </c>
      <c r="R125" s="148">
        <f t="shared" si="16"/>
        <v>0</v>
      </c>
      <c r="S125" s="148">
        <v>0.0</v>
      </c>
      <c r="T125" s="149">
        <f t="shared" si="17"/>
        <v>0</v>
      </c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150" t="s">
        <v>144</v>
      </c>
      <c r="AS125" s="20"/>
      <c r="AT125" s="150" t="s">
        <v>140</v>
      </c>
      <c r="AU125" s="150" t="s">
        <v>83</v>
      </c>
      <c r="AV125" s="20"/>
      <c r="AW125" s="20"/>
      <c r="AX125" s="20"/>
      <c r="AY125" s="3" t="s">
        <v>139</v>
      </c>
      <c r="AZ125" s="20"/>
      <c r="BA125" s="20"/>
      <c r="BB125" s="20"/>
      <c r="BC125" s="20"/>
      <c r="BD125" s="20"/>
      <c r="BE125" s="151">
        <f t="shared" si="18"/>
        <v>0</v>
      </c>
      <c r="BF125" s="151">
        <f t="shared" si="19"/>
        <v>0</v>
      </c>
      <c r="BG125" s="151">
        <f t="shared" si="20"/>
        <v>0</v>
      </c>
      <c r="BH125" s="151">
        <f t="shared" si="21"/>
        <v>0</v>
      </c>
      <c r="BI125" s="151">
        <f t="shared" si="22"/>
        <v>0</v>
      </c>
      <c r="BJ125" s="3" t="s">
        <v>83</v>
      </c>
      <c r="BK125" s="151">
        <f t="shared" si="23"/>
        <v>0</v>
      </c>
      <c r="BL125" s="3" t="s">
        <v>144</v>
      </c>
      <c r="BM125" s="150" t="s">
        <v>179</v>
      </c>
    </row>
    <row r="126" ht="25.5" customHeight="1">
      <c r="A126" s="129"/>
      <c r="B126" s="130"/>
      <c r="C126" s="129"/>
      <c r="D126" s="131" t="s">
        <v>75</v>
      </c>
      <c r="E126" s="132" t="s">
        <v>180</v>
      </c>
      <c r="F126" s="132" t="s">
        <v>181</v>
      </c>
      <c r="G126" s="129"/>
      <c r="H126" s="129"/>
      <c r="I126" s="129"/>
      <c r="J126" s="133">
        <f>BK126</f>
        <v>0</v>
      </c>
      <c r="K126" s="129"/>
      <c r="L126" s="130"/>
      <c r="M126" s="134"/>
      <c r="N126" s="129"/>
      <c r="O126" s="129"/>
      <c r="P126" s="135">
        <f>P127</f>
        <v>0</v>
      </c>
      <c r="Q126" s="129"/>
      <c r="R126" s="135">
        <f>R127</f>
        <v>0</v>
      </c>
      <c r="S126" s="129"/>
      <c r="T126" s="136">
        <f>T127</f>
        <v>0</v>
      </c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31" t="s">
        <v>83</v>
      </c>
      <c r="AS126" s="129"/>
      <c r="AT126" s="137" t="s">
        <v>75</v>
      </c>
      <c r="AU126" s="137" t="s">
        <v>76</v>
      </c>
      <c r="AV126" s="129"/>
      <c r="AW126" s="129"/>
      <c r="AX126" s="129"/>
      <c r="AY126" s="131" t="s">
        <v>139</v>
      </c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38">
        <f>BK127</f>
        <v>0</v>
      </c>
      <c r="BL126" s="129"/>
      <c r="BM126" s="129"/>
    </row>
    <row r="127" ht="21.75" customHeight="1">
      <c r="A127" s="20"/>
      <c r="B127" s="21"/>
      <c r="C127" s="139" t="s">
        <v>163</v>
      </c>
      <c r="D127" s="139" t="s">
        <v>140</v>
      </c>
      <c r="E127" s="140" t="s">
        <v>182</v>
      </c>
      <c r="F127" s="141" t="s">
        <v>183</v>
      </c>
      <c r="G127" s="142" t="s">
        <v>168</v>
      </c>
      <c r="H127" s="143">
        <v>3.814</v>
      </c>
      <c r="I127" s="144"/>
      <c r="J127" s="145">
        <f>ROUND(I127*H127,2)</f>
        <v>0</v>
      </c>
      <c r="K127" s="141" t="s">
        <v>19</v>
      </c>
      <c r="L127" s="21"/>
      <c r="M127" s="146" t="s">
        <v>19</v>
      </c>
      <c r="N127" s="147" t="s">
        <v>47</v>
      </c>
      <c r="O127" s="20"/>
      <c r="P127" s="148">
        <f>O127*H127</f>
        <v>0</v>
      </c>
      <c r="Q127" s="148">
        <v>0.0</v>
      </c>
      <c r="R127" s="148">
        <f>Q127*H127</f>
        <v>0</v>
      </c>
      <c r="S127" s="148">
        <v>0.0</v>
      </c>
      <c r="T127" s="149">
        <f>S127*H127</f>
        <v>0</v>
      </c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150" t="s">
        <v>144</v>
      </c>
      <c r="AS127" s="20"/>
      <c r="AT127" s="150" t="s">
        <v>140</v>
      </c>
      <c r="AU127" s="150" t="s">
        <v>83</v>
      </c>
      <c r="AV127" s="20"/>
      <c r="AW127" s="20"/>
      <c r="AX127" s="20"/>
      <c r="AY127" s="3" t="s">
        <v>139</v>
      </c>
      <c r="AZ127" s="20"/>
      <c r="BA127" s="20"/>
      <c r="BB127" s="20"/>
      <c r="BC127" s="20"/>
      <c r="BD127" s="20"/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3" t="s">
        <v>83</v>
      </c>
      <c r="BK127" s="151">
        <f>ROUND(I127*H127,2)</f>
        <v>0</v>
      </c>
      <c r="BL127" s="3" t="s">
        <v>144</v>
      </c>
      <c r="BM127" s="150" t="s">
        <v>184</v>
      </c>
    </row>
    <row r="128" ht="25.5" customHeight="1">
      <c r="A128" s="129"/>
      <c r="B128" s="130"/>
      <c r="C128" s="129"/>
      <c r="D128" s="131" t="s">
        <v>75</v>
      </c>
      <c r="E128" s="132" t="s">
        <v>185</v>
      </c>
      <c r="F128" s="132" t="s">
        <v>186</v>
      </c>
      <c r="G128" s="129"/>
      <c r="H128" s="129"/>
      <c r="I128" s="129"/>
      <c r="J128" s="133">
        <f>BK128</f>
        <v>0</v>
      </c>
      <c r="K128" s="129"/>
      <c r="L128" s="130"/>
      <c r="M128" s="134"/>
      <c r="N128" s="129"/>
      <c r="O128" s="129"/>
      <c r="P128" s="135">
        <f>SUM(P129:P132)</f>
        <v>0</v>
      </c>
      <c r="Q128" s="129"/>
      <c r="R128" s="135">
        <f>SUM(R129:R132)</f>
        <v>0</v>
      </c>
      <c r="S128" s="129"/>
      <c r="T128" s="136">
        <f>SUM(T129:T132)</f>
        <v>0</v>
      </c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31" t="s">
        <v>85</v>
      </c>
      <c r="AS128" s="129"/>
      <c r="AT128" s="137" t="s">
        <v>75</v>
      </c>
      <c r="AU128" s="137" t="s">
        <v>76</v>
      </c>
      <c r="AV128" s="129"/>
      <c r="AW128" s="129"/>
      <c r="AX128" s="129"/>
      <c r="AY128" s="131" t="s">
        <v>139</v>
      </c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38">
        <f>SUM(BK129:BK132)</f>
        <v>0</v>
      </c>
      <c r="BL128" s="129"/>
      <c r="BM128" s="129"/>
    </row>
    <row r="129" ht="24.0" customHeight="1">
      <c r="A129" s="20"/>
      <c r="B129" s="21"/>
      <c r="C129" s="139" t="s">
        <v>187</v>
      </c>
      <c r="D129" s="139" t="s">
        <v>140</v>
      </c>
      <c r="E129" s="140" t="s">
        <v>188</v>
      </c>
      <c r="F129" s="141" t="s">
        <v>189</v>
      </c>
      <c r="G129" s="142" t="s">
        <v>190</v>
      </c>
      <c r="H129" s="143">
        <v>8.0</v>
      </c>
      <c r="I129" s="144"/>
      <c r="J129" s="145">
        <f t="shared" ref="J129:J132" si="24">ROUND(I129*H129,2)</f>
        <v>0</v>
      </c>
      <c r="K129" s="141" t="s">
        <v>19</v>
      </c>
      <c r="L129" s="21"/>
      <c r="M129" s="146" t="s">
        <v>19</v>
      </c>
      <c r="N129" s="147" t="s">
        <v>47</v>
      </c>
      <c r="O129" s="20"/>
      <c r="P129" s="148">
        <f t="shared" ref="P129:P132" si="25">O129*H129</f>
        <v>0</v>
      </c>
      <c r="Q129" s="148">
        <v>0.0</v>
      </c>
      <c r="R129" s="148">
        <f t="shared" ref="R129:R132" si="26">Q129*H129</f>
        <v>0</v>
      </c>
      <c r="S129" s="148">
        <v>0.0</v>
      </c>
      <c r="T129" s="149">
        <f t="shared" ref="T129:T132" si="27">S129*H129</f>
        <v>0</v>
      </c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150" t="s">
        <v>176</v>
      </c>
      <c r="AS129" s="20"/>
      <c r="AT129" s="150" t="s">
        <v>140</v>
      </c>
      <c r="AU129" s="150" t="s">
        <v>83</v>
      </c>
      <c r="AV129" s="20"/>
      <c r="AW129" s="20"/>
      <c r="AX129" s="20"/>
      <c r="AY129" s="3" t="s">
        <v>139</v>
      </c>
      <c r="AZ129" s="20"/>
      <c r="BA129" s="20"/>
      <c r="BB129" s="20"/>
      <c r="BC129" s="20"/>
      <c r="BD129" s="20"/>
      <c r="BE129" s="151">
        <f t="shared" ref="BE129:BE132" si="28">IF(N129="základní",J129,0)</f>
        <v>0</v>
      </c>
      <c r="BF129" s="151">
        <f t="shared" ref="BF129:BF132" si="29">IF(N129="snížená",J129,0)</f>
        <v>0</v>
      </c>
      <c r="BG129" s="151">
        <f t="shared" ref="BG129:BG132" si="30">IF(N129="zákl. přenesená",J129,0)</f>
        <v>0</v>
      </c>
      <c r="BH129" s="151">
        <f t="shared" ref="BH129:BH132" si="31">IF(N129="sníž. přenesená",J129,0)</f>
        <v>0</v>
      </c>
      <c r="BI129" s="151">
        <f t="shared" ref="BI129:BI132" si="32">IF(N129="nulová",J129,0)</f>
        <v>0</v>
      </c>
      <c r="BJ129" s="3" t="s">
        <v>83</v>
      </c>
      <c r="BK129" s="151">
        <f t="shared" ref="BK129:BK132" si="33">ROUND(I129*H129,2)</f>
        <v>0</v>
      </c>
      <c r="BL129" s="3" t="s">
        <v>176</v>
      </c>
      <c r="BM129" s="150" t="s">
        <v>191</v>
      </c>
    </row>
    <row r="130" ht="24.0" customHeight="1">
      <c r="A130" s="20"/>
      <c r="B130" s="21"/>
      <c r="C130" s="139" t="s">
        <v>169</v>
      </c>
      <c r="D130" s="139" t="s">
        <v>140</v>
      </c>
      <c r="E130" s="140" t="s">
        <v>192</v>
      </c>
      <c r="F130" s="141" t="s">
        <v>193</v>
      </c>
      <c r="G130" s="142" t="s">
        <v>190</v>
      </c>
      <c r="H130" s="143">
        <v>8.0</v>
      </c>
      <c r="I130" s="144"/>
      <c r="J130" s="145">
        <f t="shared" si="24"/>
        <v>0</v>
      </c>
      <c r="K130" s="141" t="s">
        <v>19</v>
      </c>
      <c r="L130" s="21"/>
      <c r="M130" s="146" t="s">
        <v>19</v>
      </c>
      <c r="N130" s="147" t="s">
        <v>47</v>
      </c>
      <c r="O130" s="20"/>
      <c r="P130" s="148">
        <f t="shared" si="25"/>
        <v>0</v>
      </c>
      <c r="Q130" s="148">
        <v>0.0</v>
      </c>
      <c r="R130" s="148">
        <f t="shared" si="26"/>
        <v>0</v>
      </c>
      <c r="S130" s="148">
        <v>0.0</v>
      </c>
      <c r="T130" s="149">
        <f t="shared" si="27"/>
        <v>0</v>
      </c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150" t="s">
        <v>176</v>
      </c>
      <c r="AS130" s="20"/>
      <c r="AT130" s="150" t="s">
        <v>140</v>
      </c>
      <c r="AU130" s="150" t="s">
        <v>83</v>
      </c>
      <c r="AV130" s="20"/>
      <c r="AW130" s="20"/>
      <c r="AX130" s="20"/>
      <c r="AY130" s="3" t="s">
        <v>139</v>
      </c>
      <c r="AZ130" s="20"/>
      <c r="BA130" s="20"/>
      <c r="BB130" s="20"/>
      <c r="BC130" s="20"/>
      <c r="BD130" s="20"/>
      <c r="BE130" s="151">
        <f t="shared" si="28"/>
        <v>0</v>
      </c>
      <c r="BF130" s="151">
        <f t="shared" si="29"/>
        <v>0</v>
      </c>
      <c r="BG130" s="151">
        <f t="shared" si="30"/>
        <v>0</v>
      </c>
      <c r="BH130" s="151">
        <f t="shared" si="31"/>
        <v>0</v>
      </c>
      <c r="BI130" s="151">
        <f t="shared" si="32"/>
        <v>0</v>
      </c>
      <c r="BJ130" s="3" t="s">
        <v>83</v>
      </c>
      <c r="BK130" s="151">
        <f t="shared" si="33"/>
        <v>0</v>
      </c>
      <c r="BL130" s="3" t="s">
        <v>176</v>
      </c>
      <c r="BM130" s="150" t="s">
        <v>194</v>
      </c>
    </row>
    <row r="131" ht="21.75" customHeight="1">
      <c r="A131" s="20"/>
      <c r="B131" s="21"/>
      <c r="C131" s="139" t="s">
        <v>195</v>
      </c>
      <c r="D131" s="139" t="s">
        <v>140</v>
      </c>
      <c r="E131" s="140" t="s">
        <v>196</v>
      </c>
      <c r="F131" s="141" t="s">
        <v>197</v>
      </c>
      <c r="G131" s="142" t="s">
        <v>190</v>
      </c>
      <c r="H131" s="143">
        <v>10.0</v>
      </c>
      <c r="I131" s="144"/>
      <c r="J131" s="145">
        <f t="shared" si="24"/>
        <v>0</v>
      </c>
      <c r="K131" s="141" t="s">
        <v>19</v>
      </c>
      <c r="L131" s="21"/>
      <c r="M131" s="146" t="s">
        <v>19</v>
      </c>
      <c r="N131" s="147" t="s">
        <v>47</v>
      </c>
      <c r="O131" s="20"/>
      <c r="P131" s="148">
        <f t="shared" si="25"/>
        <v>0</v>
      </c>
      <c r="Q131" s="148">
        <v>0.0</v>
      </c>
      <c r="R131" s="148">
        <f t="shared" si="26"/>
        <v>0</v>
      </c>
      <c r="S131" s="148">
        <v>0.0</v>
      </c>
      <c r="T131" s="149">
        <f t="shared" si="27"/>
        <v>0</v>
      </c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150" t="s">
        <v>176</v>
      </c>
      <c r="AS131" s="20"/>
      <c r="AT131" s="150" t="s">
        <v>140</v>
      </c>
      <c r="AU131" s="150" t="s">
        <v>83</v>
      </c>
      <c r="AV131" s="20"/>
      <c r="AW131" s="20"/>
      <c r="AX131" s="20"/>
      <c r="AY131" s="3" t="s">
        <v>139</v>
      </c>
      <c r="AZ131" s="20"/>
      <c r="BA131" s="20"/>
      <c r="BB131" s="20"/>
      <c r="BC131" s="20"/>
      <c r="BD131" s="20"/>
      <c r="BE131" s="151">
        <f t="shared" si="28"/>
        <v>0</v>
      </c>
      <c r="BF131" s="151">
        <f t="shared" si="29"/>
        <v>0</v>
      </c>
      <c r="BG131" s="151">
        <f t="shared" si="30"/>
        <v>0</v>
      </c>
      <c r="BH131" s="151">
        <f t="shared" si="31"/>
        <v>0</v>
      </c>
      <c r="BI131" s="151">
        <f t="shared" si="32"/>
        <v>0</v>
      </c>
      <c r="BJ131" s="3" t="s">
        <v>83</v>
      </c>
      <c r="BK131" s="151">
        <f t="shared" si="33"/>
        <v>0</v>
      </c>
      <c r="BL131" s="3" t="s">
        <v>176</v>
      </c>
      <c r="BM131" s="150" t="s">
        <v>198</v>
      </c>
    </row>
    <row r="132" ht="24.0" customHeight="1">
      <c r="A132" s="20"/>
      <c r="B132" s="21"/>
      <c r="C132" s="139" t="s">
        <v>173</v>
      </c>
      <c r="D132" s="139" t="s">
        <v>140</v>
      </c>
      <c r="E132" s="140" t="s">
        <v>199</v>
      </c>
      <c r="F132" s="141" t="s">
        <v>200</v>
      </c>
      <c r="G132" s="142" t="s">
        <v>168</v>
      </c>
      <c r="H132" s="143">
        <v>0.082</v>
      </c>
      <c r="I132" s="144"/>
      <c r="J132" s="145">
        <f t="shared" si="24"/>
        <v>0</v>
      </c>
      <c r="K132" s="141" t="s">
        <v>19</v>
      </c>
      <c r="L132" s="21"/>
      <c r="M132" s="146" t="s">
        <v>19</v>
      </c>
      <c r="N132" s="147" t="s">
        <v>47</v>
      </c>
      <c r="O132" s="20"/>
      <c r="P132" s="148">
        <f t="shared" si="25"/>
        <v>0</v>
      </c>
      <c r="Q132" s="148">
        <v>0.0</v>
      </c>
      <c r="R132" s="148">
        <f t="shared" si="26"/>
        <v>0</v>
      </c>
      <c r="S132" s="148">
        <v>0.0</v>
      </c>
      <c r="T132" s="149">
        <f t="shared" si="27"/>
        <v>0</v>
      </c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150" t="s">
        <v>176</v>
      </c>
      <c r="AS132" s="20"/>
      <c r="AT132" s="150" t="s">
        <v>140</v>
      </c>
      <c r="AU132" s="150" t="s">
        <v>83</v>
      </c>
      <c r="AV132" s="20"/>
      <c r="AW132" s="20"/>
      <c r="AX132" s="20"/>
      <c r="AY132" s="3" t="s">
        <v>139</v>
      </c>
      <c r="AZ132" s="20"/>
      <c r="BA132" s="20"/>
      <c r="BB132" s="20"/>
      <c r="BC132" s="20"/>
      <c r="BD132" s="20"/>
      <c r="BE132" s="151">
        <f t="shared" si="28"/>
        <v>0</v>
      </c>
      <c r="BF132" s="151">
        <f t="shared" si="29"/>
        <v>0</v>
      </c>
      <c r="BG132" s="151">
        <f t="shared" si="30"/>
        <v>0</v>
      </c>
      <c r="BH132" s="151">
        <f t="shared" si="31"/>
        <v>0</v>
      </c>
      <c r="BI132" s="151">
        <f t="shared" si="32"/>
        <v>0</v>
      </c>
      <c r="BJ132" s="3" t="s">
        <v>83</v>
      </c>
      <c r="BK132" s="151">
        <f t="shared" si="33"/>
        <v>0</v>
      </c>
      <c r="BL132" s="3" t="s">
        <v>176</v>
      </c>
      <c r="BM132" s="150" t="s">
        <v>201</v>
      </c>
    </row>
    <row r="133" ht="25.5" customHeight="1">
      <c r="A133" s="129"/>
      <c r="B133" s="130"/>
      <c r="C133" s="129"/>
      <c r="D133" s="131" t="s">
        <v>75</v>
      </c>
      <c r="E133" s="132" t="s">
        <v>202</v>
      </c>
      <c r="F133" s="132" t="s">
        <v>203</v>
      </c>
      <c r="G133" s="129"/>
      <c r="H133" s="129"/>
      <c r="I133" s="129"/>
      <c r="J133" s="133">
        <f>BK133</f>
        <v>0</v>
      </c>
      <c r="K133" s="129"/>
      <c r="L133" s="130"/>
      <c r="M133" s="134"/>
      <c r="N133" s="129"/>
      <c r="O133" s="129"/>
      <c r="P133" s="135">
        <f>SUM(P134:P138)</f>
        <v>0</v>
      </c>
      <c r="Q133" s="129"/>
      <c r="R133" s="135">
        <f>SUM(R134:R138)</f>
        <v>0</v>
      </c>
      <c r="S133" s="129"/>
      <c r="T133" s="136">
        <f>SUM(T134:T138)</f>
        <v>0</v>
      </c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31" t="s">
        <v>85</v>
      </c>
      <c r="AS133" s="129"/>
      <c r="AT133" s="137" t="s">
        <v>75</v>
      </c>
      <c r="AU133" s="137" t="s">
        <v>76</v>
      </c>
      <c r="AV133" s="129"/>
      <c r="AW133" s="129"/>
      <c r="AX133" s="129"/>
      <c r="AY133" s="131" t="s">
        <v>139</v>
      </c>
      <c r="AZ133" s="129"/>
      <c r="BA133" s="129"/>
      <c r="BB133" s="129"/>
      <c r="BC133" s="129"/>
      <c r="BD133" s="129"/>
      <c r="BE133" s="129"/>
      <c r="BF133" s="129"/>
      <c r="BG133" s="129"/>
      <c r="BH133" s="129"/>
      <c r="BI133" s="129"/>
      <c r="BJ133" s="129"/>
      <c r="BK133" s="138">
        <f>SUM(BK134:BK138)</f>
        <v>0</v>
      </c>
      <c r="BL133" s="129"/>
      <c r="BM133" s="129"/>
    </row>
    <row r="134" ht="16.5" customHeight="1">
      <c r="A134" s="20"/>
      <c r="B134" s="21"/>
      <c r="C134" s="139" t="s">
        <v>8</v>
      </c>
      <c r="D134" s="139" t="s">
        <v>140</v>
      </c>
      <c r="E134" s="140" t="s">
        <v>204</v>
      </c>
      <c r="F134" s="141" t="s">
        <v>205</v>
      </c>
      <c r="G134" s="142" t="s">
        <v>143</v>
      </c>
      <c r="H134" s="143">
        <v>9.99</v>
      </c>
      <c r="I134" s="144"/>
      <c r="J134" s="145">
        <f t="shared" ref="J134:J138" si="34">ROUND(I134*H134,2)</f>
        <v>0</v>
      </c>
      <c r="K134" s="141" t="s">
        <v>19</v>
      </c>
      <c r="L134" s="21"/>
      <c r="M134" s="146" t="s">
        <v>19</v>
      </c>
      <c r="N134" s="147" t="s">
        <v>47</v>
      </c>
      <c r="O134" s="20"/>
      <c r="P134" s="148">
        <f t="shared" ref="P134:P138" si="35">O134*H134</f>
        <v>0</v>
      </c>
      <c r="Q134" s="148">
        <v>0.0</v>
      </c>
      <c r="R134" s="148">
        <f t="shared" ref="R134:R138" si="36">Q134*H134</f>
        <v>0</v>
      </c>
      <c r="S134" s="148">
        <v>0.0</v>
      </c>
      <c r="T134" s="149">
        <f t="shared" ref="T134:T138" si="37">S134*H134</f>
        <v>0</v>
      </c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150" t="s">
        <v>176</v>
      </c>
      <c r="AS134" s="20"/>
      <c r="AT134" s="150" t="s">
        <v>140</v>
      </c>
      <c r="AU134" s="150" t="s">
        <v>83</v>
      </c>
      <c r="AV134" s="20"/>
      <c r="AW134" s="20"/>
      <c r="AX134" s="20"/>
      <c r="AY134" s="3" t="s">
        <v>139</v>
      </c>
      <c r="AZ134" s="20"/>
      <c r="BA134" s="20"/>
      <c r="BB134" s="20"/>
      <c r="BC134" s="20"/>
      <c r="BD134" s="20"/>
      <c r="BE134" s="151">
        <f t="shared" ref="BE134:BE138" si="38">IF(N134="základní",J134,0)</f>
        <v>0</v>
      </c>
      <c r="BF134" s="151">
        <f t="shared" ref="BF134:BF138" si="39">IF(N134="snížená",J134,0)</f>
        <v>0</v>
      </c>
      <c r="BG134" s="151">
        <f t="shared" ref="BG134:BG138" si="40">IF(N134="zákl. přenesená",J134,0)</f>
        <v>0</v>
      </c>
      <c r="BH134" s="151">
        <f t="shared" ref="BH134:BH138" si="41">IF(N134="sníž. přenesená",J134,0)</f>
        <v>0</v>
      </c>
      <c r="BI134" s="151">
        <f t="shared" ref="BI134:BI138" si="42">IF(N134="nulová",J134,0)</f>
        <v>0</v>
      </c>
      <c r="BJ134" s="3" t="s">
        <v>83</v>
      </c>
      <c r="BK134" s="151">
        <f t="shared" ref="BK134:BK138" si="43">ROUND(I134*H134,2)</f>
        <v>0</v>
      </c>
      <c r="BL134" s="3" t="s">
        <v>176</v>
      </c>
      <c r="BM134" s="150" t="s">
        <v>206</v>
      </c>
    </row>
    <row r="135" ht="16.5" customHeight="1">
      <c r="A135" s="20"/>
      <c r="B135" s="21"/>
      <c r="C135" s="139" t="s">
        <v>176</v>
      </c>
      <c r="D135" s="139" t="s">
        <v>140</v>
      </c>
      <c r="E135" s="140" t="s">
        <v>207</v>
      </c>
      <c r="F135" s="141" t="s">
        <v>208</v>
      </c>
      <c r="G135" s="142" t="s">
        <v>143</v>
      </c>
      <c r="H135" s="143">
        <v>9.99</v>
      </c>
      <c r="I135" s="144"/>
      <c r="J135" s="145">
        <f t="shared" si="34"/>
        <v>0</v>
      </c>
      <c r="K135" s="141" t="s">
        <v>19</v>
      </c>
      <c r="L135" s="21"/>
      <c r="M135" s="146" t="s">
        <v>19</v>
      </c>
      <c r="N135" s="147" t="s">
        <v>47</v>
      </c>
      <c r="O135" s="20"/>
      <c r="P135" s="148">
        <f t="shared" si="35"/>
        <v>0</v>
      </c>
      <c r="Q135" s="148">
        <v>0.0</v>
      </c>
      <c r="R135" s="148">
        <f t="shared" si="36"/>
        <v>0</v>
      </c>
      <c r="S135" s="148">
        <v>0.0</v>
      </c>
      <c r="T135" s="149">
        <f t="shared" si="37"/>
        <v>0</v>
      </c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150" t="s">
        <v>176</v>
      </c>
      <c r="AS135" s="20"/>
      <c r="AT135" s="150" t="s">
        <v>140</v>
      </c>
      <c r="AU135" s="150" t="s">
        <v>83</v>
      </c>
      <c r="AV135" s="20"/>
      <c r="AW135" s="20"/>
      <c r="AX135" s="20"/>
      <c r="AY135" s="3" t="s">
        <v>139</v>
      </c>
      <c r="AZ135" s="20"/>
      <c r="BA135" s="20"/>
      <c r="BB135" s="20"/>
      <c r="BC135" s="20"/>
      <c r="BD135" s="20"/>
      <c r="BE135" s="151">
        <f t="shared" si="38"/>
        <v>0</v>
      </c>
      <c r="BF135" s="151">
        <f t="shared" si="39"/>
        <v>0</v>
      </c>
      <c r="BG135" s="151">
        <f t="shared" si="40"/>
        <v>0</v>
      </c>
      <c r="BH135" s="151">
        <f t="shared" si="41"/>
        <v>0</v>
      </c>
      <c r="BI135" s="151">
        <f t="shared" si="42"/>
        <v>0</v>
      </c>
      <c r="BJ135" s="3" t="s">
        <v>83</v>
      </c>
      <c r="BK135" s="151">
        <f t="shared" si="43"/>
        <v>0</v>
      </c>
      <c r="BL135" s="3" t="s">
        <v>176</v>
      </c>
      <c r="BM135" s="150" t="s">
        <v>209</v>
      </c>
    </row>
    <row r="136" ht="24.0" customHeight="1">
      <c r="A136" s="20"/>
      <c r="B136" s="21"/>
      <c r="C136" s="139" t="s">
        <v>210</v>
      </c>
      <c r="D136" s="139" t="s">
        <v>140</v>
      </c>
      <c r="E136" s="140" t="s">
        <v>211</v>
      </c>
      <c r="F136" s="141" t="s">
        <v>212</v>
      </c>
      <c r="G136" s="142" t="s">
        <v>143</v>
      </c>
      <c r="H136" s="143">
        <v>9.99</v>
      </c>
      <c r="I136" s="144"/>
      <c r="J136" s="145">
        <f t="shared" si="34"/>
        <v>0</v>
      </c>
      <c r="K136" s="141" t="s">
        <v>19</v>
      </c>
      <c r="L136" s="21"/>
      <c r="M136" s="146" t="s">
        <v>19</v>
      </c>
      <c r="N136" s="147" t="s">
        <v>47</v>
      </c>
      <c r="O136" s="20"/>
      <c r="P136" s="148">
        <f t="shared" si="35"/>
        <v>0</v>
      </c>
      <c r="Q136" s="148">
        <v>0.0</v>
      </c>
      <c r="R136" s="148">
        <f t="shared" si="36"/>
        <v>0</v>
      </c>
      <c r="S136" s="148">
        <v>0.0</v>
      </c>
      <c r="T136" s="149">
        <f t="shared" si="37"/>
        <v>0</v>
      </c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150" t="s">
        <v>176</v>
      </c>
      <c r="AS136" s="20"/>
      <c r="AT136" s="150" t="s">
        <v>140</v>
      </c>
      <c r="AU136" s="150" t="s">
        <v>83</v>
      </c>
      <c r="AV136" s="20"/>
      <c r="AW136" s="20"/>
      <c r="AX136" s="20"/>
      <c r="AY136" s="3" t="s">
        <v>139</v>
      </c>
      <c r="AZ136" s="20"/>
      <c r="BA136" s="20"/>
      <c r="BB136" s="20"/>
      <c r="BC136" s="20"/>
      <c r="BD136" s="20"/>
      <c r="BE136" s="151">
        <f t="shared" si="38"/>
        <v>0</v>
      </c>
      <c r="BF136" s="151">
        <f t="shared" si="39"/>
        <v>0</v>
      </c>
      <c r="BG136" s="151">
        <f t="shared" si="40"/>
        <v>0</v>
      </c>
      <c r="BH136" s="151">
        <f t="shared" si="41"/>
        <v>0</v>
      </c>
      <c r="BI136" s="151">
        <f t="shared" si="42"/>
        <v>0</v>
      </c>
      <c r="BJ136" s="3" t="s">
        <v>83</v>
      </c>
      <c r="BK136" s="151">
        <f t="shared" si="43"/>
        <v>0</v>
      </c>
      <c r="BL136" s="3" t="s">
        <v>176</v>
      </c>
      <c r="BM136" s="150" t="s">
        <v>213</v>
      </c>
    </row>
    <row r="137" ht="24.0" customHeight="1">
      <c r="A137" s="20"/>
      <c r="B137" s="21"/>
      <c r="C137" s="139" t="s">
        <v>179</v>
      </c>
      <c r="D137" s="139" t="s">
        <v>140</v>
      </c>
      <c r="E137" s="140" t="s">
        <v>214</v>
      </c>
      <c r="F137" s="141" t="s">
        <v>215</v>
      </c>
      <c r="G137" s="142" t="s">
        <v>143</v>
      </c>
      <c r="H137" s="143">
        <v>26.013</v>
      </c>
      <c r="I137" s="144"/>
      <c r="J137" s="145">
        <f t="shared" si="34"/>
        <v>0</v>
      </c>
      <c r="K137" s="141" t="s">
        <v>19</v>
      </c>
      <c r="L137" s="21"/>
      <c r="M137" s="146" t="s">
        <v>19</v>
      </c>
      <c r="N137" s="147" t="s">
        <v>47</v>
      </c>
      <c r="O137" s="20"/>
      <c r="P137" s="148">
        <f t="shared" si="35"/>
        <v>0</v>
      </c>
      <c r="Q137" s="148">
        <v>0.0</v>
      </c>
      <c r="R137" s="148">
        <f t="shared" si="36"/>
        <v>0</v>
      </c>
      <c r="S137" s="148">
        <v>0.0</v>
      </c>
      <c r="T137" s="149">
        <f t="shared" si="37"/>
        <v>0</v>
      </c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150" t="s">
        <v>176</v>
      </c>
      <c r="AS137" s="20"/>
      <c r="AT137" s="150" t="s">
        <v>140</v>
      </c>
      <c r="AU137" s="150" t="s">
        <v>83</v>
      </c>
      <c r="AV137" s="20"/>
      <c r="AW137" s="20"/>
      <c r="AX137" s="20"/>
      <c r="AY137" s="3" t="s">
        <v>139</v>
      </c>
      <c r="AZ137" s="20"/>
      <c r="BA137" s="20"/>
      <c r="BB137" s="20"/>
      <c r="BC137" s="20"/>
      <c r="BD137" s="20"/>
      <c r="BE137" s="151">
        <f t="shared" si="38"/>
        <v>0</v>
      </c>
      <c r="BF137" s="151">
        <f t="shared" si="39"/>
        <v>0</v>
      </c>
      <c r="BG137" s="151">
        <f t="shared" si="40"/>
        <v>0</v>
      </c>
      <c r="BH137" s="151">
        <f t="shared" si="41"/>
        <v>0</v>
      </c>
      <c r="BI137" s="151">
        <f t="shared" si="42"/>
        <v>0</v>
      </c>
      <c r="BJ137" s="3" t="s">
        <v>83</v>
      </c>
      <c r="BK137" s="151">
        <f t="shared" si="43"/>
        <v>0</v>
      </c>
      <c r="BL137" s="3" t="s">
        <v>176</v>
      </c>
      <c r="BM137" s="150" t="s">
        <v>216</v>
      </c>
    </row>
    <row r="138" ht="24.0" customHeight="1">
      <c r="A138" s="20"/>
      <c r="B138" s="21"/>
      <c r="C138" s="139" t="s">
        <v>217</v>
      </c>
      <c r="D138" s="139" t="s">
        <v>140</v>
      </c>
      <c r="E138" s="140" t="s">
        <v>218</v>
      </c>
      <c r="F138" s="141" t="s">
        <v>219</v>
      </c>
      <c r="G138" s="142" t="s">
        <v>168</v>
      </c>
      <c r="H138" s="143">
        <v>0.264</v>
      </c>
      <c r="I138" s="144"/>
      <c r="J138" s="145">
        <f t="shared" si="34"/>
        <v>0</v>
      </c>
      <c r="K138" s="141" t="s">
        <v>19</v>
      </c>
      <c r="L138" s="21"/>
      <c r="M138" s="146" t="s">
        <v>19</v>
      </c>
      <c r="N138" s="147" t="s">
        <v>47</v>
      </c>
      <c r="O138" s="20"/>
      <c r="P138" s="148">
        <f t="shared" si="35"/>
        <v>0</v>
      </c>
      <c r="Q138" s="148">
        <v>0.0</v>
      </c>
      <c r="R138" s="148">
        <f t="shared" si="36"/>
        <v>0</v>
      </c>
      <c r="S138" s="148">
        <v>0.0</v>
      </c>
      <c r="T138" s="149">
        <f t="shared" si="37"/>
        <v>0</v>
      </c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150" t="s">
        <v>176</v>
      </c>
      <c r="AS138" s="20"/>
      <c r="AT138" s="150" t="s">
        <v>140</v>
      </c>
      <c r="AU138" s="150" t="s">
        <v>83</v>
      </c>
      <c r="AV138" s="20"/>
      <c r="AW138" s="20"/>
      <c r="AX138" s="20"/>
      <c r="AY138" s="3" t="s">
        <v>139</v>
      </c>
      <c r="AZ138" s="20"/>
      <c r="BA138" s="20"/>
      <c r="BB138" s="20"/>
      <c r="BC138" s="20"/>
      <c r="BD138" s="20"/>
      <c r="BE138" s="151">
        <f t="shared" si="38"/>
        <v>0</v>
      </c>
      <c r="BF138" s="151">
        <f t="shared" si="39"/>
        <v>0</v>
      </c>
      <c r="BG138" s="151">
        <f t="shared" si="40"/>
        <v>0</v>
      </c>
      <c r="BH138" s="151">
        <f t="shared" si="41"/>
        <v>0</v>
      </c>
      <c r="BI138" s="151">
        <f t="shared" si="42"/>
        <v>0</v>
      </c>
      <c r="BJ138" s="3" t="s">
        <v>83</v>
      </c>
      <c r="BK138" s="151">
        <f t="shared" si="43"/>
        <v>0</v>
      </c>
      <c r="BL138" s="3" t="s">
        <v>176</v>
      </c>
      <c r="BM138" s="150" t="s">
        <v>220</v>
      </c>
    </row>
    <row r="139" ht="25.5" customHeight="1">
      <c r="A139" s="129"/>
      <c r="B139" s="130"/>
      <c r="C139" s="129"/>
      <c r="D139" s="131" t="s">
        <v>75</v>
      </c>
      <c r="E139" s="132" t="s">
        <v>221</v>
      </c>
      <c r="F139" s="132" t="s">
        <v>222</v>
      </c>
      <c r="G139" s="129"/>
      <c r="H139" s="129"/>
      <c r="I139" s="129"/>
      <c r="J139" s="133">
        <f>BK139</f>
        <v>0</v>
      </c>
      <c r="K139" s="129"/>
      <c r="L139" s="130"/>
      <c r="M139" s="134"/>
      <c r="N139" s="129"/>
      <c r="O139" s="129"/>
      <c r="P139" s="135">
        <f>SUM(P140:P144)</f>
        <v>0</v>
      </c>
      <c r="Q139" s="129"/>
      <c r="R139" s="135">
        <f>SUM(R140:R144)</f>
        <v>0</v>
      </c>
      <c r="S139" s="129"/>
      <c r="T139" s="136">
        <f>SUM(T140:T144)</f>
        <v>0</v>
      </c>
      <c r="U139" s="12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31" t="s">
        <v>85</v>
      </c>
      <c r="AS139" s="129"/>
      <c r="AT139" s="137" t="s">
        <v>75</v>
      </c>
      <c r="AU139" s="137" t="s">
        <v>76</v>
      </c>
      <c r="AV139" s="129"/>
      <c r="AW139" s="129"/>
      <c r="AX139" s="129"/>
      <c r="AY139" s="131" t="s">
        <v>139</v>
      </c>
      <c r="AZ139" s="129"/>
      <c r="BA139" s="129"/>
      <c r="BB139" s="129"/>
      <c r="BC139" s="129"/>
      <c r="BD139" s="129"/>
      <c r="BE139" s="129"/>
      <c r="BF139" s="129"/>
      <c r="BG139" s="129"/>
      <c r="BH139" s="129"/>
      <c r="BI139" s="129"/>
      <c r="BJ139" s="129"/>
      <c r="BK139" s="138">
        <f>SUM(BK140:BK144)</f>
        <v>0</v>
      </c>
      <c r="BL139" s="129"/>
      <c r="BM139" s="129"/>
    </row>
    <row r="140" ht="16.5" customHeight="1">
      <c r="A140" s="20"/>
      <c r="B140" s="21"/>
      <c r="C140" s="139" t="s">
        <v>184</v>
      </c>
      <c r="D140" s="139" t="s">
        <v>140</v>
      </c>
      <c r="E140" s="140" t="s">
        <v>223</v>
      </c>
      <c r="F140" s="141" t="s">
        <v>224</v>
      </c>
      <c r="G140" s="142" t="s">
        <v>143</v>
      </c>
      <c r="H140" s="143">
        <v>53.45</v>
      </c>
      <c r="I140" s="144"/>
      <c r="J140" s="145">
        <f t="shared" ref="J140:J144" si="44">ROUND(I140*H140,2)</f>
        <v>0</v>
      </c>
      <c r="K140" s="141" t="s">
        <v>19</v>
      </c>
      <c r="L140" s="21"/>
      <c r="M140" s="146" t="s">
        <v>19</v>
      </c>
      <c r="N140" s="147" t="s">
        <v>47</v>
      </c>
      <c r="O140" s="20"/>
      <c r="P140" s="148">
        <f t="shared" ref="P140:P144" si="45">O140*H140</f>
        <v>0</v>
      </c>
      <c r="Q140" s="148">
        <v>0.0</v>
      </c>
      <c r="R140" s="148">
        <f t="shared" ref="R140:R144" si="46">Q140*H140</f>
        <v>0</v>
      </c>
      <c r="S140" s="148">
        <v>0.0</v>
      </c>
      <c r="T140" s="149">
        <f t="shared" ref="T140:T144" si="47">S140*H140</f>
        <v>0</v>
      </c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150" t="s">
        <v>176</v>
      </c>
      <c r="AS140" s="20"/>
      <c r="AT140" s="150" t="s">
        <v>140</v>
      </c>
      <c r="AU140" s="150" t="s">
        <v>83</v>
      </c>
      <c r="AV140" s="20"/>
      <c r="AW140" s="20"/>
      <c r="AX140" s="20"/>
      <c r="AY140" s="3" t="s">
        <v>139</v>
      </c>
      <c r="AZ140" s="20"/>
      <c r="BA140" s="20"/>
      <c r="BB140" s="20"/>
      <c r="BC140" s="20"/>
      <c r="BD140" s="20"/>
      <c r="BE140" s="151">
        <f t="shared" ref="BE140:BE144" si="48">IF(N140="základní",J140,0)</f>
        <v>0</v>
      </c>
      <c r="BF140" s="151">
        <f t="shared" ref="BF140:BF144" si="49">IF(N140="snížená",J140,0)</f>
        <v>0</v>
      </c>
      <c r="BG140" s="151">
        <f t="shared" ref="BG140:BG144" si="50">IF(N140="zákl. přenesená",J140,0)</f>
        <v>0</v>
      </c>
      <c r="BH140" s="151">
        <f t="shared" ref="BH140:BH144" si="51">IF(N140="sníž. přenesená",J140,0)</f>
        <v>0</v>
      </c>
      <c r="BI140" s="151">
        <f t="shared" ref="BI140:BI144" si="52">IF(N140="nulová",J140,0)</f>
        <v>0</v>
      </c>
      <c r="BJ140" s="3" t="s">
        <v>83</v>
      </c>
      <c r="BK140" s="151">
        <f t="shared" ref="BK140:BK144" si="53">ROUND(I140*H140,2)</f>
        <v>0</v>
      </c>
      <c r="BL140" s="3" t="s">
        <v>176</v>
      </c>
      <c r="BM140" s="150" t="s">
        <v>225</v>
      </c>
    </row>
    <row r="141" ht="16.5" customHeight="1">
      <c r="A141" s="20"/>
      <c r="B141" s="21"/>
      <c r="C141" s="139" t="s">
        <v>7</v>
      </c>
      <c r="D141" s="139" t="s">
        <v>140</v>
      </c>
      <c r="E141" s="140" t="s">
        <v>226</v>
      </c>
      <c r="F141" s="141" t="s">
        <v>227</v>
      </c>
      <c r="G141" s="142" t="s">
        <v>143</v>
      </c>
      <c r="H141" s="143">
        <v>109.1</v>
      </c>
      <c r="I141" s="144"/>
      <c r="J141" s="145">
        <f t="shared" si="44"/>
        <v>0</v>
      </c>
      <c r="K141" s="141" t="s">
        <v>19</v>
      </c>
      <c r="L141" s="21"/>
      <c r="M141" s="146" t="s">
        <v>19</v>
      </c>
      <c r="N141" s="147" t="s">
        <v>47</v>
      </c>
      <c r="O141" s="20"/>
      <c r="P141" s="148">
        <f t="shared" si="45"/>
        <v>0</v>
      </c>
      <c r="Q141" s="148">
        <v>0.0</v>
      </c>
      <c r="R141" s="148">
        <f t="shared" si="46"/>
        <v>0</v>
      </c>
      <c r="S141" s="148">
        <v>0.0</v>
      </c>
      <c r="T141" s="149">
        <f t="shared" si="47"/>
        <v>0</v>
      </c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150" t="s">
        <v>176</v>
      </c>
      <c r="AS141" s="20"/>
      <c r="AT141" s="150" t="s">
        <v>140</v>
      </c>
      <c r="AU141" s="150" t="s">
        <v>83</v>
      </c>
      <c r="AV141" s="20"/>
      <c r="AW141" s="20"/>
      <c r="AX141" s="20"/>
      <c r="AY141" s="3" t="s">
        <v>139</v>
      </c>
      <c r="AZ141" s="20"/>
      <c r="BA141" s="20"/>
      <c r="BB141" s="20"/>
      <c r="BC141" s="20"/>
      <c r="BD141" s="20"/>
      <c r="BE141" s="151">
        <f t="shared" si="48"/>
        <v>0</v>
      </c>
      <c r="BF141" s="151">
        <f t="shared" si="49"/>
        <v>0</v>
      </c>
      <c r="BG141" s="151">
        <f t="shared" si="50"/>
        <v>0</v>
      </c>
      <c r="BH141" s="151">
        <f t="shared" si="51"/>
        <v>0</v>
      </c>
      <c r="BI141" s="151">
        <f t="shared" si="52"/>
        <v>0</v>
      </c>
      <c r="BJ141" s="3" t="s">
        <v>83</v>
      </c>
      <c r="BK141" s="151">
        <f t="shared" si="53"/>
        <v>0</v>
      </c>
      <c r="BL141" s="3" t="s">
        <v>176</v>
      </c>
      <c r="BM141" s="150" t="s">
        <v>228</v>
      </c>
    </row>
    <row r="142" ht="33.0" customHeight="1">
      <c r="A142" s="20"/>
      <c r="B142" s="21"/>
      <c r="C142" s="139" t="s">
        <v>191</v>
      </c>
      <c r="D142" s="139" t="s">
        <v>140</v>
      </c>
      <c r="E142" s="140" t="s">
        <v>229</v>
      </c>
      <c r="F142" s="141" t="s">
        <v>230</v>
      </c>
      <c r="G142" s="142" t="s">
        <v>143</v>
      </c>
      <c r="H142" s="143">
        <v>53.45</v>
      </c>
      <c r="I142" s="144"/>
      <c r="J142" s="145">
        <f t="shared" si="44"/>
        <v>0</v>
      </c>
      <c r="K142" s="141" t="s">
        <v>19</v>
      </c>
      <c r="L142" s="21"/>
      <c r="M142" s="146" t="s">
        <v>19</v>
      </c>
      <c r="N142" s="147" t="s">
        <v>47</v>
      </c>
      <c r="O142" s="20"/>
      <c r="P142" s="148">
        <f t="shared" si="45"/>
        <v>0</v>
      </c>
      <c r="Q142" s="148">
        <v>0.0</v>
      </c>
      <c r="R142" s="148">
        <f t="shared" si="46"/>
        <v>0</v>
      </c>
      <c r="S142" s="148">
        <v>0.0</v>
      </c>
      <c r="T142" s="149">
        <f t="shared" si="47"/>
        <v>0</v>
      </c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150" t="s">
        <v>176</v>
      </c>
      <c r="AS142" s="20"/>
      <c r="AT142" s="150" t="s">
        <v>140</v>
      </c>
      <c r="AU142" s="150" t="s">
        <v>83</v>
      </c>
      <c r="AV142" s="20"/>
      <c r="AW142" s="20"/>
      <c r="AX142" s="20"/>
      <c r="AY142" s="3" t="s">
        <v>139</v>
      </c>
      <c r="AZ142" s="20"/>
      <c r="BA142" s="20"/>
      <c r="BB142" s="20"/>
      <c r="BC142" s="20"/>
      <c r="BD142" s="20"/>
      <c r="BE142" s="151">
        <f t="shared" si="48"/>
        <v>0</v>
      </c>
      <c r="BF142" s="151">
        <f t="shared" si="49"/>
        <v>0</v>
      </c>
      <c r="BG142" s="151">
        <f t="shared" si="50"/>
        <v>0</v>
      </c>
      <c r="BH142" s="151">
        <f t="shared" si="51"/>
        <v>0</v>
      </c>
      <c r="BI142" s="151">
        <f t="shared" si="52"/>
        <v>0</v>
      </c>
      <c r="BJ142" s="3" t="s">
        <v>83</v>
      </c>
      <c r="BK142" s="151">
        <f t="shared" si="53"/>
        <v>0</v>
      </c>
      <c r="BL142" s="3" t="s">
        <v>176</v>
      </c>
      <c r="BM142" s="150" t="s">
        <v>231</v>
      </c>
    </row>
    <row r="143" ht="16.5" customHeight="1">
      <c r="A143" s="20"/>
      <c r="B143" s="21"/>
      <c r="C143" s="139" t="s">
        <v>232</v>
      </c>
      <c r="D143" s="139" t="s">
        <v>140</v>
      </c>
      <c r="E143" s="140" t="s">
        <v>233</v>
      </c>
      <c r="F143" s="141" t="s">
        <v>234</v>
      </c>
      <c r="G143" s="142" t="s">
        <v>143</v>
      </c>
      <c r="H143" s="143">
        <v>69.42</v>
      </c>
      <c r="I143" s="144"/>
      <c r="J143" s="145">
        <f t="shared" si="44"/>
        <v>0</v>
      </c>
      <c r="K143" s="141" t="s">
        <v>19</v>
      </c>
      <c r="L143" s="21"/>
      <c r="M143" s="146" t="s">
        <v>19</v>
      </c>
      <c r="N143" s="147" t="s">
        <v>47</v>
      </c>
      <c r="O143" s="20"/>
      <c r="P143" s="148">
        <f t="shared" si="45"/>
        <v>0</v>
      </c>
      <c r="Q143" s="148">
        <v>0.0</v>
      </c>
      <c r="R143" s="148">
        <f t="shared" si="46"/>
        <v>0</v>
      </c>
      <c r="S143" s="148">
        <v>0.0</v>
      </c>
      <c r="T143" s="149">
        <f t="shared" si="47"/>
        <v>0</v>
      </c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150" t="s">
        <v>176</v>
      </c>
      <c r="AS143" s="20"/>
      <c r="AT143" s="150" t="s">
        <v>140</v>
      </c>
      <c r="AU143" s="150" t="s">
        <v>83</v>
      </c>
      <c r="AV143" s="20"/>
      <c r="AW143" s="20"/>
      <c r="AX143" s="20"/>
      <c r="AY143" s="3" t="s">
        <v>139</v>
      </c>
      <c r="AZ143" s="20"/>
      <c r="BA143" s="20"/>
      <c r="BB143" s="20"/>
      <c r="BC143" s="20"/>
      <c r="BD143" s="20"/>
      <c r="BE143" s="151">
        <f t="shared" si="48"/>
        <v>0</v>
      </c>
      <c r="BF143" s="151">
        <f t="shared" si="49"/>
        <v>0</v>
      </c>
      <c r="BG143" s="151">
        <f t="shared" si="50"/>
        <v>0</v>
      </c>
      <c r="BH143" s="151">
        <f t="shared" si="51"/>
        <v>0</v>
      </c>
      <c r="BI143" s="151">
        <f t="shared" si="52"/>
        <v>0</v>
      </c>
      <c r="BJ143" s="3" t="s">
        <v>83</v>
      </c>
      <c r="BK143" s="151">
        <f t="shared" si="53"/>
        <v>0</v>
      </c>
      <c r="BL143" s="3" t="s">
        <v>176</v>
      </c>
      <c r="BM143" s="150" t="s">
        <v>235</v>
      </c>
    </row>
    <row r="144" ht="24.0" customHeight="1">
      <c r="A144" s="20"/>
      <c r="B144" s="21"/>
      <c r="C144" s="139" t="s">
        <v>194</v>
      </c>
      <c r="D144" s="139" t="s">
        <v>140</v>
      </c>
      <c r="E144" s="140" t="s">
        <v>236</v>
      </c>
      <c r="F144" s="141" t="s">
        <v>237</v>
      </c>
      <c r="G144" s="142" t="s">
        <v>168</v>
      </c>
      <c r="H144" s="143">
        <v>0.434</v>
      </c>
      <c r="I144" s="144"/>
      <c r="J144" s="145">
        <f t="shared" si="44"/>
        <v>0</v>
      </c>
      <c r="K144" s="141" t="s">
        <v>19</v>
      </c>
      <c r="L144" s="21"/>
      <c r="M144" s="146" t="s">
        <v>19</v>
      </c>
      <c r="N144" s="147" t="s">
        <v>47</v>
      </c>
      <c r="O144" s="20"/>
      <c r="P144" s="148">
        <f t="shared" si="45"/>
        <v>0</v>
      </c>
      <c r="Q144" s="148">
        <v>0.0</v>
      </c>
      <c r="R144" s="148">
        <f t="shared" si="46"/>
        <v>0</v>
      </c>
      <c r="S144" s="148">
        <v>0.0</v>
      </c>
      <c r="T144" s="149">
        <f t="shared" si="47"/>
        <v>0</v>
      </c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150" t="s">
        <v>176</v>
      </c>
      <c r="AS144" s="20"/>
      <c r="AT144" s="150" t="s">
        <v>140</v>
      </c>
      <c r="AU144" s="150" t="s">
        <v>83</v>
      </c>
      <c r="AV144" s="20"/>
      <c r="AW144" s="20"/>
      <c r="AX144" s="20"/>
      <c r="AY144" s="3" t="s">
        <v>139</v>
      </c>
      <c r="AZ144" s="20"/>
      <c r="BA144" s="20"/>
      <c r="BB144" s="20"/>
      <c r="BC144" s="20"/>
      <c r="BD144" s="20"/>
      <c r="BE144" s="151">
        <f t="shared" si="48"/>
        <v>0</v>
      </c>
      <c r="BF144" s="151">
        <f t="shared" si="49"/>
        <v>0</v>
      </c>
      <c r="BG144" s="151">
        <f t="shared" si="50"/>
        <v>0</v>
      </c>
      <c r="BH144" s="151">
        <f t="shared" si="51"/>
        <v>0</v>
      </c>
      <c r="BI144" s="151">
        <f t="shared" si="52"/>
        <v>0</v>
      </c>
      <c r="BJ144" s="3" t="s">
        <v>83</v>
      </c>
      <c r="BK144" s="151">
        <f t="shared" si="53"/>
        <v>0</v>
      </c>
      <c r="BL144" s="3" t="s">
        <v>176</v>
      </c>
      <c r="BM144" s="150" t="s">
        <v>238</v>
      </c>
    </row>
    <row r="145" ht="25.5" customHeight="1">
      <c r="A145" s="129"/>
      <c r="B145" s="130"/>
      <c r="C145" s="129"/>
      <c r="D145" s="131" t="s">
        <v>75</v>
      </c>
      <c r="E145" s="132" t="s">
        <v>239</v>
      </c>
      <c r="F145" s="132" t="s">
        <v>240</v>
      </c>
      <c r="G145" s="129"/>
      <c r="H145" s="129"/>
      <c r="I145" s="129"/>
      <c r="J145" s="133">
        <f>BK145</f>
        <v>0</v>
      </c>
      <c r="K145" s="129"/>
      <c r="L145" s="130"/>
      <c r="M145" s="134"/>
      <c r="N145" s="129"/>
      <c r="O145" s="129"/>
      <c r="P145" s="135">
        <f>SUM(P146:P147)</f>
        <v>0</v>
      </c>
      <c r="Q145" s="129"/>
      <c r="R145" s="135">
        <f>SUM(R146:R147)</f>
        <v>0</v>
      </c>
      <c r="S145" s="129"/>
      <c r="T145" s="136">
        <f>SUM(T146:T147)</f>
        <v>0</v>
      </c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31" t="s">
        <v>85</v>
      </c>
      <c r="AS145" s="129"/>
      <c r="AT145" s="137" t="s">
        <v>75</v>
      </c>
      <c r="AU145" s="137" t="s">
        <v>76</v>
      </c>
      <c r="AV145" s="129"/>
      <c r="AW145" s="129"/>
      <c r="AX145" s="129"/>
      <c r="AY145" s="131" t="s">
        <v>139</v>
      </c>
      <c r="AZ145" s="129"/>
      <c r="BA145" s="129"/>
      <c r="BB145" s="129"/>
      <c r="BC145" s="129"/>
      <c r="BD145" s="129"/>
      <c r="BE145" s="129"/>
      <c r="BF145" s="129"/>
      <c r="BG145" s="129"/>
      <c r="BH145" s="129"/>
      <c r="BI145" s="129"/>
      <c r="BJ145" s="129"/>
      <c r="BK145" s="138">
        <f>SUM(BK146:BK147)</f>
        <v>0</v>
      </c>
      <c r="BL145" s="129"/>
      <c r="BM145" s="129"/>
    </row>
    <row r="146" ht="24.0" customHeight="1">
      <c r="A146" s="20"/>
      <c r="B146" s="21"/>
      <c r="C146" s="139" t="s">
        <v>241</v>
      </c>
      <c r="D146" s="139" t="s">
        <v>140</v>
      </c>
      <c r="E146" s="140" t="s">
        <v>242</v>
      </c>
      <c r="F146" s="141" t="s">
        <v>243</v>
      </c>
      <c r="G146" s="142" t="s">
        <v>143</v>
      </c>
      <c r="H146" s="143">
        <v>350.0</v>
      </c>
      <c r="I146" s="144"/>
      <c r="J146" s="145">
        <f t="shared" ref="J146:J147" si="54">ROUND(I146*H146,2)</f>
        <v>0</v>
      </c>
      <c r="K146" s="141" t="s">
        <v>19</v>
      </c>
      <c r="L146" s="21"/>
      <c r="M146" s="146" t="s">
        <v>19</v>
      </c>
      <c r="N146" s="147" t="s">
        <v>47</v>
      </c>
      <c r="O146" s="20"/>
      <c r="P146" s="148">
        <f t="shared" ref="P146:P147" si="55">O146*H146</f>
        <v>0</v>
      </c>
      <c r="Q146" s="148">
        <v>0.0</v>
      </c>
      <c r="R146" s="148">
        <f t="shared" ref="R146:R147" si="56">Q146*H146</f>
        <v>0</v>
      </c>
      <c r="S146" s="148">
        <v>0.0</v>
      </c>
      <c r="T146" s="149">
        <f t="shared" ref="T146:T147" si="57">S146*H146</f>
        <v>0</v>
      </c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150" t="s">
        <v>176</v>
      </c>
      <c r="AS146" s="20"/>
      <c r="AT146" s="150" t="s">
        <v>140</v>
      </c>
      <c r="AU146" s="150" t="s">
        <v>83</v>
      </c>
      <c r="AV146" s="20"/>
      <c r="AW146" s="20"/>
      <c r="AX146" s="20"/>
      <c r="AY146" s="3" t="s">
        <v>139</v>
      </c>
      <c r="AZ146" s="20"/>
      <c r="BA146" s="20"/>
      <c r="BB146" s="20"/>
      <c r="BC146" s="20"/>
      <c r="BD146" s="20"/>
      <c r="BE146" s="151">
        <f t="shared" ref="BE146:BE147" si="58">IF(N146="základní",J146,0)</f>
        <v>0</v>
      </c>
      <c r="BF146" s="151">
        <f t="shared" ref="BF146:BF147" si="59">IF(N146="snížená",J146,0)</f>
        <v>0</v>
      </c>
      <c r="BG146" s="151">
        <f t="shared" ref="BG146:BG147" si="60">IF(N146="zákl. přenesená",J146,0)</f>
        <v>0</v>
      </c>
      <c r="BH146" s="151">
        <f t="shared" ref="BH146:BH147" si="61">IF(N146="sníž. přenesená",J146,0)</f>
        <v>0</v>
      </c>
      <c r="BI146" s="151">
        <f t="shared" ref="BI146:BI147" si="62">IF(N146="nulová",J146,0)</f>
        <v>0</v>
      </c>
      <c r="BJ146" s="3" t="s">
        <v>83</v>
      </c>
      <c r="BK146" s="151">
        <f t="shared" ref="BK146:BK147" si="63">ROUND(I146*H146,2)</f>
        <v>0</v>
      </c>
      <c r="BL146" s="3" t="s">
        <v>176</v>
      </c>
      <c r="BM146" s="150" t="s">
        <v>244</v>
      </c>
    </row>
    <row r="147" ht="24.0" customHeight="1">
      <c r="A147" s="20"/>
      <c r="B147" s="21"/>
      <c r="C147" s="139" t="s">
        <v>198</v>
      </c>
      <c r="D147" s="139" t="s">
        <v>140</v>
      </c>
      <c r="E147" s="140" t="s">
        <v>245</v>
      </c>
      <c r="F147" s="141" t="s">
        <v>246</v>
      </c>
      <c r="G147" s="142" t="s">
        <v>143</v>
      </c>
      <c r="H147" s="143">
        <v>350.0</v>
      </c>
      <c r="I147" s="144"/>
      <c r="J147" s="145">
        <f t="shared" si="54"/>
        <v>0</v>
      </c>
      <c r="K147" s="141" t="s">
        <v>19</v>
      </c>
      <c r="L147" s="21"/>
      <c r="M147" s="146" t="s">
        <v>19</v>
      </c>
      <c r="N147" s="147" t="s">
        <v>47</v>
      </c>
      <c r="O147" s="20"/>
      <c r="P147" s="148">
        <f t="shared" si="55"/>
        <v>0</v>
      </c>
      <c r="Q147" s="148">
        <v>0.0</v>
      </c>
      <c r="R147" s="148">
        <f t="shared" si="56"/>
        <v>0</v>
      </c>
      <c r="S147" s="148">
        <v>0.0</v>
      </c>
      <c r="T147" s="149">
        <f t="shared" si="57"/>
        <v>0</v>
      </c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150" t="s">
        <v>176</v>
      </c>
      <c r="AS147" s="20"/>
      <c r="AT147" s="150" t="s">
        <v>140</v>
      </c>
      <c r="AU147" s="150" t="s">
        <v>83</v>
      </c>
      <c r="AV147" s="20"/>
      <c r="AW147" s="20"/>
      <c r="AX147" s="20"/>
      <c r="AY147" s="3" t="s">
        <v>139</v>
      </c>
      <c r="AZ147" s="20"/>
      <c r="BA147" s="20"/>
      <c r="BB147" s="20"/>
      <c r="BC147" s="20"/>
      <c r="BD147" s="20"/>
      <c r="BE147" s="151">
        <f t="shared" si="58"/>
        <v>0</v>
      </c>
      <c r="BF147" s="151">
        <f t="shared" si="59"/>
        <v>0</v>
      </c>
      <c r="BG147" s="151">
        <f t="shared" si="60"/>
        <v>0</v>
      </c>
      <c r="BH147" s="151">
        <f t="shared" si="61"/>
        <v>0</v>
      </c>
      <c r="BI147" s="151">
        <f t="shared" si="62"/>
        <v>0</v>
      </c>
      <c r="BJ147" s="3" t="s">
        <v>83</v>
      </c>
      <c r="BK147" s="151">
        <f t="shared" si="63"/>
        <v>0</v>
      </c>
      <c r="BL147" s="3" t="s">
        <v>176</v>
      </c>
      <c r="BM147" s="150" t="s">
        <v>247</v>
      </c>
    </row>
    <row r="148" ht="25.5" customHeight="1">
      <c r="A148" s="129"/>
      <c r="B148" s="130"/>
      <c r="C148" s="129"/>
      <c r="D148" s="131" t="s">
        <v>75</v>
      </c>
      <c r="E148" s="132" t="s">
        <v>145</v>
      </c>
      <c r="F148" s="132" t="s">
        <v>146</v>
      </c>
      <c r="G148" s="129"/>
      <c r="H148" s="129"/>
      <c r="I148" s="129"/>
      <c r="J148" s="133">
        <f>BK148</f>
        <v>0</v>
      </c>
      <c r="K148" s="129"/>
      <c r="L148" s="130"/>
      <c r="M148" s="134"/>
      <c r="N148" s="129"/>
      <c r="O148" s="129"/>
      <c r="P148" s="135">
        <f>P149</f>
        <v>0</v>
      </c>
      <c r="Q148" s="129"/>
      <c r="R148" s="135">
        <f>R149</f>
        <v>0</v>
      </c>
      <c r="S148" s="129"/>
      <c r="T148" s="136">
        <f>T149</f>
        <v>0</v>
      </c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31" t="s">
        <v>83</v>
      </c>
      <c r="AS148" s="129"/>
      <c r="AT148" s="137" t="s">
        <v>75</v>
      </c>
      <c r="AU148" s="137" t="s">
        <v>76</v>
      </c>
      <c r="AV148" s="129"/>
      <c r="AW148" s="129"/>
      <c r="AX148" s="129"/>
      <c r="AY148" s="131" t="s">
        <v>139</v>
      </c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/>
      <c r="BK148" s="138">
        <f>BK149</f>
        <v>0</v>
      </c>
      <c r="BL148" s="129"/>
      <c r="BM148" s="129"/>
    </row>
    <row r="149" ht="24.0" customHeight="1">
      <c r="A149" s="20"/>
      <c r="B149" s="21"/>
      <c r="C149" s="139" t="s">
        <v>248</v>
      </c>
      <c r="D149" s="139" t="s">
        <v>140</v>
      </c>
      <c r="E149" s="140" t="s">
        <v>249</v>
      </c>
      <c r="F149" s="141" t="s">
        <v>250</v>
      </c>
      <c r="G149" s="142" t="s">
        <v>143</v>
      </c>
      <c r="H149" s="143">
        <v>20.0</v>
      </c>
      <c r="I149" s="144"/>
      <c r="J149" s="145">
        <f>ROUND(I149*H149,2)</f>
        <v>0</v>
      </c>
      <c r="K149" s="141" t="s">
        <v>19</v>
      </c>
      <c r="L149" s="21"/>
      <c r="M149" s="146" t="s">
        <v>19</v>
      </c>
      <c r="N149" s="147" t="s">
        <v>47</v>
      </c>
      <c r="O149" s="20"/>
      <c r="P149" s="148">
        <f>O149*H149</f>
        <v>0</v>
      </c>
      <c r="Q149" s="148">
        <v>0.0</v>
      </c>
      <c r="R149" s="148">
        <f>Q149*H149</f>
        <v>0</v>
      </c>
      <c r="S149" s="148">
        <v>0.0</v>
      </c>
      <c r="T149" s="149">
        <f>S149*H149</f>
        <v>0</v>
      </c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150" t="s">
        <v>144</v>
      </c>
      <c r="AS149" s="20"/>
      <c r="AT149" s="150" t="s">
        <v>140</v>
      </c>
      <c r="AU149" s="150" t="s">
        <v>83</v>
      </c>
      <c r="AV149" s="20"/>
      <c r="AW149" s="20"/>
      <c r="AX149" s="20"/>
      <c r="AY149" s="3" t="s">
        <v>139</v>
      </c>
      <c r="AZ149" s="20"/>
      <c r="BA149" s="20"/>
      <c r="BB149" s="20"/>
      <c r="BC149" s="20"/>
      <c r="BD149" s="20"/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3" t="s">
        <v>83</v>
      </c>
      <c r="BK149" s="151">
        <f>ROUND(I149*H149,2)</f>
        <v>0</v>
      </c>
      <c r="BL149" s="3" t="s">
        <v>144</v>
      </c>
      <c r="BM149" s="150" t="s">
        <v>251</v>
      </c>
    </row>
    <row r="150" ht="25.5" customHeight="1">
      <c r="A150" s="129"/>
      <c r="B150" s="130"/>
      <c r="C150" s="129"/>
      <c r="D150" s="131" t="s">
        <v>75</v>
      </c>
      <c r="E150" s="132" t="s">
        <v>202</v>
      </c>
      <c r="F150" s="132" t="s">
        <v>203</v>
      </c>
      <c r="G150" s="129"/>
      <c r="H150" s="129"/>
      <c r="I150" s="129"/>
      <c r="J150" s="133">
        <f>BK150</f>
        <v>0</v>
      </c>
      <c r="K150" s="129"/>
      <c r="L150" s="130"/>
      <c r="M150" s="134"/>
      <c r="N150" s="129"/>
      <c r="O150" s="129"/>
      <c r="P150" s="135">
        <f>P151</f>
        <v>0</v>
      </c>
      <c r="Q150" s="129"/>
      <c r="R150" s="135">
        <f>R151</f>
        <v>0</v>
      </c>
      <c r="S150" s="129"/>
      <c r="T150" s="136">
        <f>T151</f>
        <v>0</v>
      </c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31" t="s">
        <v>85</v>
      </c>
      <c r="AS150" s="129"/>
      <c r="AT150" s="137" t="s">
        <v>75</v>
      </c>
      <c r="AU150" s="137" t="s">
        <v>76</v>
      </c>
      <c r="AV150" s="129"/>
      <c r="AW150" s="129"/>
      <c r="AX150" s="129"/>
      <c r="AY150" s="131" t="s">
        <v>139</v>
      </c>
      <c r="AZ150" s="129"/>
      <c r="BA150" s="129"/>
      <c r="BB150" s="129"/>
      <c r="BC150" s="129"/>
      <c r="BD150" s="129"/>
      <c r="BE150" s="129"/>
      <c r="BF150" s="129"/>
      <c r="BG150" s="129"/>
      <c r="BH150" s="129"/>
      <c r="BI150" s="129"/>
      <c r="BJ150" s="129"/>
      <c r="BK150" s="138">
        <f>BK151</f>
        <v>0</v>
      </c>
      <c r="BL150" s="129"/>
      <c r="BM150" s="129"/>
    </row>
    <row r="151" ht="24.0" customHeight="1">
      <c r="A151" s="20"/>
      <c r="B151" s="21"/>
      <c r="C151" s="139" t="s">
        <v>201</v>
      </c>
      <c r="D151" s="139" t="s">
        <v>140</v>
      </c>
      <c r="E151" s="140" t="s">
        <v>252</v>
      </c>
      <c r="F151" s="141" t="s">
        <v>253</v>
      </c>
      <c r="G151" s="142" t="s">
        <v>143</v>
      </c>
      <c r="H151" s="143">
        <v>9.9</v>
      </c>
      <c r="I151" s="144"/>
      <c r="J151" s="145">
        <f>ROUND(I151*H151,2)</f>
        <v>0</v>
      </c>
      <c r="K151" s="141" t="s">
        <v>19</v>
      </c>
      <c r="L151" s="21"/>
      <c r="M151" s="146" t="s">
        <v>19</v>
      </c>
      <c r="N151" s="147" t="s">
        <v>47</v>
      </c>
      <c r="O151" s="20"/>
      <c r="P151" s="148">
        <f>O151*H151</f>
        <v>0</v>
      </c>
      <c r="Q151" s="148">
        <v>0.0</v>
      </c>
      <c r="R151" s="148">
        <f>Q151*H151</f>
        <v>0</v>
      </c>
      <c r="S151" s="148">
        <v>0.0</v>
      </c>
      <c r="T151" s="149">
        <f>S151*H151</f>
        <v>0</v>
      </c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150" t="s">
        <v>176</v>
      </c>
      <c r="AS151" s="20"/>
      <c r="AT151" s="150" t="s">
        <v>140</v>
      </c>
      <c r="AU151" s="150" t="s">
        <v>83</v>
      </c>
      <c r="AV151" s="20"/>
      <c r="AW151" s="20"/>
      <c r="AX151" s="20"/>
      <c r="AY151" s="3" t="s">
        <v>139</v>
      </c>
      <c r="AZ151" s="20"/>
      <c r="BA151" s="20"/>
      <c r="BB151" s="20"/>
      <c r="BC151" s="20"/>
      <c r="BD151" s="20"/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3" t="s">
        <v>83</v>
      </c>
      <c r="BK151" s="151">
        <f>ROUND(I151*H151,2)</f>
        <v>0</v>
      </c>
      <c r="BL151" s="3" t="s">
        <v>176</v>
      </c>
      <c r="BM151" s="150" t="s">
        <v>254</v>
      </c>
    </row>
    <row r="152" ht="25.5" customHeight="1">
      <c r="A152" s="129"/>
      <c r="B152" s="130"/>
      <c r="C152" s="129"/>
      <c r="D152" s="131" t="s">
        <v>75</v>
      </c>
      <c r="E152" s="132" t="s">
        <v>137</v>
      </c>
      <c r="F152" s="132" t="s">
        <v>138</v>
      </c>
      <c r="G152" s="129"/>
      <c r="H152" s="129"/>
      <c r="I152" s="129"/>
      <c r="J152" s="133">
        <f>BK152</f>
        <v>0</v>
      </c>
      <c r="K152" s="129"/>
      <c r="L152" s="130"/>
      <c r="M152" s="134"/>
      <c r="N152" s="129"/>
      <c r="O152" s="129"/>
      <c r="P152" s="135">
        <f>SUM(P153:P154)</f>
        <v>0</v>
      </c>
      <c r="Q152" s="129"/>
      <c r="R152" s="135">
        <f>SUM(R153:R154)</f>
        <v>0</v>
      </c>
      <c r="S152" s="129"/>
      <c r="T152" s="136">
        <f>SUM(T153:T154)</f>
        <v>0</v>
      </c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31" t="s">
        <v>83</v>
      </c>
      <c r="AS152" s="129"/>
      <c r="AT152" s="137" t="s">
        <v>75</v>
      </c>
      <c r="AU152" s="137" t="s">
        <v>76</v>
      </c>
      <c r="AV152" s="129"/>
      <c r="AW152" s="129"/>
      <c r="AX152" s="129"/>
      <c r="AY152" s="131" t="s">
        <v>139</v>
      </c>
      <c r="AZ152" s="129"/>
      <c r="BA152" s="129"/>
      <c r="BB152" s="129"/>
      <c r="BC152" s="129"/>
      <c r="BD152" s="129"/>
      <c r="BE152" s="129"/>
      <c r="BF152" s="129"/>
      <c r="BG152" s="129"/>
      <c r="BH152" s="129"/>
      <c r="BI152" s="129"/>
      <c r="BJ152" s="129"/>
      <c r="BK152" s="138">
        <f>SUM(BK153:BK154)</f>
        <v>0</v>
      </c>
      <c r="BL152" s="129"/>
      <c r="BM152" s="129"/>
    </row>
    <row r="153" ht="24.0" customHeight="1">
      <c r="A153" s="20"/>
      <c r="B153" s="21"/>
      <c r="C153" s="139" t="s">
        <v>255</v>
      </c>
      <c r="D153" s="139" t="s">
        <v>140</v>
      </c>
      <c r="E153" s="140" t="s">
        <v>256</v>
      </c>
      <c r="F153" s="141" t="s">
        <v>257</v>
      </c>
      <c r="G153" s="142" t="s">
        <v>190</v>
      </c>
      <c r="H153" s="143">
        <v>4.0</v>
      </c>
      <c r="I153" s="144"/>
      <c r="J153" s="145">
        <f t="shared" ref="J153:J154" si="64">ROUND(I153*H153,2)</f>
        <v>0</v>
      </c>
      <c r="K153" s="141" t="s">
        <v>19</v>
      </c>
      <c r="L153" s="21"/>
      <c r="M153" s="146" t="s">
        <v>19</v>
      </c>
      <c r="N153" s="147" t="s">
        <v>47</v>
      </c>
      <c r="O153" s="20"/>
      <c r="P153" s="148">
        <f t="shared" ref="P153:P154" si="65">O153*H153</f>
        <v>0</v>
      </c>
      <c r="Q153" s="148">
        <v>0.0</v>
      </c>
      <c r="R153" s="148">
        <f t="shared" ref="R153:R154" si="66">Q153*H153</f>
        <v>0</v>
      </c>
      <c r="S153" s="148">
        <v>0.0</v>
      </c>
      <c r="T153" s="149">
        <f t="shared" ref="T153:T154" si="67">S153*H153</f>
        <v>0</v>
      </c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150" t="s">
        <v>144</v>
      </c>
      <c r="AS153" s="20"/>
      <c r="AT153" s="150" t="s">
        <v>140</v>
      </c>
      <c r="AU153" s="150" t="s">
        <v>83</v>
      </c>
      <c r="AV153" s="20"/>
      <c r="AW153" s="20"/>
      <c r="AX153" s="20"/>
      <c r="AY153" s="3" t="s">
        <v>139</v>
      </c>
      <c r="AZ153" s="20"/>
      <c r="BA153" s="20"/>
      <c r="BB153" s="20"/>
      <c r="BC153" s="20"/>
      <c r="BD153" s="20"/>
      <c r="BE153" s="151">
        <f t="shared" ref="BE153:BE154" si="68">IF(N153="základní",J153,0)</f>
        <v>0</v>
      </c>
      <c r="BF153" s="151">
        <f t="shared" ref="BF153:BF154" si="69">IF(N153="snížená",J153,0)</f>
        <v>0</v>
      </c>
      <c r="BG153" s="151">
        <f t="shared" ref="BG153:BG154" si="70">IF(N153="zákl. přenesená",J153,0)</f>
        <v>0</v>
      </c>
      <c r="BH153" s="151">
        <f t="shared" ref="BH153:BH154" si="71">IF(N153="sníž. přenesená",J153,0)</f>
        <v>0</v>
      </c>
      <c r="BI153" s="151">
        <f t="shared" ref="BI153:BI154" si="72">IF(N153="nulová",J153,0)</f>
        <v>0</v>
      </c>
      <c r="BJ153" s="3" t="s">
        <v>83</v>
      </c>
      <c r="BK153" s="151">
        <f t="shared" ref="BK153:BK154" si="73">ROUND(I153*H153,2)</f>
        <v>0</v>
      </c>
      <c r="BL153" s="3" t="s">
        <v>144</v>
      </c>
      <c r="BM153" s="150" t="s">
        <v>258</v>
      </c>
    </row>
    <row r="154" ht="16.5" customHeight="1">
      <c r="A154" s="20"/>
      <c r="B154" s="21"/>
      <c r="C154" s="139" t="s">
        <v>206</v>
      </c>
      <c r="D154" s="139" t="s">
        <v>140</v>
      </c>
      <c r="E154" s="140" t="s">
        <v>259</v>
      </c>
      <c r="F154" s="141" t="s">
        <v>260</v>
      </c>
      <c r="G154" s="142" t="s">
        <v>190</v>
      </c>
      <c r="H154" s="143">
        <v>4.0</v>
      </c>
      <c r="I154" s="144"/>
      <c r="J154" s="145">
        <f t="shared" si="64"/>
        <v>0</v>
      </c>
      <c r="K154" s="141" t="s">
        <v>19</v>
      </c>
      <c r="L154" s="21"/>
      <c r="M154" s="146" t="s">
        <v>19</v>
      </c>
      <c r="N154" s="147" t="s">
        <v>47</v>
      </c>
      <c r="O154" s="20"/>
      <c r="P154" s="148">
        <f t="shared" si="65"/>
        <v>0</v>
      </c>
      <c r="Q154" s="148">
        <v>0.0</v>
      </c>
      <c r="R154" s="148">
        <f t="shared" si="66"/>
        <v>0</v>
      </c>
      <c r="S154" s="148">
        <v>0.0</v>
      </c>
      <c r="T154" s="149">
        <f t="shared" si="67"/>
        <v>0</v>
      </c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150" t="s">
        <v>144</v>
      </c>
      <c r="AS154" s="20"/>
      <c r="AT154" s="150" t="s">
        <v>140</v>
      </c>
      <c r="AU154" s="150" t="s">
        <v>83</v>
      </c>
      <c r="AV154" s="20"/>
      <c r="AW154" s="20"/>
      <c r="AX154" s="20"/>
      <c r="AY154" s="3" t="s">
        <v>139</v>
      </c>
      <c r="AZ154" s="20"/>
      <c r="BA154" s="20"/>
      <c r="BB154" s="20"/>
      <c r="BC154" s="20"/>
      <c r="BD154" s="20"/>
      <c r="BE154" s="151">
        <f t="shared" si="68"/>
        <v>0</v>
      </c>
      <c r="BF154" s="151">
        <f t="shared" si="69"/>
        <v>0</v>
      </c>
      <c r="BG154" s="151">
        <f t="shared" si="70"/>
        <v>0</v>
      </c>
      <c r="BH154" s="151">
        <f t="shared" si="71"/>
        <v>0</v>
      </c>
      <c r="BI154" s="151">
        <f t="shared" si="72"/>
        <v>0</v>
      </c>
      <c r="BJ154" s="3" t="s">
        <v>83</v>
      </c>
      <c r="BK154" s="151">
        <f t="shared" si="73"/>
        <v>0</v>
      </c>
      <c r="BL154" s="3" t="s">
        <v>144</v>
      </c>
      <c r="BM154" s="150" t="s">
        <v>261</v>
      </c>
    </row>
    <row r="155" ht="25.5" customHeight="1">
      <c r="A155" s="129"/>
      <c r="B155" s="130"/>
      <c r="C155" s="129"/>
      <c r="D155" s="131" t="s">
        <v>75</v>
      </c>
      <c r="E155" s="132" t="s">
        <v>262</v>
      </c>
      <c r="F155" s="132" t="s">
        <v>263</v>
      </c>
      <c r="G155" s="129"/>
      <c r="H155" s="129"/>
      <c r="I155" s="129"/>
      <c r="J155" s="133">
        <f>BK155</f>
        <v>0</v>
      </c>
      <c r="K155" s="129"/>
      <c r="L155" s="130"/>
      <c r="M155" s="134"/>
      <c r="N155" s="129"/>
      <c r="O155" s="129"/>
      <c r="P155" s="135">
        <f>P156</f>
        <v>0</v>
      </c>
      <c r="Q155" s="129"/>
      <c r="R155" s="135">
        <f>R156</f>
        <v>0</v>
      </c>
      <c r="S155" s="129"/>
      <c r="T155" s="136">
        <f>T156</f>
        <v>0</v>
      </c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31" t="s">
        <v>85</v>
      </c>
      <c r="AS155" s="129"/>
      <c r="AT155" s="137" t="s">
        <v>75</v>
      </c>
      <c r="AU155" s="137" t="s">
        <v>76</v>
      </c>
      <c r="AV155" s="129"/>
      <c r="AW155" s="129"/>
      <c r="AX155" s="129"/>
      <c r="AY155" s="131" t="s">
        <v>139</v>
      </c>
      <c r="AZ155" s="129"/>
      <c r="BA155" s="129"/>
      <c r="BB155" s="129"/>
      <c r="BC155" s="129"/>
      <c r="BD155" s="129"/>
      <c r="BE155" s="129"/>
      <c r="BF155" s="129"/>
      <c r="BG155" s="129"/>
      <c r="BH155" s="129"/>
      <c r="BI155" s="129"/>
      <c r="BJ155" s="129"/>
      <c r="BK155" s="138">
        <f>BK156</f>
        <v>0</v>
      </c>
      <c r="BL155" s="129"/>
      <c r="BM155" s="129"/>
    </row>
    <row r="156" ht="24.0" customHeight="1">
      <c r="A156" s="20"/>
      <c r="B156" s="21"/>
      <c r="C156" s="139" t="s">
        <v>264</v>
      </c>
      <c r="D156" s="139" t="s">
        <v>140</v>
      </c>
      <c r="E156" s="140" t="s">
        <v>265</v>
      </c>
      <c r="F156" s="141" t="s">
        <v>266</v>
      </c>
      <c r="G156" s="142" t="s">
        <v>267</v>
      </c>
      <c r="H156" s="143">
        <v>8.0</v>
      </c>
      <c r="I156" s="144"/>
      <c r="J156" s="145">
        <f>ROUND(I156*H156,2)</f>
        <v>0</v>
      </c>
      <c r="K156" s="141" t="s">
        <v>19</v>
      </c>
      <c r="L156" s="21"/>
      <c r="M156" s="146" t="s">
        <v>19</v>
      </c>
      <c r="N156" s="147" t="s">
        <v>47</v>
      </c>
      <c r="O156" s="20"/>
      <c r="P156" s="148">
        <f>O156*H156</f>
        <v>0</v>
      </c>
      <c r="Q156" s="148">
        <v>0.0</v>
      </c>
      <c r="R156" s="148">
        <f>Q156*H156</f>
        <v>0</v>
      </c>
      <c r="S156" s="148">
        <v>0.0</v>
      </c>
      <c r="T156" s="149">
        <f>S156*H156</f>
        <v>0</v>
      </c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150" t="s">
        <v>176</v>
      </c>
      <c r="AS156" s="20"/>
      <c r="AT156" s="150" t="s">
        <v>140</v>
      </c>
      <c r="AU156" s="150" t="s">
        <v>83</v>
      </c>
      <c r="AV156" s="20"/>
      <c r="AW156" s="20"/>
      <c r="AX156" s="20"/>
      <c r="AY156" s="3" t="s">
        <v>139</v>
      </c>
      <c r="AZ156" s="20"/>
      <c r="BA156" s="20"/>
      <c r="BB156" s="20"/>
      <c r="BC156" s="20"/>
      <c r="BD156" s="20"/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3" t="s">
        <v>83</v>
      </c>
      <c r="BK156" s="151">
        <f>ROUND(I156*H156,2)</f>
        <v>0</v>
      </c>
      <c r="BL156" s="3" t="s">
        <v>176</v>
      </c>
      <c r="BM156" s="150" t="s">
        <v>268</v>
      </c>
    </row>
    <row r="157" ht="25.5" customHeight="1">
      <c r="A157" s="129"/>
      <c r="B157" s="130"/>
      <c r="C157" s="129"/>
      <c r="D157" s="131" t="s">
        <v>75</v>
      </c>
      <c r="E157" s="132" t="s">
        <v>185</v>
      </c>
      <c r="F157" s="132" t="s">
        <v>186</v>
      </c>
      <c r="G157" s="129"/>
      <c r="H157" s="129"/>
      <c r="I157" s="129"/>
      <c r="J157" s="133">
        <f>BK157</f>
        <v>0</v>
      </c>
      <c r="K157" s="129"/>
      <c r="L157" s="130"/>
      <c r="M157" s="134"/>
      <c r="N157" s="129"/>
      <c r="O157" s="129"/>
      <c r="P157" s="135">
        <f>P158</f>
        <v>0</v>
      </c>
      <c r="Q157" s="129"/>
      <c r="R157" s="135">
        <f>R158</f>
        <v>0</v>
      </c>
      <c r="S157" s="129"/>
      <c r="T157" s="136">
        <f>T158</f>
        <v>0</v>
      </c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31" t="s">
        <v>85</v>
      </c>
      <c r="AS157" s="129"/>
      <c r="AT157" s="137" t="s">
        <v>75</v>
      </c>
      <c r="AU157" s="137" t="s">
        <v>76</v>
      </c>
      <c r="AV157" s="129"/>
      <c r="AW157" s="129"/>
      <c r="AX157" s="129"/>
      <c r="AY157" s="131" t="s">
        <v>139</v>
      </c>
      <c r="AZ157" s="129"/>
      <c r="BA157" s="129"/>
      <c r="BB157" s="129"/>
      <c r="BC157" s="129"/>
      <c r="BD157" s="129"/>
      <c r="BE157" s="129"/>
      <c r="BF157" s="129"/>
      <c r="BG157" s="129"/>
      <c r="BH157" s="129"/>
      <c r="BI157" s="129"/>
      <c r="BJ157" s="129"/>
      <c r="BK157" s="138">
        <f>BK158</f>
        <v>0</v>
      </c>
      <c r="BL157" s="129"/>
      <c r="BM157" s="129"/>
    </row>
    <row r="158" ht="16.5" customHeight="1">
      <c r="A158" s="20"/>
      <c r="B158" s="21"/>
      <c r="C158" s="139" t="s">
        <v>209</v>
      </c>
      <c r="D158" s="139" t="s">
        <v>140</v>
      </c>
      <c r="E158" s="140" t="s">
        <v>269</v>
      </c>
      <c r="F158" s="141" t="s">
        <v>270</v>
      </c>
      <c r="G158" s="142" t="s">
        <v>190</v>
      </c>
      <c r="H158" s="143">
        <v>10.0</v>
      </c>
      <c r="I158" s="144"/>
      <c r="J158" s="145">
        <f>ROUND(I158*H158,2)</f>
        <v>0</v>
      </c>
      <c r="K158" s="141" t="s">
        <v>19</v>
      </c>
      <c r="L158" s="21"/>
      <c r="M158" s="146" t="s">
        <v>19</v>
      </c>
      <c r="N158" s="147" t="s">
        <v>47</v>
      </c>
      <c r="O158" s="20"/>
      <c r="P158" s="148">
        <f>O158*H158</f>
        <v>0</v>
      </c>
      <c r="Q158" s="148">
        <v>0.0</v>
      </c>
      <c r="R158" s="148">
        <f>Q158*H158</f>
        <v>0</v>
      </c>
      <c r="S158" s="148">
        <v>0.0</v>
      </c>
      <c r="T158" s="149">
        <f>S158*H158</f>
        <v>0</v>
      </c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150" t="s">
        <v>176</v>
      </c>
      <c r="AS158" s="20"/>
      <c r="AT158" s="150" t="s">
        <v>140</v>
      </c>
      <c r="AU158" s="150" t="s">
        <v>83</v>
      </c>
      <c r="AV158" s="20"/>
      <c r="AW158" s="20"/>
      <c r="AX158" s="20"/>
      <c r="AY158" s="3" t="s">
        <v>139</v>
      </c>
      <c r="AZ158" s="20"/>
      <c r="BA158" s="20"/>
      <c r="BB158" s="20"/>
      <c r="BC158" s="20"/>
      <c r="BD158" s="20"/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3" t="s">
        <v>83</v>
      </c>
      <c r="BK158" s="151">
        <f>ROUND(I158*H158,2)</f>
        <v>0</v>
      </c>
      <c r="BL158" s="3" t="s">
        <v>176</v>
      </c>
      <c r="BM158" s="150" t="s">
        <v>271</v>
      </c>
    </row>
    <row r="159" ht="25.5" customHeight="1">
      <c r="A159" s="129"/>
      <c r="B159" s="130"/>
      <c r="C159" s="129"/>
      <c r="D159" s="131" t="s">
        <v>75</v>
      </c>
      <c r="E159" s="132" t="s">
        <v>272</v>
      </c>
      <c r="F159" s="132" t="s">
        <v>273</v>
      </c>
      <c r="G159" s="129"/>
      <c r="H159" s="129"/>
      <c r="I159" s="129"/>
      <c r="J159" s="133">
        <f>BK159</f>
        <v>0</v>
      </c>
      <c r="K159" s="129"/>
      <c r="L159" s="130"/>
      <c r="M159" s="134"/>
      <c r="N159" s="129"/>
      <c r="O159" s="129"/>
      <c r="P159" s="135">
        <f>P160</f>
        <v>0</v>
      </c>
      <c r="Q159" s="129"/>
      <c r="R159" s="135">
        <f>R160</f>
        <v>0</v>
      </c>
      <c r="S159" s="129"/>
      <c r="T159" s="136">
        <f>T160</f>
        <v>0</v>
      </c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31" t="s">
        <v>85</v>
      </c>
      <c r="AS159" s="129"/>
      <c r="AT159" s="137" t="s">
        <v>75</v>
      </c>
      <c r="AU159" s="137" t="s">
        <v>76</v>
      </c>
      <c r="AV159" s="129"/>
      <c r="AW159" s="129"/>
      <c r="AX159" s="129"/>
      <c r="AY159" s="131" t="s">
        <v>139</v>
      </c>
      <c r="AZ159" s="129"/>
      <c r="BA159" s="129"/>
      <c r="BB159" s="129"/>
      <c r="BC159" s="129"/>
      <c r="BD159" s="129"/>
      <c r="BE159" s="129"/>
      <c r="BF159" s="129"/>
      <c r="BG159" s="129"/>
      <c r="BH159" s="129"/>
      <c r="BI159" s="129"/>
      <c r="BJ159" s="129"/>
      <c r="BK159" s="138">
        <f>BK160</f>
        <v>0</v>
      </c>
      <c r="BL159" s="129"/>
      <c r="BM159" s="129"/>
    </row>
    <row r="160" ht="21.75" customHeight="1">
      <c r="A160" s="20"/>
      <c r="B160" s="21"/>
      <c r="C160" s="139" t="s">
        <v>274</v>
      </c>
      <c r="D160" s="139" t="s">
        <v>140</v>
      </c>
      <c r="E160" s="140" t="s">
        <v>275</v>
      </c>
      <c r="F160" s="141" t="s">
        <v>276</v>
      </c>
      <c r="G160" s="142" t="s">
        <v>277</v>
      </c>
      <c r="H160" s="143">
        <v>8.0</v>
      </c>
      <c r="I160" s="144"/>
      <c r="J160" s="145">
        <f>ROUND(I160*H160,2)</f>
        <v>0</v>
      </c>
      <c r="K160" s="141" t="s">
        <v>19</v>
      </c>
      <c r="L160" s="21"/>
      <c r="M160" s="146" t="s">
        <v>19</v>
      </c>
      <c r="N160" s="147" t="s">
        <v>47</v>
      </c>
      <c r="O160" s="20"/>
      <c r="P160" s="148">
        <f>O160*H160</f>
        <v>0</v>
      </c>
      <c r="Q160" s="148">
        <v>0.0</v>
      </c>
      <c r="R160" s="148">
        <f>Q160*H160</f>
        <v>0</v>
      </c>
      <c r="S160" s="148">
        <v>0.0</v>
      </c>
      <c r="T160" s="149">
        <f>S160*H160</f>
        <v>0</v>
      </c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150" t="s">
        <v>176</v>
      </c>
      <c r="AS160" s="20"/>
      <c r="AT160" s="150" t="s">
        <v>140</v>
      </c>
      <c r="AU160" s="150" t="s">
        <v>83</v>
      </c>
      <c r="AV160" s="20"/>
      <c r="AW160" s="20"/>
      <c r="AX160" s="20"/>
      <c r="AY160" s="3" t="s">
        <v>139</v>
      </c>
      <c r="AZ160" s="20"/>
      <c r="BA160" s="20"/>
      <c r="BB160" s="20"/>
      <c r="BC160" s="20"/>
      <c r="BD160" s="20"/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3" t="s">
        <v>83</v>
      </c>
      <c r="BK160" s="151">
        <f>ROUND(I160*H160,2)</f>
        <v>0</v>
      </c>
      <c r="BL160" s="3" t="s">
        <v>176</v>
      </c>
      <c r="BM160" s="150" t="s">
        <v>278</v>
      </c>
    </row>
    <row r="161" ht="25.5" customHeight="1">
      <c r="A161" s="129"/>
      <c r="B161" s="130"/>
      <c r="C161" s="129"/>
      <c r="D161" s="131" t="s">
        <v>75</v>
      </c>
      <c r="E161" s="132" t="s">
        <v>185</v>
      </c>
      <c r="F161" s="132" t="s">
        <v>186</v>
      </c>
      <c r="G161" s="129"/>
      <c r="H161" s="129"/>
      <c r="I161" s="129"/>
      <c r="J161" s="133">
        <f>BK161</f>
        <v>0</v>
      </c>
      <c r="K161" s="129"/>
      <c r="L161" s="130"/>
      <c r="M161" s="134"/>
      <c r="N161" s="129"/>
      <c r="O161" s="129"/>
      <c r="P161" s="135">
        <f>P162</f>
        <v>0</v>
      </c>
      <c r="Q161" s="129"/>
      <c r="R161" s="135">
        <f>R162</f>
        <v>0</v>
      </c>
      <c r="S161" s="129"/>
      <c r="T161" s="136">
        <f>T162</f>
        <v>0</v>
      </c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31" t="s">
        <v>85</v>
      </c>
      <c r="AS161" s="129"/>
      <c r="AT161" s="137" t="s">
        <v>75</v>
      </c>
      <c r="AU161" s="137" t="s">
        <v>76</v>
      </c>
      <c r="AV161" s="129"/>
      <c r="AW161" s="129"/>
      <c r="AX161" s="129"/>
      <c r="AY161" s="131" t="s">
        <v>139</v>
      </c>
      <c r="AZ161" s="129"/>
      <c r="BA161" s="129"/>
      <c r="BB161" s="129"/>
      <c r="BC161" s="129"/>
      <c r="BD161" s="129"/>
      <c r="BE161" s="129"/>
      <c r="BF161" s="129"/>
      <c r="BG161" s="129"/>
      <c r="BH161" s="129"/>
      <c r="BI161" s="129"/>
      <c r="BJ161" s="129"/>
      <c r="BK161" s="138">
        <f>BK162</f>
        <v>0</v>
      </c>
      <c r="BL161" s="129"/>
      <c r="BM161" s="129"/>
    </row>
    <row r="162" ht="16.5" customHeight="1">
      <c r="A162" s="20"/>
      <c r="B162" s="21"/>
      <c r="C162" s="139" t="s">
        <v>213</v>
      </c>
      <c r="D162" s="139" t="s">
        <v>140</v>
      </c>
      <c r="E162" s="140" t="s">
        <v>279</v>
      </c>
      <c r="F162" s="141" t="s">
        <v>280</v>
      </c>
      <c r="G162" s="142" t="s">
        <v>190</v>
      </c>
      <c r="H162" s="143">
        <v>10.0</v>
      </c>
      <c r="I162" s="144"/>
      <c r="J162" s="145">
        <f>ROUND(I162*H162,2)</f>
        <v>0</v>
      </c>
      <c r="K162" s="141" t="s">
        <v>19</v>
      </c>
      <c r="L162" s="21"/>
      <c r="M162" s="146" t="s">
        <v>19</v>
      </c>
      <c r="N162" s="147" t="s">
        <v>47</v>
      </c>
      <c r="O162" s="20"/>
      <c r="P162" s="148">
        <f>O162*H162</f>
        <v>0</v>
      </c>
      <c r="Q162" s="148">
        <v>0.0</v>
      </c>
      <c r="R162" s="148">
        <f>Q162*H162</f>
        <v>0</v>
      </c>
      <c r="S162" s="148">
        <v>0.0</v>
      </c>
      <c r="T162" s="149">
        <f>S162*H162</f>
        <v>0</v>
      </c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150" t="s">
        <v>176</v>
      </c>
      <c r="AS162" s="20"/>
      <c r="AT162" s="150" t="s">
        <v>140</v>
      </c>
      <c r="AU162" s="150" t="s">
        <v>83</v>
      </c>
      <c r="AV162" s="20"/>
      <c r="AW162" s="20"/>
      <c r="AX162" s="20"/>
      <c r="AY162" s="3" t="s">
        <v>139</v>
      </c>
      <c r="AZ162" s="20"/>
      <c r="BA162" s="20"/>
      <c r="BB162" s="20"/>
      <c r="BC162" s="20"/>
      <c r="BD162" s="20"/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3" t="s">
        <v>83</v>
      </c>
      <c r="BK162" s="151">
        <f>ROUND(I162*H162,2)</f>
        <v>0</v>
      </c>
      <c r="BL162" s="3" t="s">
        <v>176</v>
      </c>
      <c r="BM162" s="150" t="s">
        <v>281</v>
      </c>
    </row>
    <row r="163" ht="25.5" customHeight="1">
      <c r="A163" s="129"/>
      <c r="B163" s="130"/>
      <c r="C163" s="129"/>
      <c r="D163" s="131" t="s">
        <v>75</v>
      </c>
      <c r="E163" s="132" t="s">
        <v>282</v>
      </c>
      <c r="F163" s="132" t="s">
        <v>283</v>
      </c>
      <c r="G163" s="129"/>
      <c r="H163" s="129"/>
      <c r="I163" s="129"/>
      <c r="J163" s="133">
        <f>BK163</f>
        <v>0</v>
      </c>
      <c r="K163" s="129"/>
      <c r="L163" s="130"/>
      <c r="M163" s="134"/>
      <c r="N163" s="129"/>
      <c r="O163" s="129"/>
      <c r="P163" s="135">
        <f>SUM(P164:P165)</f>
        <v>0</v>
      </c>
      <c r="Q163" s="129"/>
      <c r="R163" s="135">
        <f>SUM(R164:R165)</f>
        <v>0</v>
      </c>
      <c r="S163" s="129"/>
      <c r="T163" s="136">
        <f>SUM(T164:T165)</f>
        <v>0</v>
      </c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31" t="s">
        <v>85</v>
      </c>
      <c r="AS163" s="129"/>
      <c r="AT163" s="137" t="s">
        <v>75</v>
      </c>
      <c r="AU163" s="137" t="s">
        <v>76</v>
      </c>
      <c r="AV163" s="129"/>
      <c r="AW163" s="129"/>
      <c r="AX163" s="129"/>
      <c r="AY163" s="131" t="s">
        <v>139</v>
      </c>
      <c r="AZ163" s="129"/>
      <c r="BA163" s="129"/>
      <c r="BB163" s="129"/>
      <c r="BC163" s="129"/>
      <c r="BD163" s="129"/>
      <c r="BE163" s="129"/>
      <c r="BF163" s="129"/>
      <c r="BG163" s="129"/>
      <c r="BH163" s="129"/>
      <c r="BI163" s="129"/>
      <c r="BJ163" s="129"/>
      <c r="BK163" s="138">
        <f>SUM(BK164:BK165)</f>
        <v>0</v>
      </c>
      <c r="BL163" s="129"/>
      <c r="BM163" s="129"/>
    </row>
    <row r="164" ht="24.0" customHeight="1">
      <c r="A164" s="20"/>
      <c r="B164" s="21"/>
      <c r="C164" s="139" t="s">
        <v>284</v>
      </c>
      <c r="D164" s="139" t="s">
        <v>140</v>
      </c>
      <c r="E164" s="140" t="s">
        <v>285</v>
      </c>
      <c r="F164" s="141" t="s">
        <v>286</v>
      </c>
      <c r="G164" s="142" t="s">
        <v>267</v>
      </c>
      <c r="H164" s="143">
        <v>1.0</v>
      </c>
      <c r="I164" s="144"/>
      <c r="J164" s="145">
        <f t="shared" ref="J164:J165" si="74">ROUND(I164*H164,2)</f>
        <v>0</v>
      </c>
      <c r="K164" s="141" t="s">
        <v>19</v>
      </c>
      <c r="L164" s="21"/>
      <c r="M164" s="146" t="s">
        <v>19</v>
      </c>
      <c r="N164" s="147" t="s">
        <v>47</v>
      </c>
      <c r="O164" s="20"/>
      <c r="P164" s="148">
        <f t="shared" ref="P164:P165" si="75">O164*H164</f>
        <v>0</v>
      </c>
      <c r="Q164" s="148">
        <v>0.0</v>
      </c>
      <c r="R164" s="148">
        <f t="shared" ref="R164:R165" si="76">Q164*H164</f>
        <v>0</v>
      </c>
      <c r="S164" s="148">
        <v>0.0</v>
      </c>
      <c r="T164" s="149">
        <f t="shared" ref="T164:T165" si="77">S164*H164</f>
        <v>0</v>
      </c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150" t="s">
        <v>176</v>
      </c>
      <c r="AS164" s="20"/>
      <c r="AT164" s="150" t="s">
        <v>140</v>
      </c>
      <c r="AU164" s="150" t="s">
        <v>83</v>
      </c>
      <c r="AV164" s="20"/>
      <c r="AW164" s="20"/>
      <c r="AX164" s="20"/>
      <c r="AY164" s="3" t="s">
        <v>139</v>
      </c>
      <c r="AZ164" s="20"/>
      <c r="BA164" s="20"/>
      <c r="BB164" s="20"/>
      <c r="BC164" s="20"/>
      <c r="BD164" s="20"/>
      <c r="BE164" s="151">
        <f t="shared" ref="BE164:BE165" si="78">IF(N164="základní",J164,0)</f>
        <v>0</v>
      </c>
      <c r="BF164" s="151">
        <f t="shared" ref="BF164:BF165" si="79">IF(N164="snížená",J164,0)</f>
        <v>0</v>
      </c>
      <c r="BG164" s="151">
        <f t="shared" ref="BG164:BG165" si="80">IF(N164="zákl. přenesená",J164,0)</f>
        <v>0</v>
      </c>
      <c r="BH164" s="151">
        <f t="shared" ref="BH164:BH165" si="81">IF(N164="sníž. přenesená",J164,0)</f>
        <v>0</v>
      </c>
      <c r="BI164" s="151">
        <f t="shared" ref="BI164:BI165" si="82">IF(N164="nulová",J164,0)</f>
        <v>0</v>
      </c>
      <c r="BJ164" s="3" t="s">
        <v>83</v>
      </c>
      <c r="BK164" s="151">
        <f t="shared" ref="BK164:BK165" si="83">ROUND(I164*H164,2)</f>
        <v>0</v>
      </c>
      <c r="BL164" s="3" t="s">
        <v>176</v>
      </c>
      <c r="BM164" s="150" t="s">
        <v>287</v>
      </c>
    </row>
    <row r="165" ht="16.5" customHeight="1">
      <c r="A165" s="20"/>
      <c r="B165" s="21"/>
      <c r="C165" s="139" t="s">
        <v>216</v>
      </c>
      <c r="D165" s="139" t="s">
        <v>140</v>
      </c>
      <c r="E165" s="140" t="s">
        <v>288</v>
      </c>
      <c r="F165" s="141" t="s">
        <v>289</v>
      </c>
      <c r="G165" s="142" t="s">
        <v>143</v>
      </c>
      <c r="H165" s="143">
        <v>26.013</v>
      </c>
      <c r="I165" s="144"/>
      <c r="J165" s="145">
        <f t="shared" si="74"/>
        <v>0</v>
      </c>
      <c r="K165" s="141" t="s">
        <v>19</v>
      </c>
      <c r="L165" s="21"/>
      <c r="M165" s="146" t="s">
        <v>19</v>
      </c>
      <c r="N165" s="147" t="s">
        <v>47</v>
      </c>
      <c r="O165" s="20"/>
      <c r="P165" s="148">
        <f t="shared" si="75"/>
        <v>0</v>
      </c>
      <c r="Q165" s="148">
        <v>0.0</v>
      </c>
      <c r="R165" s="148">
        <f t="shared" si="76"/>
        <v>0</v>
      </c>
      <c r="S165" s="148">
        <v>0.0</v>
      </c>
      <c r="T165" s="149">
        <f t="shared" si="77"/>
        <v>0</v>
      </c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150" t="s">
        <v>176</v>
      </c>
      <c r="AS165" s="20"/>
      <c r="AT165" s="150" t="s">
        <v>140</v>
      </c>
      <c r="AU165" s="150" t="s">
        <v>83</v>
      </c>
      <c r="AV165" s="20"/>
      <c r="AW165" s="20"/>
      <c r="AX165" s="20"/>
      <c r="AY165" s="3" t="s">
        <v>139</v>
      </c>
      <c r="AZ165" s="20"/>
      <c r="BA165" s="20"/>
      <c r="BB165" s="20"/>
      <c r="BC165" s="20"/>
      <c r="BD165" s="20"/>
      <c r="BE165" s="151">
        <f t="shared" si="78"/>
        <v>0</v>
      </c>
      <c r="BF165" s="151">
        <f t="shared" si="79"/>
        <v>0</v>
      </c>
      <c r="BG165" s="151">
        <f t="shared" si="80"/>
        <v>0</v>
      </c>
      <c r="BH165" s="151">
        <f t="shared" si="81"/>
        <v>0</v>
      </c>
      <c r="BI165" s="151">
        <f t="shared" si="82"/>
        <v>0</v>
      </c>
      <c r="BJ165" s="3" t="s">
        <v>83</v>
      </c>
      <c r="BK165" s="151">
        <f t="shared" si="83"/>
        <v>0</v>
      </c>
      <c r="BL165" s="3" t="s">
        <v>176</v>
      </c>
      <c r="BM165" s="150" t="s">
        <v>290</v>
      </c>
    </row>
    <row r="166" ht="25.5" customHeight="1">
      <c r="A166" s="129"/>
      <c r="B166" s="130"/>
      <c r="C166" s="129"/>
      <c r="D166" s="131" t="s">
        <v>75</v>
      </c>
      <c r="E166" s="132" t="s">
        <v>291</v>
      </c>
      <c r="F166" s="132" t="s">
        <v>292</v>
      </c>
      <c r="G166" s="129"/>
      <c r="H166" s="129"/>
      <c r="I166" s="129"/>
      <c r="J166" s="133">
        <f>BK166</f>
        <v>0</v>
      </c>
      <c r="K166" s="129"/>
      <c r="L166" s="130"/>
      <c r="M166" s="134"/>
      <c r="N166" s="129"/>
      <c r="O166" s="129"/>
      <c r="P166" s="135">
        <f>P167</f>
        <v>0</v>
      </c>
      <c r="Q166" s="129"/>
      <c r="R166" s="135">
        <f>R167</f>
        <v>0</v>
      </c>
      <c r="S166" s="129"/>
      <c r="T166" s="136">
        <f>T167</f>
        <v>0</v>
      </c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31" t="s">
        <v>83</v>
      </c>
      <c r="AS166" s="129"/>
      <c r="AT166" s="137" t="s">
        <v>75</v>
      </c>
      <c r="AU166" s="137" t="s">
        <v>76</v>
      </c>
      <c r="AV166" s="129"/>
      <c r="AW166" s="129"/>
      <c r="AX166" s="129"/>
      <c r="AY166" s="131" t="s">
        <v>139</v>
      </c>
      <c r="AZ166" s="129"/>
      <c r="BA166" s="129"/>
      <c r="BB166" s="129"/>
      <c r="BC166" s="129"/>
      <c r="BD166" s="129"/>
      <c r="BE166" s="129"/>
      <c r="BF166" s="129"/>
      <c r="BG166" s="129"/>
      <c r="BH166" s="129"/>
      <c r="BI166" s="129"/>
      <c r="BJ166" s="129"/>
      <c r="BK166" s="138">
        <f>BK167</f>
        <v>0</v>
      </c>
      <c r="BL166" s="129"/>
      <c r="BM166" s="129"/>
    </row>
    <row r="167" ht="24.0" customHeight="1">
      <c r="A167" s="20"/>
      <c r="B167" s="21"/>
      <c r="C167" s="139" t="s">
        <v>293</v>
      </c>
      <c r="D167" s="139" t="s">
        <v>140</v>
      </c>
      <c r="E167" s="140" t="s">
        <v>294</v>
      </c>
      <c r="F167" s="141" t="s">
        <v>295</v>
      </c>
      <c r="G167" s="142" t="s">
        <v>143</v>
      </c>
      <c r="H167" s="143">
        <v>4.0</v>
      </c>
      <c r="I167" s="144"/>
      <c r="J167" s="145">
        <f>ROUND(I167*H167,2)</f>
        <v>0</v>
      </c>
      <c r="K167" s="141" t="s">
        <v>19</v>
      </c>
      <c r="L167" s="21"/>
      <c r="M167" s="146" t="s">
        <v>19</v>
      </c>
      <c r="N167" s="147" t="s">
        <v>47</v>
      </c>
      <c r="O167" s="20"/>
      <c r="P167" s="148">
        <f>O167*H167</f>
        <v>0</v>
      </c>
      <c r="Q167" s="148">
        <v>0.0</v>
      </c>
      <c r="R167" s="148">
        <f>Q167*H167</f>
        <v>0</v>
      </c>
      <c r="S167" s="148">
        <v>0.0</v>
      </c>
      <c r="T167" s="149">
        <f>S167*H167</f>
        <v>0</v>
      </c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150" t="s">
        <v>144</v>
      </c>
      <c r="AS167" s="20"/>
      <c r="AT167" s="150" t="s">
        <v>140</v>
      </c>
      <c r="AU167" s="150" t="s">
        <v>83</v>
      </c>
      <c r="AV167" s="20"/>
      <c r="AW167" s="20"/>
      <c r="AX167" s="20"/>
      <c r="AY167" s="3" t="s">
        <v>139</v>
      </c>
      <c r="AZ167" s="20"/>
      <c r="BA167" s="20"/>
      <c r="BB167" s="20"/>
      <c r="BC167" s="20"/>
      <c r="BD167" s="20"/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3" t="s">
        <v>83</v>
      </c>
      <c r="BK167" s="151">
        <f>ROUND(I167*H167,2)</f>
        <v>0</v>
      </c>
      <c r="BL167" s="3" t="s">
        <v>144</v>
      </c>
      <c r="BM167" s="150" t="s">
        <v>296</v>
      </c>
    </row>
    <row r="168" ht="25.5" customHeight="1">
      <c r="A168" s="129"/>
      <c r="B168" s="130"/>
      <c r="C168" s="129"/>
      <c r="D168" s="131" t="s">
        <v>75</v>
      </c>
      <c r="E168" s="132" t="s">
        <v>297</v>
      </c>
      <c r="F168" s="132" t="s">
        <v>298</v>
      </c>
      <c r="G168" s="129"/>
      <c r="H168" s="129"/>
      <c r="I168" s="129"/>
      <c r="J168" s="133">
        <f>BK168</f>
        <v>0</v>
      </c>
      <c r="K168" s="129"/>
      <c r="L168" s="130"/>
      <c r="M168" s="134"/>
      <c r="N168" s="129"/>
      <c r="O168" s="129"/>
      <c r="P168" s="135">
        <f>P169</f>
        <v>0</v>
      </c>
      <c r="Q168" s="129"/>
      <c r="R168" s="135">
        <f>R169</f>
        <v>0</v>
      </c>
      <c r="S168" s="129"/>
      <c r="T168" s="136">
        <f>T169</f>
        <v>0</v>
      </c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31" t="s">
        <v>83</v>
      </c>
      <c r="AS168" s="129"/>
      <c r="AT168" s="137" t="s">
        <v>75</v>
      </c>
      <c r="AU168" s="137" t="s">
        <v>76</v>
      </c>
      <c r="AV168" s="129"/>
      <c r="AW168" s="129"/>
      <c r="AX168" s="129"/>
      <c r="AY168" s="131" t="s">
        <v>139</v>
      </c>
      <c r="AZ168" s="129"/>
      <c r="BA168" s="129"/>
      <c r="BB168" s="129"/>
      <c r="BC168" s="129"/>
      <c r="BD168" s="129"/>
      <c r="BE168" s="129"/>
      <c r="BF168" s="129"/>
      <c r="BG168" s="129"/>
      <c r="BH168" s="129"/>
      <c r="BI168" s="129"/>
      <c r="BJ168" s="129"/>
      <c r="BK168" s="138">
        <f>BK169</f>
        <v>0</v>
      </c>
      <c r="BL168" s="129"/>
      <c r="BM168" s="129"/>
    </row>
    <row r="169" ht="24.0" customHeight="1">
      <c r="A169" s="20"/>
      <c r="B169" s="21"/>
      <c r="C169" s="139" t="s">
        <v>220</v>
      </c>
      <c r="D169" s="139" t="s">
        <v>140</v>
      </c>
      <c r="E169" s="140" t="s">
        <v>299</v>
      </c>
      <c r="F169" s="141" t="s">
        <v>300</v>
      </c>
      <c r="G169" s="142" t="s">
        <v>143</v>
      </c>
      <c r="H169" s="143">
        <v>4.0</v>
      </c>
      <c r="I169" s="144"/>
      <c r="J169" s="145">
        <f>ROUND(I169*H169,2)</f>
        <v>0</v>
      </c>
      <c r="K169" s="141" t="s">
        <v>19</v>
      </c>
      <c r="L169" s="21"/>
      <c r="M169" s="146" t="s">
        <v>19</v>
      </c>
      <c r="N169" s="147" t="s">
        <v>47</v>
      </c>
      <c r="O169" s="20"/>
      <c r="P169" s="148">
        <f>O169*H169</f>
        <v>0</v>
      </c>
      <c r="Q169" s="148">
        <v>0.0</v>
      </c>
      <c r="R169" s="148">
        <f>Q169*H169</f>
        <v>0</v>
      </c>
      <c r="S169" s="148">
        <v>0.0</v>
      </c>
      <c r="T169" s="149">
        <f>S169*H169</f>
        <v>0</v>
      </c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150" t="s">
        <v>144</v>
      </c>
      <c r="AS169" s="20"/>
      <c r="AT169" s="150" t="s">
        <v>140</v>
      </c>
      <c r="AU169" s="150" t="s">
        <v>83</v>
      </c>
      <c r="AV169" s="20"/>
      <c r="AW169" s="20"/>
      <c r="AX169" s="20"/>
      <c r="AY169" s="3" t="s">
        <v>139</v>
      </c>
      <c r="AZ169" s="20"/>
      <c r="BA169" s="20"/>
      <c r="BB169" s="20"/>
      <c r="BC169" s="20"/>
      <c r="BD169" s="20"/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3" t="s">
        <v>83</v>
      </c>
      <c r="BK169" s="151">
        <f>ROUND(I169*H169,2)</f>
        <v>0</v>
      </c>
      <c r="BL169" s="3" t="s">
        <v>144</v>
      </c>
      <c r="BM169" s="150" t="s">
        <v>301</v>
      </c>
    </row>
    <row r="170" ht="25.5" customHeight="1">
      <c r="A170" s="129"/>
      <c r="B170" s="130"/>
      <c r="C170" s="129"/>
      <c r="D170" s="131" t="s">
        <v>75</v>
      </c>
      <c r="E170" s="132" t="s">
        <v>302</v>
      </c>
      <c r="F170" s="132" t="s">
        <v>303</v>
      </c>
      <c r="G170" s="129"/>
      <c r="H170" s="129"/>
      <c r="I170" s="129"/>
      <c r="J170" s="133">
        <f>BK170</f>
        <v>0</v>
      </c>
      <c r="K170" s="129"/>
      <c r="L170" s="130"/>
      <c r="M170" s="134"/>
      <c r="N170" s="129"/>
      <c r="O170" s="129"/>
      <c r="P170" s="135">
        <f>SUM(P171:P173)</f>
        <v>0</v>
      </c>
      <c r="Q170" s="129"/>
      <c r="R170" s="135">
        <f>SUM(R171:R173)</f>
        <v>0</v>
      </c>
      <c r="S170" s="129"/>
      <c r="T170" s="136">
        <f>SUM(T171:T173)</f>
        <v>0</v>
      </c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31" t="s">
        <v>83</v>
      </c>
      <c r="AS170" s="129"/>
      <c r="AT170" s="137" t="s">
        <v>75</v>
      </c>
      <c r="AU170" s="137" t="s">
        <v>76</v>
      </c>
      <c r="AV170" s="129"/>
      <c r="AW170" s="129"/>
      <c r="AX170" s="129"/>
      <c r="AY170" s="131" t="s">
        <v>139</v>
      </c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38">
        <f>SUM(BK171:BK173)</f>
        <v>0</v>
      </c>
      <c r="BL170" s="129"/>
      <c r="BM170" s="129"/>
    </row>
    <row r="171" ht="16.5" customHeight="1">
      <c r="A171" s="20"/>
      <c r="B171" s="21"/>
      <c r="C171" s="139" t="s">
        <v>304</v>
      </c>
      <c r="D171" s="139" t="s">
        <v>140</v>
      </c>
      <c r="E171" s="140" t="s">
        <v>305</v>
      </c>
      <c r="F171" s="141" t="s">
        <v>306</v>
      </c>
      <c r="G171" s="142" t="s">
        <v>277</v>
      </c>
      <c r="H171" s="143">
        <v>80.0</v>
      </c>
      <c r="I171" s="144"/>
      <c r="J171" s="145">
        <f t="shared" ref="J171:J173" si="84">ROUND(I171*H171,2)</f>
        <v>0</v>
      </c>
      <c r="K171" s="141" t="s">
        <v>19</v>
      </c>
      <c r="L171" s="21"/>
      <c r="M171" s="146" t="s">
        <v>19</v>
      </c>
      <c r="N171" s="147" t="s">
        <v>47</v>
      </c>
      <c r="O171" s="20"/>
      <c r="P171" s="148">
        <f t="shared" ref="P171:P173" si="85">O171*H171</f>
        <v>0</v>
      </c>
      <c r="Q171" s="148">
        <v>0.0</v>
      </c>
      <c r="R171" s="148">
        <f t="shared" ref="R171:R173" si="86">Q171*H171</f>
        <v>0</v>
      </c>
      <c r="S171" s="148">
        <v>0.0</v>
      </c>
      <c r="T171" s="149">
        <f t="shared" ref="T171:T173" si="87">S171*H171</f>
        <v>0</v>
      </c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150" t="s">
        <v>144</v>
      </c>
      <c r="AS171" s="20"/>
      <c r="AT171" s="150" t="s">
        <v>140</v>
      </c>
      <c r="AU171" s="150" t="s">
        <v>83</v>
      </c>
      <c r="AV171" s="20"/>
      <c r="AW171" s="20"/>
      <c r="AX171" s="20"/>
      <c r="AY171" s="3" t="s">
        <v>139</v>
      </c>
      <c r="AZ171" s="20"/>
      <c r="BA171" s="20"/>
      <c r="BB171" s="20"/>
      <c r="BC171" s="20"/>
      <c r="BD171" s="20"/>
      <c r="BE171" s="151">
        <f t="shared" ref="BE171:BE173" si="88">IF(N171="základní",J171,0)</f>
        <v>0</v>
      </c>
      <c r="BF171" s="151">
        <f t="shared" ref="BF171:BF173" si="89">IF(N171="snížená",J171,0)</f>
        <v>0</v>
      </c>
      <c r="BG171" s="151">
        <f t="shared" ref="BG171:BG173" si="90">IF(N171="zákl. přenesená",J171,0)</f>
        <v>0</v>
      </c>
      <c r="BH171" s="151">
        <f t="shared" ref="BH171:BH173" si="91">IF(N171="sníž. přenesená",J171,0)</f>
        <v>0</v>
      </c>
      <c r="BI171" s="151">
        <f t="shared" ref="BI171:BI173" si="92">IF(N171="nulová",J171,0)</f>
        <v>0</v>
      </c>
      <c r="BJ171" s="3" t="s">
        <v>83</v>
      </c>
      <c r="BK171" s="151">
        <f t="shared" ref="BK171:BK173" si="93">ROUND(I171*H171,2)</f>
        <v>0</v>
      </c>
      <c r="BL171" s="3" t="s">
        <v>144</v>
      </c>
      <c r="BM171" s="150" t="s">
        <v>307</v>
      </c>
    </row>
    <row r="172" ht="16.5" customHeight="1">
      <c r="A172" s="20"/>
      <c r="B172" s="21"/>
      <c r="C172" s="139" t="s">
        <v>225</v>
      </c>
      <c r="D172" s="139" t="s">
        <v>140</v>
      </c>
      <c r="E172" s="140" t="s">
        <v>308</v>
      </c>
      <c r="F172" s="141" t="s">
        <v>309</v>
      </c>
      <c r="G172" s="142" t="s">
        <v>277</v>
      </c>
      <c r="H172" s="143">
        <v>80.0</v>
      </c>
      <c r="I172" s="144"/>
      <c r="J172" s="145">
        <f t="shared" si="84"/>
        <v>0</v>
      </c>
      <c r="K172" s="141" t="s">
        <v>19</v>
      </c>
      <c r="L172" s="21"/>
      <c r="M172" s="146" t="s">
        <v>19</v>
      </c>
      <c r="N172" s="147" t="s">
        <v>47</v>
      </c>
      <c r="O172" s="20"/>
      <c r="P172" s="148">
        <f t="shared" si="85"/>
        <v>0</v>
      </c>
      <c r="Q172" s="148">
        <v>0.0</v>
      </c>
      <c r="R172" s="148">
        <f t="shared" si="86"/>
        <v>0</v>
      </c>
      <c r="S172" s="148">
        <v>0.0</v>
      </c>
      <c r="T172" s="149">
        <f t="shared" si="87"/>
        <v>0</v>
      </c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150" t="s">
        <v>144</v>
      </c>
      <c r="AS172" s="20"/>
      <c r="AT172" s="150" t="s">
        <v>140</v>
      </c>
      <c r="AU172" s="150" t="s">
        <v>83</v>
      </c>
      <c r="AV172" s="20"/>
      <c r="AW172" s="20"/>
      <c r="AX172" s="20"/>
      <c r="AY172" s="3" t="s">
        <v>139</v>
      </c>
      <c r="AZ172" s="20"/>
      <c r="BA172" s="20"/>
      <c r="BB172" s="20"/>
      <c r="BC172" s="20"/>
      <c r="BD172" s="20"/>
      <c r="BE172" s="151">
        <f t="shared" si="88"/>
        <v>0</v>
      </c>
      <c r="BF172" s="151">
        <f t="shared" si="89"/>
        <v>0</v>
      </c>
      <c r="BG172" s="151">
        <f t="shared" si="90"/>
        <v>0</v>
      </c>
      <c r="BH172" s="151">
        <f t="shared" si="91"/>
        <v>0</v>
      </c>
      <c r="BI172" s="151">
        <f t="shared" si="92"/>
        <v>0</v>
      </c>
      <c r="BJ172" s="3" t="s">
        <v>83</v>
      </c>
      <c r="BK172" s="151">
        <f t="shared" si="93"/>
        <v>0</v>
      </c>
      <c r="BL172" s="3" t="s">
        <v>144</v>
      </c>
      <c r="BM172" s="150" t="s">
        <v>310</v>
      </c>
    </row>
    <row r="173" ht="16.5" customHeight="1">
      <c r="A173" s="20"/>
      <c r="B173" s="21"/>
      <c r="C173" s="139" t="s">
        <v>311</v>
      </c>
      <c r="D173" s="139" t="s">
        <v>140</v>
      </c>
      <c r="E173" s="140" t="s">
        <v>312</v>
      </c>
      <c r="F173" s="141" t="s">
        <v>313</v>
      </c>
      <c r="G173" s="142" t="s">
        <v>277</v>
      </c>
      <c r="H173" s="143">
        <v>80.0</v>
      </c>
      <c r="I173" s="144"/>
      <c r="J173" s="145">
        <f t="shared" si="84"/>
        <v>0</v>
      </c>
      <c r="K173" s="141" t="s">
        <v>19</v>
      </c>
      <c r="L173" s="21"/>
      <c r="M173" s="146" t="s">
        <v>19</v>
      </c>
      <c r="N173" s="147" t="s">
        <v>47</v>
      </c>
      <c r="O173" s="20"/>
      <c r="P173" s="148">
        <f t="shared" si="85"/>
        <v>0</v>
      </c>
      <c r="Q173" s="148">
        <v>0.0</v>
      </c>
      <c r="R173" s="148">
        <f t="shared" si="86"/>
        <v>0</v>
      </c>
      <c r="S173" s="148">
        <v>0.0</v>
      </c>
      <c r="T173" s="149">
        <f t="shared" si="87"/>
        <v>0</v>
      </c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150" t="s">
        <v>144</v>
      </c>
      <c r="AS173" s="20"/>
      <c r="AT173" s="150" t="s">
        <v>140</v>
      </c>
      <c r="AU173" s="150" t="s">
        <v>83</v>
      </c>
      <c r="AV173" s="20"/>
      <c r="AW173" s="20"/>
      <c r="AX173" s="20"/>
      <c r="AY173" s="3" t="s">
        <v>139</v>
      </c>
      <c r="AZ173" s="20"/>
      <c r="BA173" s="20"/>
      <c r="BB173" s="20"/>
      <c r="BC173" s="20"/>
      <c r="BD173" s="20"/>
      <c r="BE173" s="151">
        <f t="shared" si="88"/>
        <v>0</v>
      </c>
      <c r="BF173" s="151">
        <f t="shared" si="89"/>
        <v>0</v>
      </c>
      <c r="BG173" s="151">
        <f t="shared" si="90"/>
        <v>0</v>
      </c>
      <c r="BH173" s="151">
        <f t="shared" si="91"/>
        <v>0</v>
      </c>
      <c r="BI173" s="151">
        <f t="shared" si="92"/>
        <v>0</v>
      </c>
      <c r="BJ173" s="3" t="s">
        <v>83</v>
      </c>
      <c r="BK173" s="151">
        <f t="shared" si="93"/>
        <v>0</v>
      </c>
      <c r="BL173" s="3" t="s">
        <v>144</v>
      </c>
      <c r="BM173" s="150" t="s">
        <v>314</v>
      </c>
    </row>
    <row r="174" ht="25.5" customHeight="1">
      <c r="A174" s="129"/>
      <c r="B174" s="130"/>
      <c r="C174" s="129"/>
      <c r="D174" s="131" t="s">
        <v>75</v>
      </c>
      <c r="E174" s="132" t="s">
        <v>271</v>
      </c>
      <c r="F174" s="132" t="s">
        <v>315</v>
      </c>
      <c r="G174" s="129"/>
      <c r="H174" s="129"/>
      <c r="I174" s="129"/>
      <c r="J174" s="133">
        <f>BK174</f>
        <v>0</v>
      </c>
      <c r="K174" s="129"/>
      <c r="L174" s="130"/>
      <c r="M174" s="134"/>
      <c r="N174" s="129"/>
      <c r="O174" s="129"/>
      <c r="P174" s="135">
        <f>SUM(P175:P176)</f>
        <v>0</v>
      </c>
      <c r="Q174" s="129"/>
      <c r="R174" s="135">
        <f>SUM(R175:R176)</f>
        <v>0</v>
      </c>
      <c r="S174" s="129"/>
      <c r="T174" s="136">
        <f>SUM(T175:T176)</f>
        <v>0</v>
      </c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31" t="s">
        <v>83</v>
      </c>
      <c r="AS174" s="129"/>
      <c r="AT174" s="137" t="s">
        <v>75</v>
      </c>
      <c r="AU174" s="137" t="s">
        <v>76</v>
      </c>
      <c r="AV174" s="129"/>
      <c r="AW174" s="129"/>
      <c r="AX174" s="129"/>
      <c r="AY174" s="131" t="s">
        <v>139</v>
      </c>
      <c r="AZ174" s="129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29"/>
      <c r="BK174" s="138">
        <f>SUM(BK175:BK176)</f>
        <v>0</v>
      </c>
      <c r="BL174" s="129"/>
      <c r="BM174" s="129"/>
    </row>
    <row r="175" ht="21.75" customHeight="1">
      <c r="A175" s="20"/>
      <c r="B175" s="21"/>
      <c r="C175" s="139" t="s">
        <v>228</v>
      </c>
      <c r="D175" s="139" t="s">
        <v>140</v>
      </c>
      <c r="E175" s="140" t="s">
        <v>316</v>
      </c>
      <c r="F175" s="141" t="s">
        <v>317</v>
      </c>
      <c r="G175" s="142" t="s">
        <v>277</v>
      </c>
      <c r="H175" s="143">
        <v>13.5</v>
      </c>
      <c r="I175" s="144"/>
      <c r="J175" s="145">
        <f t="shared" ref="J175:J176" si="94">ROUND(I175*H175,2)</f>
        <v>0</v>
      </c>
      <c r="K175" s="141" t="s">
        <v>19</v>
      </c>
      <c r="L175" s="21"/>
      <c r="M175" s="146" t="s">
        <v>19</v>
      </c>
      <c r="N175" s="147" t="s">
        <v>47</v>
      </c>
      <c r="O175" s="20"/>
      <c r="P175" s="148">
        <f t="shared" ref="P175:P176" si="95">O175*H175</f>
        <v>0</v>
      </c>
      <c r="Q175" s="148">
        <v>0.0</v>
      </c>
      <c r="R175" s="148">
        <f t="shared" ref="R175:R176" si="96">Q175*H175</f>
        <v>0</v>
      </c>
      <c r="S175" s="148">
        <v>0.0</v>
      </c>
      <c r="T175" s="149">
        <f t="shared" ref="T175:T176" si="97">S175*H175</f>
        <v>0</v>
      </c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150" t="s">
        <v>144</v>
      </c>
      <c r="AS175" s="20"/>
      <c r="AT175" s="150" t="s">
        <v>140</v>
      </c>
      <c r="AU175" s="150" t="s">
        <v>83</v>
      </c>
      <c r="AV175" s="20"/>
      <c r="AW175" s="20"/>
      <c r="AX175" s="20"/>
      <c r="AY175" s="3" t="s">
        <v>139</v>
      </c>
      <c r="AZ175" s="20"/>
      <c r="BA175" s="20"/>
      <c r="BB175" s="20"/>
      <c r="BC175" s="20"/>
      <c r="BD175" s="20"/>
      <c r="BE175" s="151">
        <f t="shared" ref="BE175:BE176" si="98">IF(N175="základní",J175,0)</f>
        <v>0</v>
      </c>
      <c r="BF175" s="151">
        <f t="shared" ref="BF175:BF176" si="99">IF(N175="snížená",J175,0)</f>
        <v>0</v>
      </c>
      <c r="BG175" s="151">
        <f t="shared" ref="BG175:BG176" si="100">IF(N175="zákl. přenesená",J175,0)</f>
        <v>0</v>
      </c>
      <c r="BH175" s="151">
        <f t="shared" ref="BH175:BH176" si="101">IF(N175="sníž. přenesená",J175,0)</f>
        <v>0</v>
      </c>
      <c r="BI175" s="151">
        <f t="shared" ref="BI175:BI176" si="102">IF(N175="nulová",J175,0)</f>
        <v>0</v>
      </c>
      <c r="BJ175" s="3" t="s">
        <v>83</v>
      </c>
      <c r="BK175" s="151">
        <f t="shared" ref="BK175:BK176" si="103">ROUND(I175*H175,2)</f>
        <v>0</v>
      </c>
      <c r="BL175" s="3" t="s">
        <v>144</v>
      </c>
      <c r="BM175" s="150" t="s">
        <v>318</v>
      </c>
    </row>
    <row r="176" ht="24.0" customHeight="1">
      <c r="A176" s="20"/>
      <c r="B176" s="21"/>
      <c r="C176" s="139" t="s">
        <v>319</v>
      </c>
      <c r="D176" s="139" t="s">
        <v>140</v>
      </c>
      <c r="E176" s="140" t="s">
        <v>320</v>
      </c>
      <c r="F176" s="141" t="s">
        <v>321</v>
      </c>
      <c r="G176" s="142" t="s">
        <v>277</v>
      </c>
      <c r="H176" s="143">
        <v>13.5</v>
      </c>
      <c r="I176" s="144"/>
      <c r="J176" s="145">
        <f t="shared" si="94"/>
        <v>0</v>
      </c>
      <c r="K176" s="141" t="s">
        <v>19</v>
      </c>
      <c r="L176" s="21"/>
      <c r="M176" s="146" t="s">
        <v>19</v>
      </c>
      <c r="N176" s="147" t="s">
        <v>47</v>
      </c>
      <c r="O176" s="20"/>
      <c r="P176" s="148">
        <f t="shared" si="95"/>
        <v>0</v>
      </c>
      <c r="Q176" s="148">
        <v>0.0</v>
      </c>
      <c r="R176" s="148">
        <f t="shared" si="96"/>
        <v>0</v>
      </c>
      <c r="S176" s="148">
        <v>0.0</v>
      </c>
      <c r="T176" s="149">
        <f t="shared" si="97"/>
        <v>0</v>
      </c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150" t="s">
        <v>144</v>
      </c>
      <c r="AS176" s="20"/>
      <c r="AT176" s="150" t="s">
        <v>140</v>
      </c>
      <c r="AU176" s="150" t="s">
        <v>83</v>
      </c>
      <c r="AV176" s="20"/>
      <c r="AW176" s="20"/>
      <c r="AX176" s="20"/>
      <c r="AY176" s="3" t="s">
        <v>139</v>
      </c>
      <c r="AZ176" s="20"/>
      <c r="BA176" s="20"/>
      <c r="BB176" s="20"/>
      <c r="BC176" s="20"/>
      <c r="BD176" s="20"/>
      <c r="BE176" s="151">
        <f t="shared" si="98"/>
        <v>0</v>
      </c>
      <c r="BF176" s="151">
        <f t="shared" si="99"/>
        <v>0</v>
      </c>
      <c r="BG176" s="151">
        <f t="shared" si="100"/>
        <v>0</v>
      </c>
      <c r="BH176" s="151">
        <f t="shared" si="101"/>
        <v>0</v>
      </c>
      <c r="BI176" s="151">
        <f t="shared" si="102"/>
        <v>0</v>
      </c>
      <c r="BJ176" s="3" t="s">
        <v>83</v>
      </c>
      <c r="BK176" s="151">
        <f t="shared" si="103"/>
        <v>0</v>
      </c>
      <c r="BL176" s="3" t="s">
        <v>144</v>
      </c>
      <c r="BM176" s="150" t="s">
        <v>322</v>
      </c>
    </row>
    <row r="177" ht="25.5" customHeight="1">
      <c r="A177" s="129"/>
      <c r="B177" s="130"/>
      <c r="C177" s="129"/>
      <c r="D177" s="131" t="s">
        <v>75</v>
      </c>
      <c r="E177" s="132" t="s">
        <v>291</v>
      </c>
      <c r="F177" s="132" t="s">
        <v>292</v>
      </c>
      <c r="G177" s="129"/>
      <c r="H177" s="129"/>
      <c r="I177" s="129"/>
      <c r="J177" s="133">
        <f>BK177</f>
        <v>0</v>
      </c>
      <c r="K177" s="129"/>
      <c r="L177" s="130"/>
      <c r="M177" s="134"/>
      <c r="N177" s="129"/>
      <c r="O177" s="129"/>
      <c r="P177" s="135">
        <f>P178</f>
        <v>0</v>
      </c>
      <c r="Q177" s="129"/>
      <c r="R177" s="135">
        <f>R178</f>
        <v>0</v>
      </c>
      <c r="S177" s="129"/>
      <c r="T177" s="136">
        <f>T178</f>
        <v>0</v>
      </c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31" t="s">
        <v>83</v>
      </c>
      <c r="AS177" s="129"/>
      <c r="AT177" s="137" t="s">
        <v>75</v>
      </c>
      <c r="AU177" s="137" t="s">
        <v>76</v>
      </c>
      <c r="AV177" s="129"/>
      <c r="AW177" s="129"/>
      <c r="AX177" s="129"/>
      <c r="AY177" s="131" t="s">
        <v>139</v>
      </c>
      <c r="AZ177" s="129"/>
      <c r="BA177" s="129"/>
      <c r="BB177" s="129"/>
      <c r="BC177" s="129"/>
      <c r="BD177" s="129"/>
      <c r="BE177" s="129"/>
      <c r="BF177" s="129"/>
      <c r="BG177" s="129"/>
      <c r="BH177" s="129"/>
      <c r="BI177" s="129"/>
      <c r="BJ177" s="129"/>
      <c r="BK177" s="138">
        <f>BK178</f>
        <v>0</v>
      </c>
      <c r="BL177" s="129"/>
      <c r="BM177" s="129"/>
    </row>
    <row r="178" ht="16.5" customHeight="1">
      <c r="A178" s="20"/>
      <c r="B178" s="21"/>
      <c r="C178" s="139" t="s">
        <v>231</v>
      </c>
      <c r="D178" s="139" t="s">
        <v>140</v>
      </c>
      <c r="E178" s="140" t="s">
        <v>323</v>
      </c>
      <c r="F178" s="141" t="s">
        <v>324</v>
      </c>
      <c r="G178" s="142" t="s">
        <v>277</v>
      </c>
      <c r="H178" s="143">
        <v>13.5</v>
      </c>
      <c r="I178" s="144"/>
      <c r="J178" s="145">
        <f>ROUND(I178*H178,2)</f>
        <v>0</v>
      </c>
      <c r="K178" s="141" t="s">
        <v>19</v>
      </c>
      <c r="L178" s="21"/>
      <c r="M178" s="146" t="s">
        <v>19</v>
      </c>
      <c r="N178" s="147" t="s">
        <v>47</v>
      </c>
      <c r="O178" s="20"/>
      <c r="P178" s="148">
        <f>O178*H178</f>
        <v>0</v>
      </c>
      <c r="Q178" s="148">
        <v>0.0</v>
      </c>
      <c r="R178" s="148">
        <f>Q178*H178</f>
        <v>0</v>
      </c>
      <c r="S178" s="148">
        <v>0.0</v>
      </c>
      <c r="T178" s="149">
        <f>S178*H178</f>
        <v>0</v>
      </c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150" t="s">
        <v>144</v>
      </c>
      <c r="AS178" s="20"/>
      <c r="AT178" s="150" t="s">
        <v>140</v>
      </c>
      <c r="AU178" s="150" t="s">
        <v>83</v>
      </c>
      <c r="AV178" s="20"/>
      <c r="AW178" s="20"/>
      <c r="AX178" s="20"/>
      <c r="AY178" s="3" t="s">
        <v>139</v>
      </c>
      <c r="AZ178" s="20"/>
      <c r="BA178" s="20"/>
      <c r="BB178" s="20"/>
      <c r="BC178" s="20"/>
      <c r="BD178" s="20"/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3" t="s">
        <v>83</v>
      </c>
      <c r="BK178" s="151">
        <f>ROUND(I178*H178,2)</f>
        <v>0</v>
      </c>
      <c r="BL178" s="3" t="s">
        <v>144</v>
      </c>
      <c r="BM178" s="150" t="s">
        <v>325</v>
      </c>
    </row>
    <row r="179" ht="25.5" customHeight="1">
      <c r="A179" s="129"/>
      <c r="B179" s="130"/>
      <c r="C179" s="129"/>
      <c r="D179" s="131" t="s">
        <v>75</v>
      </c>
      <c r="E179" s="132" t="s">
        <v>145</v>
      </c>
      <c r="F179" s="132" t="s">
        <v>146</v>
      </c>
      <c r="G179" s="129"/>
      <c r="H179" s="129"/>
      <c r="I179" s="129"/>
      <c r="J179" s="133">
        <f>BK179</f>
        <v>0</v>
      </c>
      <c r="K179" s="129"/>
      <c r="L179" s="130"/>
      <c r="M179" s="134"/>
      <c r="N179" s="129"/>
      <c r="O179" s="129"/>
      <c r="P179" s="135">
        <f>SUM(P180:P182)</f>
        <v>0</v>
      </c>
      <c r="Q179" s="129"/>
      <c r="R179" s="135">
        <f>SUM(R180:R182)</f>
        <v>0</v>
      </c>
      <c r="S179" s="129"/>
      <c r="T179" s="136">
        <f>SUM(T180:T182)</f>
        <v>0</v>
      </c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31" t="s">
        <v>83</v>
      </c>
      <c r="AS179" s="129"/>
      <c r="AT179" s="137" t="s">
        <v>75</v>
      </c>
      <c r="AU179" s="137" t="s">
        <v>76</v>
      </c>
      <c r="AV179" s="129"/>
      <c r="AW179" s="129"/>
      <c r="AX179" s="129"/>
      <c r="AY179" s="131" t="s">
        <v>139</v>
      </c>
      <c r="AZ179" s="129"/>
      <c r="BA179" s="129"/>
      <c r="BB179" s="129"/>
      <c r="BC179" s="129"/>
      <c r="BD179" s="129"/>
      <c r="BE179" s="129"/>
      <c r="BF179" s="129"/>
      <c r="BG179" s="129"/>
      <c r="BH179" s="129"/>
      <c r="BI179" s="129"/>
      <c r="BJ179" s="129"/>
      <c r="BK179" s="138">
        <f>SUM(BK180:BK182)</f>
        <v>0</v>
      </c>
      <c r="BL179" s="129"/>
      <c r="BM179" s="129"/>
    </row>
    <row r="180" ht="16.5" customHeight="1">
      <c r="A180" s="20"/>
      <c r="B180" s="21"/>
      <c r="C180" s="139" t="s">
        <v>326</v>
      </c>
      <c r="D180" s="139" t="s">
        <v>140</v>
      </c>
      <c r="E180" s="140" t="s">
        <v>327</v>
      </c>
      <c r="F180" s="141" t="s">
        <v>328</v>
      </c>
      <c r="G180" s="142" t="s">
        <v>143</v>
      </c>
      <c r="H180" s="143">
        <v>525.0</v>
      </c>
      <c r="I180" s="144"/>
      <c r="J180" s="145">
        <f>ROUND(I180*H180,2)</f>
        <v>0</v>
      </c>
      <c r="K180" s="141" t="s">
        <v>19</v>
      </c>
      <c r="L180" s="21"/>
      <c r="M180" s="146" t="s">
        <v>19</v>
      </c>
      <c r="N180" s="147" t="s">
        <v>47</v>
      </c>
      <c r="O180" s="20"/>
      <c r="P180" s="148">
        <f>O180*H180</f>
        <v>0</v>
      </c>
      <c r="Q180" s="148">
        <v>0.0</v>
      </c>
      <c r="R180" s="148">
        <f>Q180*H180</f>
        <v>0</v>
      </c>
      <c r="S180" s="148">
        <v>0.0</v>
      </c>
      <c r="T180" s="149">
        <f>S180*H180</f>
        <v>0</v>
      </c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150" t="s">
        <v>144</v>
      </c>
      <c r="AS180" s="20"/>
      <c r="AT180" s="150" t="s">
        <v>140</v>
      </c>
      <c r="AU180" s="150" t="s">
        <v>83</v>
      </c>
      <c r="AV180" s="20"/>
      <c r="AW180" s="20"/>
      <c r="AX180" s="20"/>
      <c r="AY180" s="3" t="s">
        <v>139</v>
      </c>
      <c r="AZ180" s="20"/>
      <c r="BA180" s="20"/>
      <c r="BB180" s="20"/>
      <c r="BC180" s="20"/>
      <c r="BD180" s="20"/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3" t="s">
        <v>83</v>
      </c>
      <c r="BK180" s="151">
        <f>ROUND(I180*H180,2)</f>
        <v>0</v>
      </c>
      <c r="BL180" s="3" t="s">
        <v>144</v>
      </c>
      <c r="BM180" s="150" t="s">
        <v>329</v>
      </c>
    </row>
    <row r="181" ht="15.75" customHeight="1">
      <c r="A181" s="152"/>
      <c r="B181" s="153"/>
      <c r="C181" s="152"/>
      <c r="D181" s="154" t="s">
        <v>149</v>
      </c>
      <c r="E181" s="155" t="s">
        <v>19</v>
      </c>
      <c r="F181" s="156" t="s">
        <v>330</v>
      </c>
      <c r="G181" s="152"/>
      <c r="H181" s="157">
        <v>525.0</v>
      </c>
      <c r="I181" s="152"/>
      <c r="J181" s="152"/>
      <c r="K181" s="152"/>
      <c r="L181" s="153"/>
      <c r="M181" s="158"/>
      <c r="N181" s="152"/>
      <c r="O181" s="152"/>
      <c r="P181" s="152"/>
      <c r="Q181" s="152"/>
      <c r="R181" s="152"/>
      <c r="S181" s="152"/>
      <c r="T181" s="159"/>
      <c r="U181" s="152"/>
      <c r="V181" s="152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5" t="s">
        <v>149</v>
      </c>
      <c r="AU181" s="155" t="s">
        <v>83</v>
      </c>
      <c r="AV181" s="152" t="s">
        <v>85</v>
      </c>
      <c r="AW181" s="152" t="s">
        <v>35</v>
      </c>
      <c r="AX181" s="152" t="s">
        <v>76</v>
      </c>
      <c r="AY181" s="155" t="s">
        <v>139</v>
      </c>
      <c r="AZ181" s="152"/>
      <c r="BA181" s="152"/>
      <c r="BB181" s="152"/>
      <c r="BC181" s="152"/>
      <c r="BD181" s="152"/>
      <c r="BE181" s="152"/>
      <c r="BF181" s="152"/>
      <c r="BG181" s="152"/>
      <c r="BH181" s="152"/>
      <c r="BI181" s="152"/>
      <c r="BJ181" s="152"/>
      <c r="BK181" s="152"/>
      <c r="BL181" s="152"/>
      <c r="BM181" s="152"/>
    </row>
    <row r="182" ht="15.75" customHeight="1">
      <c r="A182" s="160"/>
      <c r="B182" s="161"/>
      <c r="C182" s="160"/>
      <c r="D182" s="154" t="s">
        <v>149</v>
      </c>
      <c r="E182" s="162" t="s">
        <v>19</v>
      </c>
      <c r="F182" s="163" t="s">
        <v>151</v>
      </c>
      <c r="G182" s="160"/>
      <c r="H182" s="164">
        <v>525.0</v>
      </c>
      <c r="I182" s="160"/>
      <c r="J182" s="160"/>
      <c r="K182" s="160"/>
      <c r="L182" s="161"/>
      <c r="M182" s="165"/>
      <c r="N182" s="160"/>
      <c r="O182" s="160"/>
      <c r="P182" s="160"/>
      <c r="Q182" s="160"/>
      <c r="R182" s="160"/>
      <c r="S182" s="160"/>
      <c r="T182" s="166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2" t="s">
        <v>149</v>
      </c>
      <c r="AU182" s="162" t="s">
        <v>83</v>
      </c>
      <c r="AV182" s="160" t="s">
        <v>144</v>
      </c>
      <c r="AW182" s="160" t="s">
        <v>35</v>
      </c>
      <c r="AX182" s="160" t="s">
        <v>83</v>
      </c>
      <c r="AY182" s="162" t="s">
        <v>139</v>
      </c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</row>
    <row r="183" ht="25.5" customHeight="1">
      <c r="A183" s="129"/>
      <c r="B183" s="130"/>
      <c r="C183" s="129"/>
      <c r="D183" s="131" t="s">
        <v>75</v>
      </c>
      <c r="E183" s="132" t="s">
        <v>331</v>
      </c>
      <c r="F183" s="132" t="s">
        <v>332</v>
      </c>
      <c r="G183" s="129"/>
      <c r="H183" s="129"/>
      <c r="I183" s="129"/>
      <c r="J183" s="133">
        <f>BK183</f>
        <v>0</v>
      </c>
      <c r="K183" s="129"/>
      <c r="L183" s="130"/>
      <c r="M183" s="134"/>
      <c r="N183" s="129"/>
      <c r="O183" s="129"/>
      <c r="P183" s="135">
        <f>P184</f>
        <v>0</v>
      </c>
      <c r="Q183" s="129"/>
      <c r="R183" s="135">
        <f>R184</f>
        <v>0</v>
      </c>
      <c r="S183" s="129"/>
      <c r="T183" s="136">
        <f>T184</f>
        <v>0</v>
      </c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31" t="s">
        <v>85</v>
      </c>
      <c r="AS183" s="129"/>
      <c r="AT183" s="137" t="s">
        <v>75</v>
      </c>
      <c r="AU183" s="137" t="s">
        <v>76</v>
      </c>
      <c r="AV183" s="129"/>
      <c r="AW183" s="129"/>
      <c r="AX183" s="129"/>
      <c r="AY183" s="131" t="s">
        <v>139</v>
      </c>
      <c r="AZ183" s="129"/>
      <c r="BA183" s="129"/>
      <c r="BB183" s="129"/>
      <c r="BC183" s="129"/>
      <c r="BD183" s="129"/>
      <c r="BE183" s="129"/>
      <c r="BF183" s="129"/>
      <c r="BG183" s="129"/>
      <c r="BH183" s="129"/>
      <c r="BI183" s="129"/>
      <c r="BJ183" s="129"/>
      <c r="BK183" s="138">
        <f>BK184</f>
        <v>0</v>
      </c>
      <c r="BL183" s="129"/>
      <c r="BM183" s="129"/>
    </row>
    <row r="184" ht="21.75" customHeight="1">
      <c r="A184" s="20"/>
      <c r="B184" s="21"/>
      <c r="C184" s="139" t="s">
        <v>235</v>
      </c>
      <c r="D184" s="139" t="s">
        <v>140</v>
      </c>
      <c r="E184" s="140" t="s">
        <v>333</v>
      </c>
      <c r="F184" s="167" t="s">
        <v>334</v>
      </c>
      <c r="G184" s="142" t="s">
        <v>143</v>
      </c>
      <c r="H184" s="143">
        <v>90.013</v>
      </c>
      <c r="I184" s="144"/>
      <c r="J184" s="145">
        <f>ROUND(I184*H184,2)</f>
        <v>0</v>
      </c>
      <c r="K184" s="141" t="s">
        <v>19</v>
      </c>
      <c r="L184" s="21"/>
      <c r="M184" s="146" t="s">
        <v>19</v>
      </c>
      <c r="N184" s="147" t="s">
        <v>47</v>
      </c>
      <c r="O184" s="20"/>
      <c r="P184" s="148">
        <f>O184*H184</f>
        <v>0</v>
      </c>
      <c r="Q184" s="148">
        <v>0.0</v>
      </c>
      <c r="R184" s="148">
        <f>Q184*H184</f>
        <v>0</v>
      </c>
      <c r="S184" s="148">
        <v>0.0</v>
      </c>
      <c r="T184" s="149">
        <f>S184*H184</f>
        <v>0</v>
      </c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150" t="s">
        <v>176</v>
      </c>
      <c r="AS184" s="20"/>
      <c r="AT184" s="150" t="s">
        <v>140</v>
      </c>
      <c r="AU184" s="150" t="s">
        <v>83</v>
      </c>
      <c r="AV184" s="20"/>
      <c r="AW184" s="20"/>
      <c r="AX184" s="20"/>
      <c r="AY184" s="3" t="s">
        <v>139</v>
      </c>
      <c r="AZ184" s="20"/>
      <c r="BA184" s="20"/>
      <c r="BB184" s="20"/>
      <c r="BC184" s="20"/>
      <c r="BD184" s="20"/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3" t="s">
        <v>83</v>
      </c>
      <c r="BK184" s="151">
        <f>ROUND(I184*H184,2)</f>
        <v>0</v>
      </c>
      <c r="BL184" s="3" t="s">
        <v>176</v>
      </c>
      <c r="BM184" s="150" t="s">
        <v>335</v>
      </c>
    </row>
    <row r="185" ht="25.5" customHeight="1">
      <c r="A185" s="129"/>
      <c r="B185" s="130"/>
      <c r="C185" s="129"/>
      <c r="D185" s="131" t="s">
        <v>75</v>
      </c>
      <c r="E185" s="132" t="s">
        <v>272</v>
      </c>
      <c r="F185" s="132" t="s">
        <v>273</v>
      </c>
      <c r="G185" s="129"/>
      <c r="H185" s="129"/>
      <c r="I185" s="129"/>
      <c r="J185" s="133">
        <f>BK185</f>
        <v>0</v>
      </c>
      <c r="K185" s="129"/>
      <c r="L185" s="130"/>
      <c r="M185" s="134"/>
      <c r="N185" s="129"/>
      <c r="O185" s="129"/>
      <c r="P185" s="135">
        <f>P186</f>
        <v>0</v>
      </c>
      <c r="Q185" s="129"/>
      <c r="R185" s="135">
        <f>R186</f>
        <v>0</v>
      </c>
      <c r="S185" s="129"/>
      <c r="T185" s="136">
        <f>T186</f>
        <v>0</v>
      </c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31" t="s">
        <v>85</v>
      </c>
      <c r="AS185" s="129"/>
      <c r="AT185" s="137" t="s">
        <v>75</v>
      </c>
      <c r="AU185" s="137" t="s">
        <v>76</v>
      </c>
      <c r="AV185" s="129"/>
      <c r="AW185" s="129"/>
      <c r="AX185" s="129"/>
      <c r="AY185" s="131" t="s">
        <v>139</v>
      </c>
      <c r="AZ185" s="129"/>
      <c r="BA185" s="129"/>
      <c r="BB185" s="129"/>
      <c r="BC185" s="129"/>
      <c r="BD185" s="129"/>
      <c r="BE185" s="129"/>
      <c r="BF185" s="129"/>
      <c r="BG185" s="129"/>
      <c r="BH185" s="129"/>
      <c r="BI185" s="129"/>
      <c r="BJ185" s="129"/>
      <c r="BK185" s="138">
        <f>BK186</f>
        <v>0</v>
      </c>
      <c r="BL185" s="129"/>
      <c r="BM185" s="129"/>
    </row>
    <row r="186" ht="24.0" customHeight="1">
      <c r="A186" s="20"/>
      <c r="B186" s="21"/>
      <c r="C186" s="139" t="s">
        <v>336</v>
      </c>
      <c r="D186" s="139" t="s">
        <v>140</v>
      </c>
      <c r="E186" s="140" t="s">
        <v>337</v>
      </c>
      <c r="F186" s="141" t="s">
        <v>338</v>
      </c>
      <c r="G186" s="142" t="s">
        <v>277</v>
      </c>
      <c r="H186" s="143">
        <v>86.1</v>
      </c>
      <c r="I186" s="144"/>
      <c r="J186" s="145">
        <f>ROUND(I186*H186,2)</f>
        <v>0</v>
      </c>
      <c r="K186" s="141" t="s">
        <v>19</v>
      </c>
      <c r="L186" s="21"/>
      <c r="M186" s="146" t="s">
        <v>19</v>
      </c>
      <c r="N186" s="147" t="s">
        <v>47</v>
      </c>
      <c r="O186" s="20"/>
      <c r="P186" s="148">
        <f>O186*H186</f>
        <v>0</v>
      </c>
      <c r="Q186" s="148">
        <v>0.0</v>
      </c>
      <c r="R186" s="148">
        <f>Q186*H186</f>
        <v>0</v>
      </c>
      <c r="S186" s="148">
        <v>0.0</v>
      </c>
      <c r="T186" s="149">
        <f>S186*H186</f>
        <v>0</v>
      </c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150" t="s">
        <v>176</v>
      </c>
      <c r="AS186" s="20"/>
      <c r="AT186" s="150" t="s">
        <v>140</v>
      </c>
      <c r="AU186" s="150" t="s">
        <v>83</v>
      </c>
      <c r="AV186" s="20"/>
      <c r="AW186" s="20"/>
      <c r="AX186" s="20"/>
      <c r="AY186" s="3" t="s">
        <v>139</v>
      </c>
      <c r="AZ186" s="20"/>
      <c r="BA186" s="20"/>
      <c r="BB186" s="20"/>
      <c r="BC186" s="20"/>
      <c r="BD186" s="20"/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3" t="s">
        <v>83</v>
      </c>
      <c r="BK186" s="151">
        <f>ROUND(I186*H186,2)</f>
        <v>0</v>
      </c>
      <c r="BL186" s="3" t="s">
        <v>176</v>
      </c>
      <c r="BM186" s="150" t="s">
        <v>339</v>
      </c>
    </row>
    <row r="187" ht="25.5" customHeight="1">
      <c r="A187" s="129"/>
      <c r="B187" s="130"/>
      <c r="C187" s="129"/>
      <c r="D187" s="131" t="s">
        <v>75</v>
      </c>
      <c r="E187" s="132" t="s">
        <v>185</v>
      </c>
      <c r="F187" s="132" t="s">
        <v>186</v>
      </c>
      <c r="G187" s="129"/>
      <c r="H187" s="129"/>
      <c r="I187" s="129"/>
      <c r="J187" s="133">
        <f>BK187</f>
        <v>0</v>
      </c>
      <c r="K187" s="129"/>
      <c r="L187" s="130"/>
      <c r="M187" s="134"/>
      <c r="N187" s="129"/>
      <c r="O187" s="129"/>
      <c r="P187" s="135">
        <f>P188</f>
        <v>0</v>
      </c>
      <c r="Q187" s="129"/>
      <c r="R187" s="135">
        <f>R188</f>
        <v>0</v>
      </c>
      <c r="S187" s="129"/>
      <c r="T187" s="136">
        <f>T188</f>
        <v>0</v>
      </c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31" t="s">
        <v>85</v>
      </c>
      <c r="AS187" s="129"/>
      <c r="AT187" s="137" t="s">
        <v>75</v>
      </c>
      <c r="AU187" s="137" t="s">
        <v>76</v>
      </c>
      <c r="AV187" s="129"/>
      <c r="AW187" s="129"/>
      <c r="AX187" s="129"/>
      <c r="AY187" s="131" t="s">
        <v>139</v>
      </c>
      <c r="AZ187" s="129"/>
      <c r="BA187" s="129"/>
      <c r="BB187" s="129"/>
      <c r="BC187" s="129"/>
      <c r="BD187" s="129"/>
      <c r="BE187" s="129"/>
      <c r="BF187" s="129"/>
      <c r="BG187" s="129"/>
      <c r="BH187" s="129"/>
      <c r="BI187" s="129"/>
      <c r="BJ187" s="129"/>
      <c r="BK187" s="138">
        <f>BK188</f>
        <v>0</v>
      </c>
      <c r="BL187" s="129"/>
      <c r="BM187" s="129"/>
    </row>
    <row r="188" ht="16.5" customHeight="1">
      <c r="A188" s="20"/>
      <c r="B188" s="21"/>
      <c r="C188" s="139" t="s">
        <v>238</v>
      </c>
      <c r="D188" s="139" t="s">
        <v>140</v>
      </c>
      <c r="E188" s="140" t="s">
        <v>340</v>
      </c>
      <c r="F188" s="141" t="s">
        <v>341</v>
      </c>
      <c r="G188" s="142" t="s">
        <v>190</v>
      </c>
      <c r="H188" s="143">
        <v>11.0</v>
      </c>
      <c r="I188" s="144"/>
      <c r="J188" s="145">
        <f>ROUND(I188*H188,2)</f>
        <v>0</v>
      </c>
      <c r="K188" s="141" t="s">
        <v>19</v>
      </c>
      <c r="L188" s="21"/>
      <c r="M188" s="146" t="s">
        <v>19</v>
      </c>
      <c r="N188" s="147" t="s">
        <v>47</v>
      </c>
      <c r="O188" s="20"/>
      <c r="P188" s="148">
        <f>O188*H188</f>
        <v>0</v>
      </c>
      <c r="Q188" s="148">
        <v>0.0</v>
      </c>
      <c r="R188" s="148">
        <f>Q188*H188</f>
        <v>0</v>
      </c>
      <c r="S188" s="148">
        <v>0.0</v>
      </c>
      <c r="T188" s="149">
        <f>S188*H188</f>
        <v>0</v>
      </c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150" t="s">
        <v>176</v>
      </c>
      <c r="AS188" s="20"/>
      <c r="AT188" s="150" t="s">
        <v>140</v>
      </c>
      <c r="AU188" s="150" t="s">
        <v>83</v>
      </c>
      <c r="AV188" s="20"/>
      <c r="AW188" s="20"/>
      <c r="AX188" s="20"/>
      <c r="AY188" s="3" t="s">
        <v>139</v>
      </c>
      <c r="AZ188" s="20"/>
      <c r="BA188" s="20"/>
      <c r="BB188" s="20"/>
      <c r="BC188" s="20"/>
      <c r="BD188" s="20"/>
      <c r="BE188" s="151">
        <f>IF(N188="základní",J188,0)</f>
        <v>0</v>
      </c>
      <c r="BF188" s="151">
        <f>IF(N188="snížená",J188,0)</f>
        <v>0</v>
      </c>
      <c r="BG188" s="151">
        <f>IF(N188="zákl. přenesená",J188,0)</f>
        <v>0</v>
      </c>
      <c r="BH188" s="151">
        <f>IF(N188="sníž. přenesená",J188,0)</f>
        <v>0</v>
      </c>
      <c r="BI188" s="151">
        <f>IF(N188="nulová",J188,0)</f>
        <v>0</v>
      </c>
      <c r="BJ188" s="3" t="s">
        <v>83</v>
      </c>
      <c r="BK188" s="151">
        <f>ROUND(I188*H188,2)</f>
        <v>0</v>
      </c>
      <c r="BL188" s="3" t="s">
        <v>176</v>
      </c>
      <c r="BM188" s="150" t="s">
        <v>291</v>
      </c>
    </row>
    <row r="189" ht="25.5" customHeight="1">
      <c r="A189" s="129"/>
      <c r="B189" s="130"/>
      <c r="C189" s="129"/>
      <c r="D189" s="131" t="s">
        <v>75</v>
      </c>
      <c r="E189" s="132" t="s">
        <v>342</v>
      </c>
      <c r="F189" s="132" t="s">
        <v>343</v>
      </c>
      <c r="G189" s="129"/>
      <c r="H189" s="129"/>
      <c r="I189" s="129"/>
      <c r="J189" s="133">
        <f>BK189</f>
        <v>0</v>
      </c>
      <c r="K189" s="129"/>
      <c r="L189" s="130"/>
      <c r="M189" s="134"/>
      <c r="N189" s="129"/>
      <c r="O189" s="129"/>
      <c r="P189" s="135">
        <f>P190</f>
        <v>0</v>
      </c>
      <c r="Q189" s="129"/>
      <c r="R189" s="135">
        <f>R190</f>
        <v>0</v>
      </c>
      <c r="S189" s="129"/>
      <c r="T189" s="136">
        <f>T190</f>
        <v>0</v>
      </c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31" t="s">
        <v>85</v>
      </c>
      <c r="AS189" s="129"/>
      <c r="AT189" s="137" t="s">
        <v>75</v>
      </c>
      <c r="AU189" s="137" t="s">
        <v>76</v>
      </c>
      <c r="AV189" s="129"/>
      <c r="AW189" s="129"/>
      <c r="AX189" s="129"/>
      <c r="AY189" s="131" t="s">
        <v>139</v>
      </c>
      <c r="AZ189" s="129"/>
      <c r="BA189" s="129"/>
      <c r="BB189" s="129"/>
      <c r="BC189" s="129"/>
      <c r="BD189" s="129"/>
      <c r="BE189" s="129"/>
      <c r="BF189" s="129"/>
      <c r="BG189" s="129"/>
      <c r="BH189" s="129"/>
      <c r="BI189" s="129"/>
      <c r="BJ189" s="129"/>
      <c r="BK189" s="138">
        <f>BK190</f>
        <v>0</v>
      </c>
      <c r="BL189" s="129"/>
      <c r="BM189" s="129"/>
    </row>
    <row r="190" ht="24.0" customHeight="1">
      <c r="A190" s="20"/>
      <c r="B190" s="21"/>
      <c r="C190" s="139" t="s">
        <v>344</v>
      </c>
      <c r="D190" s="139" t="s">
        <v>140</v>
      </c>
      <c r="E190" s="140" t="s">
        <v>345</v>
      </c>
      <c r="F190" s="141" t="s">
        <v>346</v>
      </c>
      <c r="G190" s="142" t="s">
        <v>143</v>
      </c>
      <c r="H190" s="143">
        <v>18.003</v>
      </c>
      <c r="I190" s="144"/>
      <c r="J190" s="145">
        <f>ROUND(I190*H190,2)</f>
        <v>0</v>
      </c>
      <c r="K190" s="141" t="s">
        <v>19</v>
      </c>
      <c r="L190" s="21"/>
      <c r="M190" s="146" t="s">
        <v>19</v>
      </c>
      <c r="N190" s="147" t="s">
        <v>47</v>
      </c>
      <c r="O190" s="20"/>
      <c r="P190" s="148">
        <f>O190*H190</f>
        <v>0</v>
      </c>
      <c r="Q190" s="148">
        <v>0.0</v>
      </c>
      <c r="R190" s="148">
        <f>Q190*H190</f>
        <v>0</v>
      </c>
      <c r="S190" s="148">
        <v>0.0</v>
      </c>
      <c r="T190" s="149">
        <f>S190*H190</f>
        <v>0</v>
      </c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150" t="s">
        <v>176</v>
      </c>
      <c r="AS190" s="20"/>
      <c r="AT190" s="150" t="s">
        <v>140</v>
      </c>
      <c r="AU190" s="150" t="s">
        <v>83</v>
      </c>
      <c r="AV190" s="20"/>
      <c r="AW190" s="20"/>
      <c r="AX190" s="20"/>
      <c r="AY190" s="3" t="s">
        <v>139</v>
      </c>
      <c r="AZ190" s="20"/>
      <c r="BA190" s="20"/>
      <c r="BB190" s="20"/>
      <c r="BC190" s="20"/>
      <c r="BD190" s="20"/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3" t="s">
        <v>83</v>
      </c>
      <c r="BK190" s="151">
        <f>ROUND(I190*H190,2)</f>
        <v>0</v>
      </c>
      <c r="BL190" s="3" t="s">
        <v>176</v>
      </c>
      <c r="BM190" s="150" t="s">
        <v>347</v>
      </c>
    </row>
    <row r="191" ht="25.5" customHeight="1">
      <c r="A191" s="129"/>
      <c r="B191" s="130"/>
      <c r="C191" s="129"/>
      <c r="D191" s="131" t="s">
        <v>75</v>
      </c>
      <c r="E191" s="132" t="s">
        <v>348</v>
      </c>
      <c r="F191" s="132" t="s">
        <v>349</v>
      </c>
      <c r="G191" s="129"/>
      <c r="H191" s="129"/>
      <c r="I191" s="129"/>
      <c r="J191" s="133">
        <f>BK191</f>
        <v>0</v>
      </c>
      <c r="K191" s="129"/>
      <c r="L191" s="130"/>
      <c r="M191" s="134"/>
      <c r="N191" s="129"/>
      <c r="O191" s="129"/>
      <c r="P191" s="135">
        <f>SUM(P192:P194)</f>
        <v>0</v>
      </c>
      <c r="Q191" s="129"/>
      <c r="R191" s="135">
        <f>SUM(R192:R194)</f>
        <v>0</v>
      </c>
      <c r="S191" s="129"/>
      <c r="T191" s="136">
        <f>SUM(T192:T194)</f>
        <v>0</v>
      </c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31" t="s">
        <v>85</v>
      </c>
      <c r="AS191" s="129"/>
      <c r="AT191" s="137" t="s">
        <v>75</v>
      </c>
      <c r="AU191" s="137" t="s">
        <v>76</v>
      </c>
      <c r="AV191" s="129"/>
      <c r="AW191" s="129"/>
      <c r="AX191" s="129"/>
      <c r="AY191" s="131" t="s">
        <v>139</v>
      </c>
      <c r="AZ191" s="129"/>
      <c r="BA191" s="129"/>
      <c r="BB191" s="129"/>
      <c r="BC191" s="129"/>
      <c r="BD191" s="129"/>
      <c r="BE191" s="129"/>
      <c r="BF191" s="129"/>
      <c r="BG191" s="129"/>
      <c r="BH191" s="129"/>
      <c r="BI191" s="129"/>
      <c r="BJ191" s="129"/>
      <c r="BK191" s="138">
        <f>SUM(BK192:BK194)</f>
        <v>0</v>
      </c>
      <c r="BL191" s="129"/>
      <c r="BM191" s="129"/>
    </row>
    <row r="192" ht="16.5" customHeight="1">
      <c r="A192" s="20"/>
      <c r="B192" s="21"/>
      <c r="C192" s="139" t="s">
        <v>244</v>
      </c>
      <c r="D192" s="139" t="s">
        <v>140</v>
      </c>
      <c r="E192" s="140" t="s">
        <v>350</v>
      </c>
      <c r="F192" s="141" t="s">
        <v>351</v>
      </c>
      <c r="G192" s="142" t="s">
        <v>190</v>
      </c>
      <c r="H192" s="143">
        <v>1.0</v>
      </c>
      <c r="I192" s="144"/>
      <c r="J192" s="145">
        <f t="shared" ref="J192:J194" si="104">ROUND(I192*H192,2)</f>
        <v>0</v>
      </c>
      <c r="K192" s="141" t="s">
        <v>19</v>
      </c>
      <c r="L192" s="21"/>
      <c r="M192" s="146" t="s">
        <v>19</v>
      </c>
      <c r="N192" s="147" t="s">
        <v>47</v>
      </c>
      <c r="O192" s="20"/>
      <c r="P192" s="148">
        <f t="shared" ref="P192:P194" si="105">O192*H192</f>
        <v>0</v>
      </c>
      <c r="Q192" s="148">
        <v>0.0</v>
      </c>
      <c r="R192" s="148">
        <f t="shared" ref="R192:R194" si="106">Q192*H192</f>
        <v>0</v>
      </c>
      <c r="S192" s="148">
        <v>0.0</v>
      </c>
      <c r="T192" s="149">
        <f t="shared" ref="T192:T194" si="107">S192*H192</f>
        <v>0</v>
      </c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150" t="s">
        <v>176</v>
      </c>
      <c r="AS192" s="20"/>
      <c r="AT192" s="150" t="s">
        <v>140</v>
      </c>
      <c r="AU192" s="150" t="s">
        <v>83</v>
      </c>
      <c r="AV192" s="20"/>
      <c r="AW192" s="20"/>
      <c r="AX192" s="20"/>
      <c r="AY192" s="3" t="s">
        <v>139</v>
      </c>
      <c r="AZ192" s="20"/>
      <c r="BA192" s="20"/>
      <c r="BB192" s="20"/>
      <c r="BC192" s="20"/>
      <c r="BD192" s="20"/>
      <c r="BE192" s="151">
        <f t="shared" ref="BE192:BE194" si="108">IF(N192="základní",J192,0)</f>
        <v>0</v>
      </c>
      <c r="BF192" s="151">
        <f t="shared" ref="BF192:BF194" si="109">IF(N192="snížená",J192,0)</f>
        <v>0</v>
      </c>
      <c r="BG192" s="151">
        <f t="shared" ref="BG192:BG194" si="110">IF(N192="zákl. přenesená",J192,0)</f>
        <v>0</v>
      </c>
      <c r="BH192" s="151">
        <f t="shared" ref="BH192:BH194" si="111">IF(N192="sníž. přenesená",J192,0)</f>
        <v>0</v>
      </c>
      <c r="BI192" s="151">
        <f t="shared" ref="BI192:BI194" si="112">IF(N192="nulová",J192,0)</f>
        <v>0</v>
      </c>
      <c r="BJ192" s="3" t="s">
        <v>83</v>
      </c>
      <c r="BK192" s="151">
        <f t="shared" ref="BK192:BK194" si="113">ROUND(I192*H192,2)</f>
        <v>0</v>
      </c>
      <c r="BL192" s="3" t="s">
        <v>176</v>
      </c>
      <c r="BM192" s="150" t="s">
        <v>352</v>
      </c>
    </row>
    <row r="193" ht="16.5" customHeight="1">
      <c r="A193" s="20"/>
      <c r="B193" s="21"/>
      <c r="C193" s="139" t="s">
        <v>353</v>
      </c>
      <c r="D193" s="139" t="s">
        <v>140</v>
      </c>
      <c r="E193" s="140" t="s">
        <v>354</v>
      </c>
      <c r="F193" s="141" t="s">
        <v>355</v>
      </c>
      <c r="G193" s="142" t="s">
        <v>190</v>
      </c>
      <c r="H193" s="143">
        <v>10.0</v>
      </c>
      <c r="I193" s="144"/>
      <c r="J193" s="145">
        <f t="shared" si="104"/>
        <v>0</v>
      </c>
      <c r="K193" s="141" t="s">
        <v>19</v>
      </c>
      <c r="L193" s="21"/>
      <c r="M193" s="146" t="s">
        <v>19</v>
      </c>
      <c r="N193" s="147" t="s">
        <v>47</v>
      </c>
      <c r="O193" s="20"/>
      <c r="P193" s="148">
        <f t="shared" si="105"/>
        <v>0</v>
      </c>
      <c r="Q193" s="148">
        <v>0.0</v>
      </c>
      <c r="R193" s="148">
        <f t="shared" si="106"/>
        <v>0</v>
      </c>
      <c r="S193" s="148">
        <v>0.0</v>
      </c>
      <c r="T193" s="149">
        <f t="shared" si="107"/>
        <v>0</v>
      </c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150" t="s">
        <v>176</v>
      </c>
      <c r="AS193" s="20"/>
      <c r="AT193" s="150" t="s">
        <v>140</v>
      </c>
      <c r="AU193" s="150" t="s">
        <v>83</v>
      </c>
      <c r="AV193" s="20"/>
      <c r="AW193" s="20"/>
      <c r="AX193" s="20"/>
      <c r="AY193" s="3" t="s">
        <v>139</v>
      </c>
      <c r="AZ193" s="20"/>
      <c r="BA193" s="20"/>
      <c r="BB193" s="20"/>
      <c r="BC193" s="20"/>
      <c r="BD193" s="20"/>
      <c r="BE193" s="151">
        <f t="shared" si="108"/>
        <v>0</v>
      </c>
      <c r="BF193" s="151">
        <f t="shared" si="109"/>
        <v>0</v>
      </c>
      <c r="BG193" s="151">
        <f t="shared" si="110"/>
        <v>0</v>
      </c>
      <c r="BH193" s="151">
        <f t="shared" si="111"/>
        <v>0</v>
      </c>
      <c r="BI193" s="151">
        <f t="shared" si="112"/>
        <v>0</v>
      </c>
      <c r="BJ193" s="3" t="s">
        <v>83</v>
      </c>
      <c r="BK193" s="151">
        <f t="shared" si="113"/>
        <v>0</v>
      </c>
      <c r="BL193" s="3" t="s">
        <v>176</v>
      </c>
      <c r="BM193" s="150" t="s">
        <v>356</v>
      </c>
    </row>
    <row r="194" ht="16.5" customHeight="1">
      <c r="A194" s="20"/>
      <c r="B194" s="21"/>
      <c r="C194" s="139" t="s">
        <v>247</v>
      </c>
      <c r="D194" s="139" t="s">
        <v>140</v>
      </c>
      <c r="E194" s="140" t="s">
        <v>357</v>
      </c>
      <c r="F194" s="141" t="s">
        <v>358</v>
      </c>
      <c r="G194" s="142" t="s">
        <v>190</v>
      </c>
      <c r="H194" s="143">
        <v>1.0</v>
      </c>
      <c r="I194" s="144"/>
      <c r="J194" s="145">
        <f t="shared" si="104"/>
        <v>0</v>
      </c>
      <c r="K194" s="141" t="s">
        <v>19</v>
      </c>
      <c r="L194" s="21"/>
      <c r="M194" s="146" t="s">
        <v>19</v>
      </c>
      <c r="N194" s="147" t="s">
        <v>47</v>
      </c>
      <c r="O194" s="20"/>
      <c r="P194" s="148">
        <f t="shared" si="105"/>
        <v>0</v>
      </c>
      <c r="Q194" s="148">
        <v>0.0</v>
      </c>
      <c r="R194" s="148">
        <f t="shared" si="106"/>
        <v>0</v>
      </c>
      <c r="S194" s="148">
        <v>0.0</v>
      </c>
      <c r="T194" s="149">
        <f t="shared" si="107"/>
        <v>0</v>
      </c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150" t="s">
        <v>176</v>
      </c>
      <c r="AS194" s="20"/>
      <c r="AT194" s="150" t="s">
        <v>140</v>
      </c>
      <c r="AU194" s="150" t="s">
        <v>83</v>
      </c>
      <c r="AV194" s="20"/>
      <c r="AW194" s="20"/>
      <c r="AX194" s="20"/>
      <c r="AY194" s="3" t="s">
        <v>139</v>
      </c>
      <c r="AZ194" s="20"/>
      <c r="BA194" s="20"/>
      <c r="BB194" s="20"/>
      <c r="BC194" s="20"/>
      <c r="BD194" s="20"/>
      <c r="BE194" s="151">
        <f t="shared" si="108"/>
        <v>0</v>
      </c>
      <c r="BF194" s="151">
        <f t="shared" si="109"/>
        <v>0</v>
      </c>
      <c r="BG194" s="151">
        <f t="shared" si="110"/>
        <v>0</v>
      </c>
      <c r="BH194" s="151">
        <f t="shared" si="111"/>
        <v>0</v>
      </c>
      <c r="BI194" s="151">
        <f t="shared" si="112"/>
        <v>0</v>
      </c>
      <c r="BJ194" s="3" t="s">
        <v>83</v>
      </c>
      <c r="BK194" s="151">
        <f t="shared" si="113"/>
        <v>0</v>
      </c>
      <c r="BL194" s="3" t="s">
        <v>176</v>
      </c>
      <c r="BM194" s="150" t="s">
        <v>359</v>
      </c>
    </row>
    <row r="195" ht="25.5" customHeight="1">
      <c r="A195" s="129"/>
      <c r="B195" s="130"/>
      <c r="C195" s="129"/>
      <c r="D195" s="131" t="s">
        <v>75</v>
      </c>
      <c r="E195" s="132" t="s">
        <v>137</v>
      </c>
      <c r="F195" s="132" t="s">
        <v>138</v>
      </c>
      <c r="G195" s="129"/>
      <c r="H195" s="129"/>
      <c r="I195" s="129"/>
      <c r="J195" s="133">
        <f>BK195</f>
        <v>0</v>
      </c>
      <c r="K195" s="129"/>
      <c r="L195" s="130"/>
      <c r="M195" s="134"/>
      <c r="N195" s="129"/>
      <c r="O195" s="129"/>
      <c r="P195" s="135">
        <f>P196</f>
        <v>0</v>
      </c>
      <c r="Q195" s="129"/>
      <c r="R195" s="135">
        <f>R196</f>
        <v>0</v>
      </c>
      <c r="S195" s="129"/>
      <c r="T195" s="136">
        <f>T196</f>
        <v>0</v>
      </c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31" t="s">
        <v>83</v>
      </c>
      <c r="AS195" s="129"/>
      <c r="AT195" s="137" t="s">
        <v>75</v>
      </c>
      <c r="AU195" s="137" t="s">
        <v>76</v>
      </c>
      <c r="AV195" s="129"/>
      <c r="AW195" s="129"/>
      <c r="AX195" s="129"/>
      <c r="AY195" s="131" t="s">
        <v>139</v>
      </c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29"/>
      <c r="BK195" s="138">
        <f>BK196</f>
        <v>0</v>
      </c>
      <c r="BL195" s="129"/>
      <c r="BM195" s="129"/>
    </row>
    <row r="196" ht="16.5" customHeight="1">
      <c r="A196" s="20"/>
      <c r="B196" s="21"/>
      <c r="C196" s="139" t="s">
        <v>360</v>
      </c>
      <c r="D196" s="139" t="s">
        <v>140</v>
      </c>
      <c r="E196" s="140" t="s">
        <v>361</v>
      </c>
      <c r="F196" s="141" t="s">
        <v>362</v>
      </c>
      <c r="G196" s="142" t="s">
        <v>143</v>
      </c>
      <c r="H196" s="143">
        <v>1.5</v>
      </c>
      <c r="I196" s="144"/>
      <c r="J196" s="145">
        <f>ROUND(I196*H196,2)</f>
        <v>0</v>
      </c>
      <c r="K196" s="141" t="s">
        <v>19</v>
      </c>
      <c r="L196" s="21"/>
      <c r="M196" s="168" t="s">
        <v>19</v>
      </c>
      <c r="N196" s="169" t="s">
        <v>47</v>
      </c>
      <c r="O196" s="170"/>
      <c r="P196" s="171">
        <f>O196*H196</f>
        <v>0</v>
      </c>
      <c r="Q196" s="171">
        <v>0.0</v>
      </c>
      <c r="R196" s="171">
        <f>Q196*H196</f>
        <v>0</v>
      </c>
      <c r="S196" s="171">
        <v>0.0</v>
      </c>
      <c r="T196" s="172">
        <f>S196*H196</f>
        <v>0</v>
      </c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150" t="s">
        <v>144</v>
      </c>
      <c r="AS196" s="20"/>
      <c r="AT196" s="150" t="s">
        <v>140</v>
      </c>
      <c r="AU196" s="150" t="s">
        <v>83</v>
      </c>
      <c r="AV196" s="20"/>
      <c r="AW196" s="20"/>
      <c r="AX196" s="20"/>
      <c r="AY196" s="3" t="s">
        <v>139</v>
      </c>
      <c r="AZ196" s="20"/>
      <c r="BA196" s="20"/>
      <c r="BB196" s="20"/>
      <c r="BC196" s="20"/>
      <c r="BD196" s="20"/>
      <c r="BE196" s="151">
        <f>IF(N196="základní",J196,0)</f>
        <v>0</v>
      </c>
      <c r="BF196" s="151">
        <f>IF(N196="snížená",J196,0)</f>
        <v>0</v>
      </c>
      <c r="BG196" s="151">
        <f>IF(N196="zákl. přenesená",J196,0)</f>
        <v>0</v>
      </c>
      <c r="BH196" s="151">
        <f>IF(N196="sníž. přenesená",J196,0)</f>
        <v>0</v>
      </c>
      <c r="BI196" s="151">
        <f>IF(N196="nulová",J196,0)</f>
        <v>0</v>
      </c>
      <c r="BJ196" s="3" t="s">
        <v>83</v>
      </c>
      <c r="BK196" s="151">
        <f>ROUND(I196*H196,2)</f>
        <v>0</v>
      </c>
      <c r="BL196" s="3" t="s">
        <v>144</v>
      </c>
      <c r="BM196" s="150" t="s">
        <v>363</v>
      </c>
    </row>
    <row r="197" ht="6.75" customHeight="1">
      <c r="A197" s="20"/>
      <c r="B197" s="39"/>
      <c r="C197" s="40"/>
      <c r="D197" s="40"/>
      <c r="E197" s="40"/>
      <c r="F197" s="40"/>
      <c r="G197" s="40"/>
      <c r="H197" s="40"/>
      <c r="I197" s="40"/>
      <c r="J197" s="40"/>
      <c r="K197" s="40"/>
      <c r="L197" s="21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</row>
  </sheetData>
  <autoFilter ref="$C$107:$K$196"/>
  <mergeCells count="9">
    <mergeCell ref="E98:H98"/>
    <mergeCell ref="E100:H100"/>
    <mergeCell ref="L2:V2"/>
    <mergeCell ref="E7:H7"/>
    <mergeCell ref="E9:H9"/>
    <mergeCell ref="E18:H18"/>
    <mergeCell ref="E27:H27"/>
    <mergeCell ref="E48:H48"/>
    <mergeCell ref="E50:H50"/>
  </mergeCells>
  <printOptions/>
  <pageMargins bottom="0.39375" footer="0.0" header="0.0" left="0.39375" right="0.39375" top="0.39375"/>
  <pageSetup paperSize="9" orientation="portrait"/>
  <headerFooter>
    <oddFooter>&amp;CStrana &amp;P z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6.83" defaultRowHeight="15.0"/>
  <cols>
    <col customWidth="1" min="1" max="1" width="8.33"/>
    <col customWidth="1" min="2" max="2" width="1.17"/>
    <col customWidth="1" min="3" max="3" width="4.17"/>
    <col customWidth="1" min="4" max="4" width="4.33"/>
    <col customWidth="1" min="5" max="5" width="17.17"/>
    <col customWidth="1" min="6" max="6" width="50.83"/>
    <col customWidth="1" min="7" max="7" width="7.5"/>
    <col customWidth="1" min="8" max="8" width="14.0"/>
    <col customWidth="1" min="9" max="9" width="15.83"/>
    <col customWidth="1" min="10" max="11" width="22.33"/>
    <col customWidth="1" min="12" max="12" width="9.33"/>
    <col customWidth="1" hidden="1" min="13" max="13" width="10.83"/>
    <col customWidth="1" hidden="1" min="14" max="14" width="9.33"/>
    <col customWidth="1" hidden="1" min="15" max="20" width="14.17"/>
    <col customWidth="1" hidden="1" min="21" max="21" width="16.33"/>
    <col customWidth="1" min="22" max="22" width="12.33"/>
    <col customWidth="1" min="23" max="23" width="16.33"/>
    <col customWidth="1" min="24" max="24" width="12.33"/>
    <col customWidth="1" min="25" max="25" width="15.0"/>
    <col customWidth="1" min="26" max="26" width="11.0"/>
    <col customWidth="1" min="27" max="27" width="15.0"/>
    <col customWidth="1" min="28" max="28" width="16.33"/>
    <col customWidth="1" min="29" max="29" width="11.0"/>
    <col customWidth="1" min="30" max="30" width="15.0"/>
    <col customWidth="1" min="31" max="31" width="16.33"/>
    <col customWidth="1" hidden="1" min="44" max="65" width="9.33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 t="s">
        <v>88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 t="s">
        <v>85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ht="24.75" customHeight="1">
      <c r="A4" s="2"/>
      <c r="B4" s="6"/>
      <c r="C4" s="2"/>
      <c r="D4" s="7" t="s">
        <v>98</v>
      </c>
      <c r="E4" s="2"/>
      <c r="F4" s="2"/>
      <c r="G4" s="2"/>
      <c r="H4" s="2"/>
      <c r="I4" s="2"/>
      <c r="J4" s="2"/>
      <c r="K4" s="2"/>
      <c r="L4" s="6"/>
      <c r="M4" s="97" t="s">
        <v>10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 t="s">
        <v>4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ht="12.0" customHeight="1">
      <c r="A6" s="2"/>
      <c r="B6" s="6"/>
      <c r="C6" s="2"/>
      <c r="D6" s="15" t="s">
        <v>16</v>
      </c>
      <c r="E6" s="2"/>
      <c r="F6" s="2"/>
      <c r="G6" s="2"/>
      <c r="H6" s="2"/>
      <c r="I6" s="2"/>
      <c r="J6" s="2"/>
      <c r="K6" s="2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ht="16.5" customHeight="1">
      <c r="A7" s="2"/>
      <c r="B7" s="6"/>
      <c r="C7" s="2"/>
      <c r="D7" s="2"/>
      <c r="E7" s="98" t="str">
        <f>'Rekapitulace stavby'!K6</f>
        <v>Kolín Hradby</v>
      </c>
      <c r="I7" s="2"/>
      <c r="J7" s="2"/>
      <c r="K7" s="2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ht="12.0" customHeight="1">
      <c r="A8" s="20"/>
      <c r="B8" s="21"/>
      <c r="C8" s="20"/>
      <c r="D8" s="15" t="s">
        <v>99</v>
      </c>
      <c r="E8" s="20"/>
      <c r="F8" s="20"/>
      <c r="G8" s="20"/>
      <c r="H8" s="20"/>
      <c r="I8" s="20"/>
      <c r="J8" s="20"/>
      <c r="K8" s="20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</row>
    <row r="9" ht="16.5" customHeight="1">
      <c r="A9" s="20"/>
      <c r="B9" s="21"/>
      <c r="C9" s="20"/>
      <c r="D9" s="20"/>
      <c r="E9" s="48" t="s">
        <v>364</v>
      </c>
      <c r="I9" s="20"/>
      <c r="J9" s="20"/>
      <c r="K9" s="20"/>
      <c r="L9" s="21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</row>
    <row r="10">
      <c r="A10" s="20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1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</row>
    <row r="11" ht="12.0" customHeight="1">
      <c r="A11" s="20"/>
      <c r="B11" s="21"/>
      <c r="C11" s="20"/>
      <c r="D11" s="15" t="s">
        <v>18</v>
      </c>
      <c r="E11" s="20"/>
      <c r="F11" s="11" t="s">
        <v>19</v>
      </c>
      <c r="G11" s="20"/>
      <c r="H11" s="20"/>
      <c r="I11" s="15" t="s">
        <v>20</v>
      </c>
      <c r="J11" s="11" t="s">
        <v>19</v>
      </c>
      <c r="K11" s="20"/>
      <c r="L11" s="21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</row>
    <row r="12" ht="12.0" customHeight="1">
      <c r="A12" s="20"/>
      <c r="B12" s="21"/>
      <c r="C12" s="20"/>
      <c r="D12" s="15" t="s">
        <v>21</v>
      </c>
      <c r="E12" s="20"/>
      <c r="F12" s="11" t="s">
        <v>22</v>
      </c>
      <c r="G12" s="20"/>
      <c r="H12" s="20"/>
      <c r="I12" s="15" t="s">
        <v>23</v>
      </c>
      <c r="J12" s="50" t="str">
        <f>'Rekapitulace stavby'!AN8</f>
        <v>27. 3. 2023</v>
      </c>
      <c r="K12" s="20"/>
      <c r="L12" s="21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</row>
    <row r="13" ht="10.5" customHeight="1">
      <c r="A13" s="20"/>
      <c r="B13" s="21"/>
      <c r="C13" s="20"/>
      <c r="D13" s="20"/>
      <c r="E13" s="20"/>
      <c r="F13" s="20"/>
      <c r="G13" s="20"/>
      <c r="H13" s="20"/>
      <c r="I13" s="20"/>
      <c r="J13" s="20"/>
      <c r="K13" s="20"/>
      <c r="L13" s="21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</row>
    <row r="14" ht="12.0" customHeight="1">
      <c r="A14" s="20"/>
      <c r="B14" s="21"/>
      <c r="C14" s="20"/>
      <c r="D14" s="15" t="s">
        <v>25</v>
      </c>
      <c r="E14" s="20"/>
      <c r="F14" s="20"/>
      <c r="G14" s="20"/>
      <c r="H14" s="20"/>
      <c r="I14" s="15" t="s">
        <v>26</v>
      </c>
      <c r="J14" s="11" t="str">
        <f>IF('Rekapitulace stavby'!AN10="","",'Rekapitulace stavby'!AN10)</f>
        <v>00235440</v>
      </c>
      <c r="K14" s="20"/>
      <c r="L14" s="21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</row>
    <row r="15" ht="18.0" customHeight="1">
      <c r="A15" s="20"/>
      <c r="B15" s="21"/>
      <c r="C15" s="20"/>
      <c r="D15" s="20"/>
      <c r="E15" s="11" t="str">
        <f>IF('Rekapitulace stavby'!E11="","",'Rekapitulace stavby'!E11)</f>
        <v>Město Kolín</v>
      </c>
      <c r="F15" s="20"/>
      <c r="G15" s="20"/>
      <c r="H15" s="20"/>
      <c r="I15" s="15" t="s">
        <v>29</v>
      </c>
      <c r="J15" s="11" t="str">
        <f>IF('Rekapitulace stavby'!AN11="","",'Rekapitulace stavby'!AN11)</f>
        <v>CZ00235440</v>
      </c>
      <c r="K15" s="20"/>
      <c r="L15" s="21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</row>
    <row r="16" ht="6.75" customHeight="1">
      <c r="A16" s="20"/>
      <c r="B16" s="21"/>
      <c r="C16" s="20"/>
      <c r="D16" s="20"/>
      <c r="E16" s="20"/>
      <c r="F16" s="20"/>
      <c r="G16" s="20"/>
      <c r="H16" s="20"/>
      <c r="I16" s="20"/>
      <c r="J16" s="20"/>
      <c r="K16" s="20"/>
      <c r="L16" s="21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</row>
    <row r="17" ht="12.0" customHeight="1">
      <c r="A17" s="20"/>
      <c r="B17" s="21"/>
      <c r="C17" s="20"/>
      <c r="D17" s="15" t="s">
        <v>31</v>
      </c>
      <c r="E17" s="20"/>
      <c r="F17" s="20"/>
      <c r="G17" s="20"/>
      <c r="H17" s="20"/>
      <c r="I17" s="15" t="s">
        <v>26</v>
      </c>
      <c r="J17" s="17" t="str">
        <f>'Rekapitulace stavby'!AN13</f>
        <v>Vyplň údaj</v>
      </c>
      <c r="K17" s="20"/>
      <c r="L17" s="2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</row>
    <row r="18" ht="18.0" customHeight="1">
      <c r="A18" s="20"/>
      <c r="B18" s="21"/>
      <c r="C18" s="20"/>
      <c r="D18" s="20"/>
      <c r="E18" s="17" t="str">
        <f>'Rekapitulace stavby'!E14</f>
        <v>Vyplň údaj</v>
      </c>
      <c r="I18" s="15" t="s">
        <v>29</v>
      </c>
      <c r="J18" s="17" t="str">
        <f>'Rekapitulace stavby'!AN14</f>
        <v>Vyplň údaj</v>
      </c>
      <c r="K18" s="20"/>
      <c r="L18" s="2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</row>
    <row r="19" ht="6.75" customHeight="1">
      <c r="A19" s="20"/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</row>
    <row r="20" ht="12.0" customHeight="1">
      <c r="A20" s="20"/>
      <c r="B20" s="21"/>
      <c r="C20" s="20"/>
      <c r="D20" s="15" t="s">
        <v>33</v>
      </c>
      <c r="E20" s="20"/>
      <c r="F20" s="20"/>
      <c r="G20" s="20"/>
      <c r="H20" s="20"/>
      <c r="I20" s="15" t="s">
        <v>26</v>
      </c>
      <c r="J20" s="11" t="str">
        <f>IF('Rekapitulace stavby'!AN16="","",'Rekapitulace stavby'!AN16)</f>
        <v/>
      </c>
      <c r="K20" s="20"/>
      <c r="L20" s="2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</row>
    <row r="21" ht="18.0" customHeight="1">
      <c r="A21" s="20"/>
      <c r="B21" s="21"/>
      <c r="C21" s="20"/>
      <c r="D21" s="20"/>
      <c r="E21" s="11" t="str">
        <f>IF('Rekapitulace stavby'!E17="","",'Rekapitulace stavby'!E17)</f>
        <v>Jaroslav Janoušek</v>
      </c>
      <c r="F21" s="20"/>
      <c r="G21" s="20"/>
      <c r="H21" s="20"/>
      <c r="I21" s="15" t="s">
        <v>29</v>
      </c>
      <c r="J21" s="11" t="str">
        <f>IF('Rekapitulace stavby'!AN17="","",'Rekapitulace stavby'!AN17)</f>
        <v/>
      </c>
      <c r="K21" s="20"/>
      <c r="L21" s="2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</row>
    <row r="22" ht="6.75" customHeight="1">
      <c r="A22" s="20"/>
      <c r="B22" s="21"/>
      <c r="C22" s="20"/>
      <c r="D22" s="20"/>
      <c r="E22" s="20"/>
      <c r="F22" s="20"/>
      <c r="G22" s="20"/>
      <c r="H22" s="20"/>
      <c r="I22" s="20"/>
      <c r="J22" s="20"/>
      <c r="K22" s="20"/>
      <c r="L22" s="2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</row>
    <row r="23" ht="12.0" customHeight="1">
      <c r="A23" s="20"/>
      <c r="B23" s="21"/>
      <c r="C23" s="20"/>
      <c r="D23" s="15" t="s">
        <v>36</v>
      </c>
      <c r="E23" s="20"/>
      <c r="F23" s="20"/>
      <c r="G23" s="20"/>
      <c r="H23" s="20"/>
      <c r="I23" s="15" t="s">
        <v>26</v>
      </c>
      <c r="J23" s="11" t="str">
        <f>IF('Rekapitulace stavby'!AN19="","",'Rekapitulace stavby'!AN19)</f>
        <v>11700076</v>
      </c>
      <c r="K23" s="20"/>
      <c r="L23" s="2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</row>
    <row r="24" ht="18.0" customHeight="1">
      <c r="A24" s="20"/>
      <c r="B24" s="21"/>
      <c r="C24" s="20"/>
      <c r="D24" s="20"/>
      <c r="E24" s="11" t="str">
        <f>IF('Rekapitulace stavby'!E20="","",'Rekapitulace stavby'!E20)</f>
        <v>Tridora group s.r.o</v>
      </c>
      <c r="F24" s="20"/>
      <c r="G24" s="20"/>
      <c r="H24" s="20"/>
      <c r="I24" s="15" t="s">
        <v>29</v>
      </c>
      <c r="J24" s="11" t="str">
        <f>IF('Rekapitulace stavby'!AN20="","",'Rekapitulace stavby'!AN20)</f>
        <v>CZ11700076</v>
      </c>
      <c r="K24" s="20"/>
      <c r="L24" s="2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</row>
    <row r="25" ht="6.75" customHeight="1">
      <c r="A25" s="20"/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</row>
    <row r="26" ht="12.0" customHeight="1">
      <c r="A26" s="20"/>
      <c r="B26" s="21"/>
      <c r="C26" s="20"/>
      <c r="D26" s="15" t="s">
        <v>40</v>
      </c>
      <c r="E26" s="20"/>
      <c r="F26" s="20"/>
      <c r="G26" s="20"/>
      <c r="H26" s="20"/>
      <c r="I26" s="20"/>
      <c r="J26" s="20"/>
      <c r="K26" s="20"/>
      <c r="L26" s="2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</row>
    <row r="27" ht="16.5" customHeight="1">
      <c r="A27" s="99"/>
      <c r="B27" s="100"/>
      <c r="C27" s="99"/>
      <c r="D27" s="99"/>
      <c r="E27" s="18" t="s">
        <v>19</v>
      </c>
      <c r="I27" s="99"/>
      <c r="J27" s="99"/>
      <c r="K27" s="99"/>
      <c r="L27" s="100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</row>
    <row r="28" ht="6.75" customHeight="1">
      <c r="A28" s="20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</row>
    <row r="29" ht="6.75" customHeight="1">
      <c r="A29" s="20"/>
      <c r="B29" s="21"/>
      <c r="C29" s="20"/>
      <c r="D29" s="54"/>
      <c r="E29" s="54"/>
      <c r="F29" s="54"/>
      <c r="G29" s="54"/>
      <c r="H29" s="54"/>
      <c r="I29" s="54"/>
      <c r="J29" s="54"/>
      <c r="K29" s="54"/>
      <c r="L29" s="2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</row>
    <row r="30" ht="24.75" customHeight="1">
      <c r="A30" s="20"/>
      <c r="B30" s="21"/>
      <c r="C30" s="20"/>
      <c r="D30" s="101" t="s">
        <v>42</v>
      </c>
      <c r="E30" s="20"/>
      <c r="F30" s="20"/>
      <c r="G30" s="20"/>
      <c r="H30" s="20"/>
      <c r="I30" s="20"/>
      <c r="J30" s="72">
        <f>ROUND(J82, 2)</f>
        <v>0</v>
      </c>
      <c r="K30" s="20"/>
      <c r="L30" s="2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</row>
    <row r="31" ht="6.75" customHeight="1">
      <c r="A31" s="20"/>
      <c r="B31" s="21"/>
      <c r="C31" s="20"/>
      <c r="D31" s="54"/>
      <c r="E31" s="54"/>
      <c r="F31" s="54"/>
      <c r="G31" s="54"/>
      <c r="H31" s="54"/>
      <c r="I31" s="54"/>
      <c r="J31" s="54"/>
      <c r="K31" s="54"/>
      <c r="L31" s="2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</row>
    <row r="32" ht="14.25" customHeight="1">
      <c r="A32" s="20"/>
      <c r="B32" s="21"/>
      <c r="C32" s="20"/>
      <c r="D32" s="20"/>
      <c r="E32" s="20"/>
      <c r="F32" s="26" t="s">
        <v>44</v>
      </c>
      <c r="G32" s="20"/>
      <c r="H32" s="20"/>
      <c r="I32" s="26" t="s">
        <v>43</v>
      </c>
      <c r="J32" s="26" t="s">
        <v>45</v>
      </c>
      <c r="K32" s="20"/>
      <c r="L32" s="2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</row>
    <row r="33" ht="14.25" customHeight="1">
      <c r="A33" s="20"/>
      <c r="B33" s="21"/>
      <c r="C33" s="20"/>
      <c r="D33" s="102" t="s">
        <v>46</v>
      </c>
      <c r="E33" s="15" t="s">
        <v>47</v>
      </c>
      <c r="F33" s="103">
        <f>ROUND((SUM(BE82:BE108)),  2)</f>
        <v>0</v>
      </c>
      <c r="G33" s="20"/>
      <c r="H33" s="20"/>
      <c r="I33" s="104">
        <v>0.21</v>
      </c>
      <c r="J33" s="103">
        <f>ROUND(((SUM(BE82:BE108))*I33),  2)</f>
        <v>0</v>
      </c>
      <c r="K33" s="20"/>
      <c r="L33" s="2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</row>
    <row r="34" ht="14.25" customHeight="1">
      <c r="A34" s="20"/>
      <c r="B34" s="21"/>
      <c r="C34" s="20"/>
      <c r="D34" s="20"/>
      <c r="E34" s="15" t="s">
        <v>48</v>
      </c>
      <c r="F34" s="103">
        <f>ROUND((SUM(BF82:BF108)),  2)</f>
        <v>0</v>
      </c>
      <c r="G34" s="20"/>
      <c r="H34" s="20"/>
      <c r="I34" s="104">
        <v>0.15</v>
      </c>
      <c r="J34" s="103">
        <f>ROUND(((SUM(BF82:BF108))*I34),  2)</f>
        <v>0</v>
      </c>
      <c r="K34" s="20"/>
      <c r="L34" s="2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</row>
    <row r="35" ht="14.25" hidden="1" customHeight="1">
      <c r="A35" s="20"/>
      <c r="B35" s="21"/>
      <c r="C35" s="20"/>
      <c r="D35" s="20"/>
      <c r="E35" s="15" t="s">
        <v>49</v>
      </c>
      <c r="F35" s="103">
        <f>ROUND((SUM(BG82:BG108)),  2)</f>
        <v>0</v>
      </c>
      <c r="G35" s="20"/>
      <c r="H35" s="20"/>
      <c r="I35" s="104">
        <v>0.21</v>
      </c>
      <c r="J35" s="103">
        <f t="shared" ref="J35:J37" si="1">0</f>
        <v>0</v>
      </c>
      <c r="K35" s="20"/>
      <c r="L35" s="2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</row>
    <row r="36" ht="14.25" hidden="1" customHeight="1">
      <c r="A36" s="20"/>
      <c r="B36" s="21"/>
      <c r="C36" s="20"/>
      <c r="D36" s="20"/>
      <c r="E36" s="15" t="s">
        <v>50</v>
      </c>
      <c r="F36" s="103">
        <f>ROUND((SUM(BH82:BH108)),  2)</f>
        <v>0</v>
      </c>
      <c r="G36" s="20"/>
      <c r="H36" s="20"/>
      <c r="I36" s="104">
        <v>0.15</v>
      </c>
      <c r="J36" s="103">
        <f t="shared" si="1"/>
        <v>0</v>
      </c>
      <c r="K36" s="20"/>
      <c r="L36" s="2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</row>
    <row r="37" ht="14.25" hidden="1" customHeight="1">
      <c r="A37" s="20"/>
      <c r="B37" s="21"/>
      <c r="C37" s="20"/>
      <c r="D37" s="20"/>
      <c r="E37" s="15" t="s">
        <v>51</v>
      </c>
      <c r="F37" s="103">
        <f>ROUND((SUM(BI82:BI108)),  2)</f>
        <v>0</v>
      </c>
      <c r="G37" s="20"/>
      <c r="H37" s="20"/>
      <c r="I37" s="104">
        <v>0.0</v>
      </c>
      <c r="J37" s="103">
        <f t="shared" si="1"/>
        <v>0</v>
      </c>
      <c r="K37" s="20"/>
      <c r="L37" s="2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</row>
    <row r="38" ht="6.75" customHeight="1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</row>
    <row r="39" ht="24.75" customHeight="1">
      <c r="A39" s="20"/>
      <c r="B39" s="21"/>
      <c r="C39" s="105"/>
      <c r="D39" s="106" t="s">
        <v>52</v>
      </c>
      <c r="E39" s="59"/>
      <c r="F39" s="59"/>
      <c r="G39" s="107" t="s">
        <v>53</v>
      </c>
      <c r="H39" s="108" t="s">
        <v>54</v>
      </c>
      <c r="I39" s="59"/>
      <c r="J39" s="109">
        <f>SUM(J30:J37)</f>
        <v>0</v>
      </c>
      <c r="K39" s="110"/>
      <c r="L39" s="2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</row>
    <row r="40" ht="14.25" customHeight="1">
      <c r="A40" s="20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2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ht="6.75" customHeight="1">
      <c r="A44" s="2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2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</row>
    <row r="45" ht="24.75" customHeight="1">
      <c r="A45" s="20"/>
      <c r="B45" s="21"/>
      <c r="C45" s="7" t="s">
        <v>101</v>
      </c>
      <c r="D45" s="20"/>
      <c r="E45" s="20"/>
      <c r="F45" s="20"/>
      <c r="G45" s="20"/>
      <c r="H45" s="20"/>
      <c r="I45" s="20"/>
      <c r="J45" s="20"/>
      <c r="K45" s="20"/>
      <c r="L45" s="2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</row>
    <row r="46" ht="6.75" customHeight="1">
      <c r="A46" s="20"/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</row>
    <row r="47" ht="12.0" customHeight="1">
      <c r="A47" s="20"/>
      <c r="B47" s="21"/>
      <c r="C47" s="15" t="s">
        <v>16</v>
      </c>
      <c r="D47" s="20"/>
      <c r="E47" s="20"/>
      <c r="F47" s="20"/>
      <c r="G47" s="20"/>
      <c r="H47" s="20"/>
      <c r="I47" s="20"/>
      <c r="J47" s="20"/>
      <c r="K47" s="20"/>
      <c r="L47" s="21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</row>
    <row r="48" ht="16.5" customHeight="1">
      <c r="A48" s="20"/>
      <c r="B48" s="21"/>
      <c r="C48" s="20"/>
      <c r="D48" s="20"/>
      <c r="E48" s="98" t="str">
        <f>E7</f>
        <v>Kolín Hradby</v>
      </c>
      <c r="I48" s="20"/>
      <c r="J48" s="20"/>
      <c r="K48" s="20"/>
      <c r="L48" s="21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</row>
    <row r="49" ht="12.0" customHeight="1">
      <c r="A49" s="20"/>
      <c r="B49" s="21"/>
      <c r="C49" s="15" t="s">
        <v>99</v>
      </c>
      <c r="D49" s="20"/>
      <c r="E49" s="20"/>
      <c r="F49" s="20"/>
      <c r="G49" s="20"/>
      <c r="H49" s="20"/>
      <c r="I49" s="20"/>
      <c r="J49" s="20"/>
      <c r="K49" s="20"/>
      <c r="L49" s="21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</row>
    <row r="50" ht="16.5" customHeight="1">
      <c r="A50" s="20"/>
      <c r="B50" s="21"/>
      <c r="C50" s="20"/>
      <c r="D50" s="20"/>
      <c r="E50" s="48" t="str">
        <f>E9</f>
        <v>Objekt4 - 01 3 Pol</v>
      </c>
      <c r="I50" s="20"/>
      <c r="J50" s="20"/>
      <c r="K50" s="20"/>
      <c r="L50" s="21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</row>
    <row r="51" ht="6.75" customHeight="1">
      <c r="A51" s="20"/>
      <c r="B51" s="21"/>
      <c r="C51" s="20"/>
      <c r="D51" s="20"/>
      <c r="E51" s="20"/>
      <c r="F51" s="20"/>
      <c r="G51" s="20"/>
      <c r="H51" s="20"/>
      <c r="I51" s="20"/>
      <c r="J51" s="20"/>
      <c r="K51" s="20"/>
      <c r="L51" s="21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</row>
    <row r="52" ht="12.0" customHeight="1">
      <c r="A52" s="20"/>
      <c r="B52" s="21"/>
      <c r="C52" s="15" t="s">
        <v>21</v>
      </c>
      <c r="D52" s="20"/>
      <c r="E52" s="20"/>
      <c r="F52" s="11" t="str">
        <f>F12</f>
        <v> </v>
      </c>
      <c r="G52" s="20"/>
      <c r="H52" s="20"/>
      <c r="I52" s="15" t="s">
        <v>23</v>
      </c>
      <c r="J52" s="50" t="str">
        <f>IF(J12="","",J12)</f>
        <v>27. 3. 2023</v>
      </c>
      <c r="K52" s="20"/>
      <c r="L52" s="21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</row>
    <row r="53" ht="6.75" customHeight="1">
      <c r="A53" s="20"/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1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</row>
    <row r="54" ht="15.0" customHeight="1">
      <c r="A54" s="20"/>
      <c r="B54" s="21"/>
      <c r="C54" s="15" t="s">
        <v>25</v>
      </c>
      <c r="D54" s="20"/>
      <c r="E54" s="20"/>
      <c r="F54" s="11" t="str">
        <f>E15</f>
        <v>Město Kolín</v>
      </c>
      <c r="G54" s="20"/>
      <c r="H54" s="20"/>
      <c r="I54" s="15" t="s">
        <v>33</v>
      </c>
      <c r="J54" s="18" t="str">
        <f>E21</f>
        <v>Jaroslav Janoušek</v>
      </c>
      <c r="K54" s="20"/>
      <c r="L54" s="21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</row>
    <row r="55" ht="15.0" customHeight="1">
      <c r="A55" s="20"/>
      <c r="B55" s="21"/>
      <c r="C55" s="15" t="s">
        <v>31</v>
      </c>
      <c r="D55" s="20"/>
      <c r="E55" s="20"/>
      <c r="F55" s="111" t="str">
        <f>IF(E18="","",E18)</f>
        <v>Vyplň údaj</v>
      </c>
      <c r="G55" s="20"/>
      <c r="H55" s="20"/>
      <c r="I55" s="15" t="s">
        <v>36</v>
      </c>
      <c r="J55" s="18" t="str">
        <f>E24</f>
        <v>Tridora group s.r.o</v>
      </c>
      <c r="K55" s="20"/>
      <c r="L55" s="21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</row>
    <row r="56" ht="9.75" customHeight="1">
      <c r="A56" s="20"/>
      <c r="B56" s="21"/>
      <c r="C56" s="20"/>
      <c r="D56" s="20"/>
      <c r="E56" s="20"/>
      <c r="F56" s="20"/>
      <c r="G56" s="20"/>
      <c r="H56" s="20"/>
      <c r="I56" s="20"/>
      <c r="J56" s="20"/>
      <c r="K56" s="20"/>
      <c r="L56" s="21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</row>
    <row r="57" ht="29.25" customHeight="1">
      <c r="A57" s="20"/>
      <c r="B57" s="21"/>
      <c r="C57" s="112" t="s">
        <v>102</v>
      </c>
      <c r="D57" s="105"/>
      <c r="E57" s="105"/>
      <c r="F57" s="105"/>
      <c r="G57" s="105"/>
      <c r="H57" s="105"/>
      <c r="I57" s="105"/>
      <c r="J57" s="113" t="s">
        <v>103</v>
      </c>
      <c r="K57" s="105"/>
      <c r="L57" s="21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</row>
    <row r="58" ht="9.75" customHeight="1">
      <c r="A58" s="20"/>
      <c r="B58" s="21"/>
      <c r="C58" s="20"/>
      <c r="D58" s="20"/>
      <c r="E58" s="20"/>
      <c r="F58" s="20"/>
      <c r="G58" s="20"/>
      <c r="H58" s="20"/>
      <c r="I58" s="20"/>
      <c r="J58" s="20"/>
      <c r="K58" s="20"/>
      <c r="L58" s="21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</row>
    <row r="59" ht="22.5" customHeight="1">
      <c r="A59" s="20"/>
      <c r="B59" s="21"/>
      <c r="C59" s="114" t="s">
        <v>74</v>
      </c>
      <c r="D59" s="20"/>
      <c r="E59" s="20"/>
      <c r="F59" s="20"/>
      <c r="G59" s="20"/>
      <c r="H59" s="20"/>
      <c r="I59" s="20"/>
      <c r="J59" s="72">
        <f t="shared" ref="J59:J60" si="2">J82</f>
        <v>0</v>
      </c>
      <c r="K59" s="20"/>
      <c r="L59" s="21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3" t="s">
        <v>104</v>
      </c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</row>
    <row r="60" ht="24.75" customHeight="1">
      <c r="A60" s="115"/>
      <c r="B60" s="116"/>
      <c r="C60" s="115"/>
      <c r="D60" s="117" t="s">
        <v>365</v>
      </c>
      <c r="E60" s="118"/>
      <c r="F60" s="118"/>
      <c r="G60" s="118"/>
      <c r="H60" s="118"/>
      <c r="I60" s="118"/>
      <c r="J60" s="119">
        <f t="shared" si="2"/>
        <v>0</v>
      </c>
      <c r="K60" s="115"/>
      <c r="L60" s="116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</row>
    <row r="61" ht="24.75" customHeight="1">
      <c r="A61" s="115"/>
      <c r="B61" s="116"/>
      <c r="C61" s="115"/>
      <c r="D61" s="117" t="s">
        <v>366</v>
      </c>
      <c r="E61" s="118"/>
      <c r="F61" s="118"/>
      <c r="G61" s="118"/>
      <c r="H61" s="118"/>
      <c r="I61" s="118"/>
      <c r="J61" s="119">
        <f>J90</f>
        <v>0</v>
      </c>
      <c r="K61" s="115"/>
      <c r="L61" s="116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</row>
    <row r="62" ht="24.75" customHeight="1">
      <c r="A62" s="115"/>
      <c r="B62" s="116"/>
      <c r="C62" s="115"/>
      <c r="D62" s="117" t="s">
        <v>367</v>
      </c>
      <c r="E62" s="118"/>
      <c r="F62" s="118"/>
      <c r="G62" s="118"/>
      <c r="H62" s="118"/>
      <c r="I62" s="118"/>
      <c r="J62" s="119">
        <f>J99</f>
        <v>0</v>
      </c>
      <c r="K62" s="115"/>
      <c r="L62" s="116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</row>
    <row r="63" ht="21.75" customHeight="1">
      <c r="A63" s="20"/>
      <c r="B63" s="21"/>
      <c r="C63" s="20"/>
      <c r="D63" s="20"/>
      <c r="E63" s="20"/>
      <c r="F63" s="20"/>
      <c r="G63" s="20"/>
      <c r="H63" s="20"/>
      <c r="I63" s="20"/>
      <c r="J63" s="20"/>
      <c r="K63" s="20"/>
      <c r="L63" s="21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</row>
    <row r="64" ht="6.75" customHeight="1">
      <c r="A64" s="20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21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ht="6.75" customHeight="1">
      <c r="A68" s="2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21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</row>
    <row r="69" ht="24.75" customHeight="1">
      <c r="A69" s="20"/>
      <c r="B69" s="21"/>
      <c r="C69" s="7" t="s">
        <v>124</v>
      </c>
      <c r="D69" s="20"/>
      <c r="E69" s="20"/>
      <c r="F69" s="20"/>
      <c r="G69" s="20"/>
      <c r="H69" s="20"/>
      <c r="I69" s="20"/>
      <c r="J69" s="20"/>
      <c r="K69" s="20"/>
      <c r="L69" s="21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</row>
    <row r="70" ht="6.75" customHeight="1">
      <c r="A70" s="20"/>
      <c r="B70" s="21"/>
      <c r="C70" s="20"/>
      <c r="D70" s="20"/>
      <c r="E70" s="20"/>
      <c r="F70" s="20"/>
      <c r="G70" s="20"/>
      <c r="H70" s="20"/>
      <c r="I70" s="20"/>
      <c r="J70" s="20"/>
      <c r="K70" s="20"/>
      <c r="L70" s="21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</row>
    <row r="71" ht="12.0" customHeight="1">
      <c r="A71" s="20"/>
      <c r="B71" s="21"/>
      <c r="C71" s="15" t="s">
        <v>16</v>
      </c>
      <c r="D71" s="20"/>
      <c r="E71" s="20"/>
      <c r="F71" s="20"/>
      <c r="G71" s="20"/>
      <c r="H71" s="20"/>
      <c r="I71" s="20"/>
      <c r="J71" s="20"/>
      <c r="K71" s="20"/>
      <c r="L71" s="21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</row>
    <row r="72" ht="16.5" customHeight="1">
      <c r="A72" s="20"/>
      <c r="B72" s="21"/>
      <c r="C72" s="20"/>
      <c r="D72" s="20"/>
      <c r="E72" s="98" t="str">
        <f>E7</f>
        <v>Kolín Hradby</v>
      </c>
      <c r="I72" s="20"/>
      <c r="J72" s="20"/>
      <c r="K72" s="20"/>
      <c r="L72" s="21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</row>
    <row r="73" ht="12.0" customHeight="1">
      <c r="A73" s="20"/>
      <c r="B73" s="21"/>
      <c r="C73" s="15" t="s">
        <v>99</v>
      </c>
      <c r="D73" s="20"/>
      <c r="E73" s="20"/>
      <c r="F73" s="20"/>
      <c r="G73" s="20"/>
      <c r="H73" s="20"/>
      <c r="I73" s="20"/>
      <c r="J73" s="20"/>
      <c r="K73" s="20"/>
      <c r="L73" s="21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</row>
    <row r="74" ht="16.5" customHeight="1">
      <c r="A74" s="20"/>
      <c r="B74" s="21"/>
      <c r="C74" s="20"/>
      <c r="D74" s="20"/>
      <c r="E74" s="48" t="str">
        <f>E9</f>
        <v>Objekt4 - 01 3 Pol</v>
      </c>
      <c r="I74" s="20"/>
      <c r="J74" s="20"/>
      <c r="K74" s="20"/>
      <c r="L74" s="21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</row>
    <row r="75" ht="6.75" customHeight="1">
      <c r="A75" s="20"/>
      <c r="B75" s="21"/>
      <c r="C75" s="20"/>
      <c r="D75" s="20"/>
      <c r="E75" s="20"/>
      <c r="F75" s="20"/>
      <c r="G75" s="20"/>
      <c r="H75" s="20"/>
      <c r="I75" s="20"/>
      <c r="J75" s="20"/>
      <c r="K75" s="20"/>
      <c r="L75" s="21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</row>
    <row r="76" ht="12.0" customHeight="1">
      <c r="A76" s="20"/>
      <c r="B76" s="21"/>
      <c r="C76" s="15" t="s">
        <v>21</v>
      </c>
      <c r="D76" s="20"/>
      <c r="E76" s="20"/>
      <c r="F76" s="11" t="str">
        <f>F12</f>
        <v> </v>
      </c>
      <c r="G76" s="20"/>
      <c r="H76" s="20"/>
      <c r="I76" s="15" t="s">
        <v>23</v>
      </c>
      <c r="J76" s="50" t="str">
        <f>IF(J12="","",J12)</f>
        <v>27. 3. 2023</v>
      </c>
      <c r="K76" s="20"/>
      <c r="L76" s="21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</row>
    <row r="77" ht="6.75" customHeight="1">
      <c r="A77" s="20"/>
      <c r="B77" s="21"/>
      <c r="C77" s="20"/>
      <c r="D77" s="20"/>
      <c r="E77" s="20"/>
      <c r="F77" s="20"/>
      <c r="G77" s="20"/>
      <c r="H77" s="20"/>
      <c r="I77" s="20"/>
      <c r="J77" s="20"/>
      <c r="K77" s="20"/>
      <c r="L77" s="21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</row>
    <row r="78" ht="15.0" customHeight="1">
      <c r="A78" s="20"/>
      <c r="B78" s="21"/>
      <c r="C78" s="15" t="s">
        <v>25</v>
      </c>
      <c r="D78" s="20"/>
      <c r="E78" s="20"/>
      <c r="F78" s="11" t="str">
        <f>E15</f>
        <v>Město Kolín</v>
      </c>
      <c r="G78" s="20"/>
      <c r="H78" s="20"/>
      <c r="I78" s="15" t="s">
        <v>33</v>
      </c>
      <c r="J78" s="18" t="str">
        <f>E21</f>
        <v>Jaroslav Janoušek</v>
      </c>
      <c r="K78" s="20"/>
      <c r="L78" s="21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</row>
    <row r="79" ht="15.0" customHeight="1">
      <c r="A79" s="20"/>
      <c r="B79" s="21"/>
      <c r="C79" s="15" t="s">
        <v>31</v>
      </c>
      <c r="D79" s="20"/>
      <c r="E79" s="20"/>
      <c r="F79" s="111" t="str">
        <f>IF(E18="","",E18)</f>
        <v>Vyplň údaj</v>
      </c>
      <c r="G79" s="20"/>
      <c r="H79" s="20"/>
      <c r="I79" s="15" t="s">
        <v>36</v>
      </c>
      <c r="J79" s="18" t="str">
        <f>E24</f>
        <v>Tridora group s.r.o</v>
      </c>
      <c r="K79" s="20"/>
      <c r="L79" s="21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</row>
    <row r="80" ht="9.75" customHeight="1">
      <c r="A80" s="20"/>
      <c r="B80" s="21"/>
      <c r="C80" s="20"/>
      <c r="D80" s="20"/>
      <c r="E80" s="20"/>
      <c r="F80" s="20"/>
      <c r="G80" s="20"/>
      <c r="H80" s="20"/>
      <c r="I80" s="20"/>
      <c r="J80" s="20"/>
      <c r="K80" s="20"/>
      <c r="L80" s="21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</row>
    <row r="81" ht="29.25" customHeight="1">
      <c r="A81" s="120"/>
      <c r="B81" s="121"/>
      <c r="C81" s="122" t="s">
        <v>125</v>
      </c>
      <c r="D81" s="123" t="s">
        <v>61</v>
      </c>
      <c r="E81" s="123" t="s">
        <v>57</v>
      </c>
      <c r="F81" s="123" t="s">
        <v>58</v>
      </c>
      <c r="G81" s="123" t="s">
        <v>126</v>
      </c>
      <c r="H81" s="123" t="s">
        <v>127</v>
      </c>
      <c r="I81" s="123" t="s">
        <v>128</v>
      </c>
      <c r="J81" s="123" t="s">
        <v>103</v>
      </c>
      <c r="K81" s="124" t="s">
        <v>129</v>
      </c>
      <c r="L81" s="121"/>
      <c r="M81" s="63" t="s">
        <v>19</v>
      </c>
      <c r="N81" s="64" t="s">
        <v>46</v>
      </c>
      <c r="O81" s="64" t="s">
        <v>130</v>
      </c>
      <c r="P81" s="64" t="s">
        <v>131</v>
      </c>
      <c r="Q81" s="64" t="s">
        <v>132</v>
      </c>
      <c r="R81" s="64" t="s">
        <v>133</v>
      </c>
      <c r="S81" s="64" t="s">
        <v>134</v>
      </c>
      <c r="T81" s="65" t="s">
        <v>135</v>
      </c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</row>
    <row r="82" ht="22.5" customHeight="1">
      <c r="A82" s="20"/>
      <c r="B82" s="21"/>
      <c r="C82" s="69" t="s">
        <v>136</v>
      </c>
      <c r="D82" s="20"/>
      <c r="E82" s="20"/>
      <c r="F82" s="20"/>
      <c r="G82" s="20"/>
      <c r="H82" s="20"/>
      <c r="I82" s="20"/>
      <c r="J82" s="125">
        <f t="shared" ref="J82:J83" si="3">BK82</f>
        <v>0</v>
      </c>
      <c r="K82" s="20"/>
      <c r="L82" s="21"/>
      <c r="M82" s="66"/>
      <c r="N82" s="54"/>
      <c r="O82" s="54"/>
      <c r="P82" s="126">
        <f>P83+P90+P99</f>
        <v>0</v>
      </c>
      <c r="Q82" s="54"/>
      <c r="R82" s="126">
        <f>R83+R90+R99</f>
        <v>0</v>
      </c>
      <c r="S82" s="54"/>
      <c r="T82" s="127">
        <f>T83+T90+T99</f>
        <v>0</v>
      </c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3" t="s">
        <v>75</v>
      </c>
      <c r="AU82" s="3" t="s">
        <v>104</v>
      </c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128">
        <f>BK83+BK90+BK99</f>
        <v>0</v>
      </c>
      <c r="BL82" s="20"/>
      <c r="BM82" s="20"/>
    </row>
    <row r="83" ht="25.5" customHeight="1">
      <c r="A83" s="129"/>
      <c r="B83" s="130"/>
      <c r="C83" s="129"/>
      <c r="D83" s="131" t="s">
        <v>75</v>
      </c>
      <c r="E83" s="132" t="s">
        <v>368</v>
      </c>
      <c r="F83" s="132" t="s">
        <v>369</v>
      </c>
      <c r="G83" s="129"/>
      <c r="H83" s="129"/>
      <c r="I83" s="129"/>
      <c r="J83" s="133">
        <f t="shared" si="3"/>
        <v>0</v>
      </c>
      <c r="K83" s="129"/>
      <c r="L83" s="130"/>
      <c r="M83" s="134"/>
      <c r="N83" s="129"/>
      <c r="O83" s="129"/>
      <c r="P83" s="135">
        <f>SUM(P84:P89)</f>
        <v>0</v>
      </c>
      <c r="Q83" s="129"/>
      <c r="R83" s="135">
        <f>SUM(R84:R89)</f>
        <v>0</v>
      </c>
      <c r="S83" s="129"/>
      <c r="T83" s="136">
        <f>SUM(T84:T89)</f>
        <v>0</v>
      </c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31" t="s">
        <v>85</v>
      </c>
      <c r="AS83" s="129"/>
      <c r="AT83" s="137" t="s">
        <v>75</v>
      </c>
      <c r="AU83" s="137" t="s">
        <v>76</v>
      </c>
      <c r="AV83" s="129"/>
      <c r="AW83" s="129"/>
      <c r="AX83" s="129"/>
      <c r="AY83" s="131" t="s">
        <v>139</v>
      </c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38">
        <f>SUM(BK84:BK89)</f>
        <v>0</v>
      </c>
      <c r="BL83" s="129"/>
      <c r="BM83" s="129"/>
    </row>
    <row r="84" ht="16.5" customHeight="1">
      <c r="A84" s="20"/>
      <c r="B84" s="21"/>
      <c r="C84" s="139" t="s">
        <v>83</v>
      </c>
      <c r="D84" s="139" t="s">
        <v>140</v>
      </c>
      <c r="E84" s="140" t="s">
        <v>370</v>
      </c>
      <c r="F84" s="141" t="s">
        <v>371</v>
      </c>
      <c r="G84" s="142" t="s">
        <v>277</v>
      </c>
      <c r="H84" s="143">
        <v>10.0</v>
      </c>
      <c r="I84" s="144"/>
      <c r="J84" s="145">
        <f t="shared" ref="J84:J89" si="4">ROUND(I84*H84,2)</f>
        <v>0</v>
      </c>
      <c r="K84" s="141" t="s">
        <v>19</v>
      </c>
      <c r="L84" s="21"/>
      <c r="M84" s="146" t="s">
        <v>19</v>
      </c>
      <c r="N84" s="147" t="s">
        <v>47</v>
      </c>
      <c r="O84" s="20"/>
      <c r="P84" s="148">
        <f t="shared" ref="P84:P89" si="5">O84*H84</f>
        <v>0</v>
      </c>
      <c r="Q84" s="148">
        <v>0.0</v>
      </c>
      <c r="R84" s="148">
        <f t="shared" ref="R84:R89" si="6">Q84*H84</f>
        <v>0</v>
      </c>
      <c r="S84" s="148">
        <v>0.0</v>
      </c>
      <c r="T84" s="149">
        <f t="shared" ref="T84:T89" si="7">S84*H84</f>
        <v>0</v>
      </c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150" t="s">
        <v>176</v>
      </c>
      <c r="AS84" s="20"/>
      <c r="AT84" s="150" t="s">
        <v>140</v>
      </c>
      <c r="AU84" s="150" t="s">
        <v>83</v>
      </c>
      <c r="AV84" s="20"/>
      <c r="AW84" s="20"/>
      <c r="AX84" s="20"/>
      <c r="AY84" s="3" t="s">
        <v>139</v>
      </c>
      <c r="AZ84" s="20"/>
      <c r="BA84" s="20"/>
      <c r="BB84" s="20"/>
      <c r="BC84" s="20"/>
      <c r="BD84" s="20"/>
      <c r="BE84" s="151">
        <f t="shared" ref="BE84:BE89" si="8">IF(N84="základní",J84,0)</f>
        <v>0</v>
      </c>
      <c r="BF84" s="151">
        <f t="shared" ref="BF84:BF89" si="9">IF(N84="snížená",J84,0)</f>
        <v>0</v>
      </c>
      <c r="BG84" s="151">
        <f t="shared" ref="BG84:BG89" si="10">IF(N84="zákl. přenesená",J84,0)</f>
        <v>0</v>
      </c>
      <c r="BH84" s="151">
        <f t="shared" ref="BH84:BH89" si="11">IF(N84="sníž. přenesená",J84,0)</f>
        <v>0</v>
      </c>
      <c r="BI84" s="151">
        <f t="shared" ref="BI84:BI89" si="12">IF(N84="nulová",J84,0)</f>
        <v>0</v>
      </c>
      <c r="BJ84" s="3" t="s">
        <v>83</v>
      </c>
      <c r="BK84" s="151">
        <f t="shared" ref="BK84:BK89" si="13">ROUND(I84*H84,2)</f>
        <v>0</v>
      </c>
      <c r="BL84" s="3" t="s">
        <v>176</v>
      </c>
      <c r="BM84" s="150" t="s">
        <v>85</v>
      </c>
    </row>
    <row r="85" ht="24.0" customHeight="1">
      <c r="A85" s="20"/>
      <c r="B85" s="21"/>
      <c r="C85" s="139" t="s">
        <v>85</v>
      </c>
      <c r="D85" s="139" t="s">
        <v>140</v>
      </c>
      <c r="E85" s="140" t="s">
        <v>372</v>
      </c>
      <c r="F85" s="141" t="s">
        <v>373</v>
      </c>
      <c r="G85" s="142" t="s">
        <v>190</v>
      </c>
      <c r="H85" s="143">
        <v>2.0</v>
      </c>
      <c r="I85" s="144"/>
      <c r="J85" s="145">
        <f t="shared" si="4"/>
        <v>0</v>
      </c>
      <c r="K85" s="141" t="s">
        <v>19</v>
      </c>
      <c r="L85" s="21"/>
      <c r="M85" s="146" t="s">
        <v>19</v>
      </c>
      <c r="N85" s="147" t="s">
        <v>47</v>
      </c>
      <c r="O85" s="20"/>
      <c r="P85" s="148">
        <f t="shared" si="5"/>
        <v>0</v>
      </c>
      <c r="Q85" s="148">
        <v>0.0</v>
      </c>
      <c r="R85" s="148">
        <f t="shared" si="6"/>
        <v>0</v>
      </c>
      <c r="S85" s="148">
        <v>0.0</v>
      </c>
      <c r="T85" s="149">
        <f t="shared" si="7"/>
        <v>0</v>
      </c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150" t="s">
        <v>176</v>
      </c>
      <c r="AS85" s="20"/>
      <c r="AT85" s="150" t="s">
        <v>140</v>
      </c>
      <c r="AU85" s="150" t="s">
        <v>83</v>
      </c>
      <c r="AV85" s="20"/>
      <c r="AW85" s="20"/>
      <c r="AX85" s="20"/>
      <c r="AY85" s="3" t="s">
        <v>139</v>
      </c>
      <c r="AZ85" s="20"/>
      <c r="BA85" s="20"/>
      <c r="BB85" s="20"/>
      <c r="BC85" s="20"/>
      <c r="BD85" s="20"/>
      <c r="BE85" s="151">
        <f t="shared" si="8"/>
        <v>0</v>
      </c>
      <c r="BF85" s="151">
        <f t="shared" si="9"/>
        <v>0</v>
      </c>
      <c r="BG85" s="151">
        <f t="shared" si="10"/>
        <v>0</v>
      </c>
      <c r="BH85" s="151">
        <f t="shared" si="11"/>
        <v>0</v>
      </c>
      <c r="BI85" s="151">
        <f t="shared" si="12"/>
        <v>0</v>
      </c>
      <c r="BJ85" s="3" t="s">
        <v>83</v>
      </c>
      <c r="BK85" s="151">
        <f t="shared" si="13"/>
        <v>0</v>
      </c>
      <c r="BL85" s="3" t="s">
        <v>176</v>
      </c>
      <c r="BM85" s="150" t="s">
        <v>144</v>
      </c>
    </row>
    <row r="86" ht="24.0" customHeight="1">
      <c r="A86" s="20"/>
      <c r="B86" s="21"/>
      <c r="C86" s="139" t="s">
        <v>137</v>
      </c>
      <c r="D86" s="139" t="s">
        <v>140</v>
      </c>
      <c r="E86" s="140" t="s">
        <v>374</v>
      </c>
      <c r="F86" s="141" t="s">
        <v>375</v>
      </c>
      <c r="G86" s="142" t="s">
        <v>190</v>
      </c>
      <c r="H86" s="143">
        <v>2.0</v>
      </c>
      <c r="I86" s="144"/>
      <c r="J86" s="145">
        <f t="shared" si="4"/>
        <v>0</v>
      </c>
      <c r="K86" s="141" t="s">
        <v>19</v>
      </c>
      <c r="L86" s="21"/>
      <c r="M86" s="146" t="s">
        <v>19</v>
      </c>
      <c r="N86" s="147" t="s">
        <v>47</v>
      </c>
      <c r="O86" s="20"/>
      <c r="P86" s="148">
        <f t="shared" si="5"/>
        <v>0</v>
      </c>
      <c r="Q86" s="148">
        <v>0.0</v>
      </c>
      <c r="R86" s="148">
        <f t="shared" si="6"/>
        <v>0</v>
      </c>
      <c r="S86" s="148">
        <v>0.0</v>
      </c>
      <c r="T86" s="149">
        <f t="shared" si="7"/>
        <v>0</v>
      </c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150" t="s">
        <v>176</v>
      </c>
      <c r="AS86" s="20"/>
      <c r="AT86" s="150" t="s">
        <v>140</v>
      </c>
      <c r="AU86" s="150" t="s">
        <v>83</v>
      </c>
      <c r="AV86" s="20"/>
      <c r="AW86" s="20"/>
      <c r="AX86" s="20"/>
      <c r="AY86" s="3" t="s">
        <v>139</v>
      </c>
      <c r="AZ86" s="20"/>
      <c r="BA86" s="20"/>
      <c r="BB86" s="20"/>
      <c r="BC86" s="20"/>
      <c r="BD86" s="20"/>
      <c r="BE86" s="151">
        <f t="shared" si="8"/>
        <v>0</v>
      </c>
      <c r="BF86" s="151">
        <f t="shared" si="9"/>
        <v>0</v>
      </c>
      <c r="BG86" s="151">
        <f t="shared" si="10"/>
        <v>0</v>
      </c>
      <c r="BH86" s="151">
        <f t="shared" si="11"/>
        <v>0</v>
      </c>
      <c r="BI86" s="151">
        <f t="shared" si="12"/>
        <v>0</v>
      </c>
      <c r="BJ86" s="3" t="s">
        <v>83</v>
      </c>
      <c r="BK86" s="151">
        <f t="shared" si="13"/>
        <v>0</v>
      </c>
      <c r="BL86" s="3" t="s">
        <v>176</v>
      </c>
      <c r="BM86" s="150" t="s">
        <v>145</v>
      </c>
    </row>
    <row r="87" ht="21.75" customHeight="1">
      <c r="A87" s="20"/>
      <c r="B87" s="21"/>
      <c r="C87" s="139" t="s">
        <v>144</v>
      </c>
      <c r="D87" s="139" t="s">
        <v>140</v>
      </c>
      <c r="E87" s="140" t="s">
        <v>376</v>
      </c>
      <c r="F87" s="141" t="s">
        <v>377</v>
      </c>
      <c r="G87" s="142" t="s">
        <v>277</v>
      </c>
      <c r="H87" s="143">
        <v>10.0</v>
      </c>
      <c r="I87" s="144"/>
      <c r="J87" s="145">
        <f t="shared" si="4"/>
        <v>0</v>
      </c>
      <c r="K87" s="141" t="s">
        <v>19</v>
      </c>
      <c r="L87" s="21"/>
      <c r="M87" s="146" t="s">
        <v>19</v>
      </c>
      <c r="N87" s="147" t="s">
        <v>47</v>
      </c>
      <c r="O87" s="20"/>
      <c r="P87" s="148">
        <f t="shared" si="5"/>
        <v>0</v>
      </c>
      <c r="Q87" s="148">
        <v>0.0</v>
      </c>
      <c r="R87" s="148">
        <f t="shared" si="6"/>
        <v>0</v>
      </c>
      <c r="S87" s="148">
        <v>0.0</v>
      </c>
      <c r="T87" s="149">
        <f t="shared" si="7"/>
        <v>0</v>
      </c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150" t="s">
        <v>176</v>
      </c>
      <c r="AS87" s="20"/>
      <c r="AT87" s="150" t="s">
        <v>140</v>
      </c>
      <c r="AU87" s="150" t="s">
        <v>83</v>
      </c>
      <c r="AV87" s="20"/>
      <c r="AW87" s="20"/>
      <c r="AX87" s="20"/>
      <c r="AY87" s="3" t="s">
        <v>139</v>
      </c>
      <c r="AZ87" s="20"/>
      <c r="BA87" s="20"/>
      <c r="BB87" s="20"/>
      <c r="BC87" s="20"/>
      <c r="BD87" s="20"/>
      <c r="BE87" s="151">
        <f t="shared" si="8"/>
        <v>0</v>
      </c>
      <c r="BF87" s="151">
        <f t="shared" si="9"/>
        <v>0</v>
      </c>
      <c r="BG87" s="151">
        <f t="shared" si="10"/>
        <v>0</v>
      </c>
      <c r="BH87" s="151">
        <f t="shared" si="11"/>
        <v>0</v>
      </c>
      <c r="BI87" s="151">
        <f t="shared" si="12"/>
        <v>0</v>
      </c>
      <c r="BJ87" s="3" t="s">
        <v>83</v>
      </c>
      <c r="BK87" s="151">
        <f t="shared" si="13"/>
        <v>0</v>
      </c>
      <c r="BL87" s="3" t="s">
        <v>176</v>
      </c>
      <c r="BM87" s="150" t="s">
        <v>158</v>
      </c>
    </row>
    <row r="88" ht="16.5" customHeight="1">
      <c r="A88" s="20"/>
      <c r="B88" s="21"/>
      <c r="C88" s="139" t="s">
        <v>159</v>
      </c>
      <c r="D88" s="139" t="s">
        <v>140</v>
      </c>
      <c r="E88" s="140" t="s">
        <v>378</v>
      </c>
      <c r="F88" s="141" t="s">
        <v>379</v>
      </c>
      <c r="G88" s="142" t="s">
        <v>162</v>
      </c>
      <c r="H88" s="143">
        <v>1.0</v>
      </c>
      <c r="I88" s="144"/>
      <c r="J88" s="145">
        <f t="shared" si="4"/>
        <v>0</v>
      </c>
      <c r="K88" s="141" t="s">
        <v>19</v>
      </c>
      <c r="L88" s="21"/>
      <c r="M88" s="146" t="s">
        <v>19</v>
      </c>
      <c r="N88" s="147" t="s">
        <v>47</v>
      </c>
      <c r="O88" s="20"/>
      <c r="P88" s="148">
        <f t="shared" si="5"/>
        <v>0</v>
      </c>
      <c r="Q88" s="148">
        <v>0.0</v>
      </c>
      <c r="R88" s="148">
        <f t="shared" si="6"/>
        <v>0</v>
      </c>
      <c r="S88" s="148">
        <v>0.0</v>
      </c>
      <c r="T88" s="149">
        <f t="shared" si="7"/>
        <v>0</v>
      </c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150" t="s">
        <v>176</v>
      </c>
      <c r="AS88" s="20"/>
      <c r="AT88" s="150" t="s">
        <v>140</v>
      </c>
      <c r="AU88" s="150" t="s">
        <v>83</v>
      </c>
      <c r="AV88" s="20"/>
      <c r="AW88" s="20"/>
      <c r="AX88" s="20"/>
      <c r="AY88" s="3" t="s">
        <v>139</v>
      </c>
      <c r="AZ88" s="20"/>
      <c r="BA88" s="20"/>
      <c r="BB88" s="20"/>
      <c r="BC88" s="20"/>
      <c r="BD88" s="20"/>
      <c r="BE88" s="151">
        <f t="shared" si="8"/>
        <v>0</v>
      </c>
      <c r="BF88" s="151">
        <f t="shared" si="9"/>
        <v>0</v>
      </c>
      <c r="BG88" s="151">
        <f t="shared" si="10"/>
        <v>0</v>
      </c>
      <c r="BH88" s="151">
        <f t="shared" si="11"/>
        <v>0</v>
      </c>
      <c r="BI88" s="151">
        <f t="shared" si="12"/>
        <v>0</v>
      </c>
      <c r="BJ88" s="3" t="s">
        <v>83</v>
      </c>
      <c r="BK88" s="151">
        <f t="shared" si="13"/>
        <v>0</v>
      </c>
      <c r="BL88" s="3" t="s">
        <v>176</v>
      </c>
      <c r="BM88" s="150" t="s">
        <v>163</v>
      </c>
    </row>
    <row r="89" ht="24.0" customHeight="1">
      <c r="A89" s="20"/>
      <c r="B89" s="21"/>
      <c r="C89" s="139" t="s">
        <v>145</v>
      </c>
      <c r="D89" s="139" t="s">
        <v>140</v>
      </c>
      <c r="E89" s="140" t="s">
        <v>380</v>
      </c>
      <c r="F89" s="141" t="s">
        <v>381</v>
      </c>
      <c r="G89" s="142" t="s">
        <v>382</v>
      </c>
      <c r="H89" s="173"/>
      <c r="I89" s="144"/>
      <c r="J89" s="145">
        <f t="shared" si="4"/>
        <v>0</v>
      </c>
      <c r="K89" s="141" t="s">
        <v>19</v>
      </c>
      <c r="L89" s="21"/>
      <c r="M89" s="146" t="s">
        <v>19</v>
      </c>
      <c r="N89" s="147" t="s">
        <v>47</v>
      </c>
      <c r="O89" s="20"/>
      <c r="P89" s="148">
        <f t="shared" si="5"/>
        <v>0</v>
      </c>
      <c r="Q89" s="148">
        <v>0.0</v>
      </c>
      <c r="R89" s="148">
        <f t="shared" si="6"/>
        <v>0</v>
      </c>
      <c r="S89" s="148">
        <v>0.0</v>
      </c>
      <c r="T89" s="149">
        <f t="shared" si="7"/>
        <v>0</v>
      </c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150" t="s">
        <v>176</v>
      </c>
      <c r="AS89" s="20"/>
      <c r="AT89" s="150" t="s">
        <v>140</v>
      </c>
      <c r="AU89" s="150" t="s">
        <v>83</v>
      </c>
      <c r="AV89" s="20"/>
      <c r="AW89" s="20"/>
      <c r="AX89" s="20"/>
      <c r="AY89" s="3" t="s">
        <v>139</v>
      </c>
      <c r="AZ89" s="20"/>
      <c r="BA89" s="20"/>
      <c r="BB89" s="20"/>
      <c r="BC89" s="20"/>
      <c r="BD89" s="20"/>
      <c r="BE89" s="151">
        <f t="shared" si="8"/>
        <v>0</v>
      </c>
      <c r="BF89" s="151">
        <f t="shared" si="9"/>
        <v>0</v>
      </c>
      <c r="BG89" s="151">
        <f t="shared" si="10"/>
        <v>0</v>
      </c>
      <c r="BH89" s="151">
        <f t="shared" si="11"/>
        <v>0</v>
      </c>
      <c r="BI89" s="151">
        <f t="shared" si="12"/>
        <v>0</v>
      </c>
      <c r="BJ89" s="3" t="s">
        <v>83</v>
      </c>
      <c r="BK89" s="151">
        <f t="shared" si="13"/>
        <v>0</v>
      </c>
      <c r="BL89" s="3" t="s">
        <v>176</v>
      </c>
      <c r="BM89" s="150" t="s">
        <v>169</v>
      </c>
    </row>
    <row r="90" ht="25.5" customHeight="1">
      <c r="A90" s="129"/>
      <c r="B90" s="130"/>
      <c r="C90" s="129"/>
      <c r="D90" s="131" t="s">
        <v>75</v>
      </c>
      <c r="E90" s="132" t="s">
        <v>383</v>
      </c>
      <c r="F90" s="132" t="s">
        <v>384</v>
      </c>
      <c r="G90" s="129"/>
      <c r="H90" s="129"/>
      <c r="I90" s="129"/>
      <c r="J90" s="133">
        <f>BK90</f>
        <v>0</v>
      </c>
      <c r="K90" s="129"/>
      <c r="L90" s="130"/>
      <c r="M90" s="134"/>
      <c r="N90" s="129"/>
      <c r="O90" s="129"/>
      <c r="P90" s="135">
        <f>SUM(P91:P98)</f>
        <v>0</v>
      </c>
      <c r="Q90" s="129"/>
      <c r="R90" s="135">
        <f>SUM(R91:R98)</f>
        <v>0</v>
      </c>
      <c r="S90" s="129"/>
      <c r="T90" s="136">
        <f>SUM(T91:T98)</f>
        <v>0</v>
      </c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31" t="s">
        <v>85</v>
      </c>
      <c r="AS90" s="129"/>
      <c r="AT90" s="137" t="s">
        <v>75</v>
      </c>
      <c r="AU90" s="137" t="s">
        <v>76</v>
      </c>
      <c r="AV90" s="129"/>
      <c r="AW90" s="129"/>
      <c r="AX90" s="129"/>
      <c r="AY90" s="131" t="s">
        <v>139</v>
      </c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38">
        <f>SUM(BK91:BK98)</f>
        <v>0</v>
      </c>
      <c r="BL90" s="129"/>
      <c r="BM90" s="129"/>
    </row>
    <row r="91" ht="24.0" customHeight="1">
      <c r="A91" s="20"/>
      <c r="B91" s="21"/>
      <c r="C91" s="139" t="s">
        <v>170</v>
      </c>
      <c r="D91" s="139" t="s">
        <v>140</v>
      </c>
      <c r="E91" s="140" t="s">
        <v>385</v>
      </c>
      <c r="F91" s="141" t="s">
        <v>386</v>
      </c>
      <c r="G91" s="142" t="s">
        <v>277</v>
      </c>
      <c r="H91" s="143">
        <v>26.76</v>
      </c>
      <c r="I91" s="144"/>
      <c r="J91" s="145">
        <f t="shared" ref="J91:J98" si="14">ROUND(I91*H91,2)</f>
        <v>0</v>
      </c>
      <c r="K91" s="141" t="s">
        <v>19</v>
      </c>
      <c r="L91" s="21"/>
      <c r="M91" s="146" t="s">
        <v>19</v>
      </c>
      <c r="N91" s="147" t="s">
        <v>47</v>
      </c>
      <c r="O91" s="20"/>
      <c r="P91" s="148">
        <f t="shared" ref="P91:P98" si="15">O91*H91</f>
        <v>0</v>
      </c>
      <c r="Q91" s="148">
        <v>0.0</v>
      </c>
      <c r="R91" s="148">
        <f t="shared" ref="R91:R98" si="16">Q91*H91</f>
        <v>0</v>
      </c>
      <c r="S91" s="148">
        <v>0.0</v>
      </c>
      <c r="T91" s="149">
        <f t="shared" ref="T91:T98" si="17">S91*H91</f>
        <v>0</v>
      </c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150" t="s">
        <v>176</v>
      </c>
      <c r="AS91" s="20"/>
      <c r="AT91" s="150" t="s">
        <v>140</v>
      </c>
      <c r="AU91" s="150" t="s">
        <v>83</v>
      </c>
      <c r="AV91" s="20"/>
      <c r="AW91" s="20"/>
      <c r="AX91" s="20"/>
      <c r="AY91" s="3" t="s">
        <v>139</v>
      </c>
      <c r="AZ91" s="20"/>
      <c r="BA91" s="20"/>
      <c r="BB91" s="20"/>
      <c r="BC91" s="20"/>
      <c r="BD91" s="20"/>
      <c r="BE91" s="151">
        <f t="shared" ref="BE91:BE98" si="18">IF(N91="základní",J91,0)</f>
        <v>0</v>
      </c>
      <c r="BF91" s="151">
        <f t="shared" ref="BF91:BF98" si="19">IF(N91="snížená",J91,0)</f>
        <v>0</v>
      </c>
      <c r="BG91" s="151">
        <f t="shared" ref="BG91:BG98" si="20">IF(N91="zákl. přenesená",J91,0)</f>
        <v>0</v>
      </c>
      <c r="BH91" s="151">
        <f t="shared" ref="BH91:BH98" si="21">IF(N91="sníž. přenesená",J91,0)</f>
        <v>0</v>
      </c>
      <c r="BI91" s="151">
        <f t="shared" ref="BI91:BI98" si="22">IF(N91="nulová",J91,0)</f>
        <v>0</v>
      </c>
      <c r="BJ91" s="3" t="s">
        <v>83</v>
      </c>
      <c r="BK91" s="151">
        <f t="shared" ref="BK91:BK98" si="23">ROUND(I91*H91,2)</f>
        <v>0</v>
      </c>
      <c r="BL91" s="3" t="s">
        <v>176</v>
      </c>
      <c r="BM91" s="150" t="s">
        <v>173</v>
      </c>
    </row>
    <row r="92" ht="24.0" customHeight="1">
      <c r="A92" s="20"/>
      <c r="B92" s="21"/>
      <c r="C92" s="139" t="s">
        <v>158</v>
      </c>
      <c r="D92" s="139" t="s">
        <v>140</v>
      </c>
      <c r="E92" s="140" t="s">
        <v>387</v>
      </c>
      <c r="F92" s="141" t="s">
        <v>388</v>
      </c>
      <c r="G92" s="142" t="s">
        <v>389</v>
      </c>
      <c r="H92" s="143">
        <v>1.0</v>
      </c>
      <c r="I92" s="144"/>
      <c r="J92" s="145">
        <f t="shared" si="14"/>
        <v>0</v>
      </c>
      <c r="K92" s="141" t="s">
        <v>19</v>
      </c>
      <c r="L92" s="21"/>
      <c r="M92" s="146" t="s">
        <v>19</v>
      </c>
      <c r="N92" s="147" t="s">
        <v>47</v>
      </c>
      <c r="O92" s="20"/>
      <c r="P92" s="148">
        <f t="shared" si="15"/>
        <v>0</v>
      </c>
      <c r="Q92" s="148">
        <v>0.0</v>
      </c>
      <c r="R92" s="148">
        <f t="shared" si="16"/>
        <v>0</v>
      </c>
      <c r="S92" s="148">
        <v>0.0</v>
      </c>
      <c r="T92" s="149">
        <f t="shared" si="17"/>
        <v>0</v>
      </c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150" t="s">
        <v>176</v>
      </c>
      <c r="AS92" s="20"/>
      <c r="AT92" s="150" t="s">
        <v>140</v>
      </c>
      <c r="AU92" s="150" t="s">
        <v>83</v>
      </c>
      <c r="AV92" s="20"/>
      <c r="AW92" s="20"/>
      <c r="AX92" s="20"/>
      <c r="AY92" s="3" t="s">
        <v>139</v>
      </c>
      <c r="AZ92" s="20"/>
      <c r="BA92" s="20"/>
      <c r="BB92" s="20"/>
      <c r="BC92" s="20"/>
      <c r="BD92" s="20"/>
      <c r="BE92" s="151">
        <f t="shared" si="18"/>
        <v>0</v>
      </c>
      <c r="BF92" s="151">
        <f t="shared" si="19"/>
        <v>0</v>
      </c>
      <c r="BG92" s="151">
        <f t="shared" si="20"/>
        <v>0</v>
      </c>
      <c r="BH92" s="151">
        <f t="shared" si="21"/>
        <v>0</v>
      </c>
      <c r="BI92" s="151">
        <f t="shared" si="22"/>
        <v>0</v>
      </c>
      <c r="BJ92" s="3" t="s">
        <v>83</v>
      </c>
      <c r="BK92" s="151">
        <f t="shared" si="23"/>
        <v>0</v>
      </c>
      <c r="BL92" s="3" t="s">
        <v>176</v>
      </c>
      <c r="BM92" s="150" t="s">
        <v>176</v>
      </c>
    </row>
    <row r="93" ht="24.0" customHeight="1">
      <c r="A93" s="20"/>
      <c r="B93" s="21"/>
      <c r="C93" s="139" t="s">
        <v>154</v>
      </c>
      <c r="D93" s="139" t="s">
        <v>140</v>
      </c>
      <c r="E93" s="140" t="s">
        <v>390</v>
      </c>
      <c r="F93" s="141" t="s">
        <v>391</v>
      </c>
      <c r="G93" s="142" t="s">
        <v>389</v>
      </c>
      <c r="H93" s="143">
        <v>1.0</v>
      </c>
      <c r="I93" s="144"/>
      <c r="J93" s="145">
        <f t="shared" si="14"/>
        <v>0</v>
      </c>
      <c r="K93" s="141" t="s">
        <v>19</v>
      </c>
      <c r="L93" s="21"/>
      <c r="M93" s="146" t="s">
        <v>19</v>
      </c>
      <c r="N93" s="147" t="s">
        <v>47</v>
      </c>
      <c r="O93" s="20"/>
      <c r="P93" s="148">
        <f t="shared" si="15"/>
        <v>0</v>
      </c>
      <c r="Q93" s="148">
        <v>0.0</v>
      </c>
      <c r="R93" s="148">
        <f t="shared" si="16"/>
        <v>0</v>
      </c>
      <c r="S93" s="148">
        <v>0.0</v>
      </c>
      <c r="T93" s="149">
        <f t="shared" si="17"/>
        <v>0</v>
      </c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150" t="s">
        <v>176</v>
      </c>
      <c r="AS93" s="20"/>
      <c r="AT93" s="150" t="s">
        <v>140</v>
      </c>
      <c r="AU93" s="150" t="s">
        <v>83</v>
      </c>
      <c r="AV93" s="20"/>
      <c r="AW93" s="20"/>
      <c r="AX93" s="20"/>
      <c r="AY93" s="3" t="s">
        <v>139</v>
      </c>
      <c r="AZ93" s="20"/>
      <c r="BA93" s="20"/>
      <c r="BB93" s="20"/>
      <c r="BC93" s="20"/>
      <c r="BD93" s="20"/>
      <c r="BE93" s="151">
        <f t="shared" si="18"/>
        <v>0</v>
      </c>
      <c r="BF93" s="151">
        <f t="shared" si="19"/>
        <v>0</v>
      </c>
      <c r="BG93" s="151">
        <f t="shared" si="20"/>
        <v>0</v>
      </c>
      <c r="BH93" s="151">
        <f t="shared" si="21"/>
        <v>0</v>
      </c>
      <c r="BI93" s="151">
        <f t="shared" si="22"/>
        <v>0</v>
      </c>
      <c r="BJ93" s="3" t="s">
        <v>83</v>
      </c>
      <c r="BK93" s="151">
        <f t="shared" si="23"/>
        <v>0</v>
      </c>
      <c r="BL93" s="3" t="s">
        <v>176</v>
      </c>
      <c r="BM93" s="150" t="s">
        <v>179</v>
      </c>
    </row>
    <row r="94" ht="24.0" customHeight="1">
      <c r="A94" s="20"/>
      <c r="B94" s="21"/>
      <c r="C94" s="139" t="s">
        <v>163</v>
      </c>
      <c r="D94" s="139" t="s">
        <v>140</v>
      </c>
      <c r="E94" s="140" t="s">
        <v>392</v>
      </c>
      <c r="F94" s="141" t="s">
        <v>393</v>
      </c>
      <c r="G94" s="142" t="s">
        <v>277</v>
      </c>
      <c r="H94" s="143">
        <v>30.0</v>
      </c>
      <c r="I94" s="144"/>
      <c r="J94" s="145">
        <f t="shared" si="14"/>
        <v>0</v>
      </c>
      <c r="K94" s="141" t="s">
        <v>19</v>
      </c>
      <c r="L94" s="21"/>
      <c r="M94" s="146" t="s">
        <v>19</v>
      </c>
      <c r="N94" s="147" t="s">
        <v>47</v>
      </c>
      <c r="O94" s="20"/>
      <c r="P94" s="148">
        <f t="shared" si="15"/>
        <v>0</v>
      </c>
      <c r="Q94" s="148">
        <v>0.0</v>
      </c>
      <c r="R94" s="148">
        <f t="shared" si="16"/>
        <v>0</v>
      </c>
      <c r="S94" s="148">
        <v>0.0</v>
      </c>
      <c r="T94" s="149">
        <f t="shared" si="17"/>
        <v>0</v>
      </c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150" t="s">
        <v>176</v>
      </c>
      <c r="AS94" s="20"/>
      <c r="AT94" s="150" t="s">
        <v>140</v>
      </c>
      <c r="AU94" s="150" t="s">
        <v>83</v>
      </c>
      <c r="AV94" s="20"/>
      <c r="AW94" s="20"/>
      <c r="AX94" s="20"/>
      <c r="AY94" s="3" t="s">
        <v>139</v>
      </c>
      <c r="AZ94" s="20"/>
      <c r="BA94" s="20"/>
      <c r="BB94" s="20"/>
      <c r="BC94" s="20"/>
      <c r="BD94" s="20"/>
      <c r="BE94" s="151">
        <f t="shared" si="18"/>
        <v>0</v>
      </c>
      <c r="BF94" s="151">
        <f t="shared" si="19"/>
        <v>0</v>
      </c>
      <c r="BG94" s="151">
        <f t="shared" si="20"/>
        <v>0</v>
      </c>
      <c r="BH94" s="151">
        <f t="shared" si="21"/>
        <v>0</v>
      </c>
      <c r="BI94" s="151">
        <f t="shared" si="22"/>
        <v>0</v>
      </c>
      <c r="BJ94" s="3" t="s">
        <v>83</v>
      </c>
      <c r="BK94" s="151">
        <f t="shared" si="23"/>
        <v>0</v>
      </c>
      <c r="BL94" s="3" t="s">
        <v>176</v>
      </c>
      <c r="BM94" s="150" t="s">
        <v>184</v>
      </c>
    </row>
    <row r="95" ht="16.5" customHeight="1">
      <c r="A95" s="20"/>
      <c r="B95" s="21"/>
      <c r="C95" s="139" t="s">
        <v>187</v>
      </c>
      <c r="D95" s="139" t="s">
        <v>140</v>
      </c>
      <c r="E95" s="140" t="s">
        <v>394</v>
      </c>
      <c r="F95" s="141" t="s">
        <v>395</v>
      </c>
      <c r="G95" s="142" t="s">
        <v>190</v>
      </c>
      <c r="H95" s="143">
        <v>6.0</v>
      </c>
      <c r="I95" s="144"/>
      <c r="J95" s="145">
        <f t="shared" si="14"/>
        <v>0</v>
      </c>
      <c r="K95" s="141" t="s">
        <v>19</v>
      </c>
      <c r="L95" s="21"/>
      <c r="M95" s="146" t="s">
        <v>19</v>
      </c>
      <c r="N95" s="147" t="s">
        <v>47</v>
      </c>
      <c r="O95" s="20"/>
      <c r="P95" s="148">
        <f t="shared" si="15"/>
        <v>0</v>
      </c>
      <c r="Q95" s="148">
        <v>0.0</v>
      </c>
      <c r="R95" s="148">
        <f t="shared" si="16"/>
        <v>0</v>
      </c>
      <c r="S95" s="148">
        <v>0.0</v>
      </c>
      <c r="T95" s="149">
        <f t="shared" si="17"/>
        <v>0</v>
      </c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150" t="s">
        <v>176</v>
      </c>
      <c r="AS95" s="20"/>
      <c r="AT95" s="150" t="s">
        <v>140</v>
      </c>
      <c r="AU95" s="150" t="s">
        <v>83</v>
      </c>
      <c r="AV95" s="20"/>
      <c r="AW95" s="20"/>
      <c r="AX95" s="20"/>
      <c r="AY95" s="3" t="s">
        <v>139</v>
      </c>
      <c r="AZ95" s="20"/>
      <c r="BA95" s="20"/>
      <c r="BB95" s="20"/>
      <c r="BC95" s="20"/>
      <c r="BD95" s="20"/>
      <c r="BE95" s="151">
        <f t="shared" si="18"/>
        <v>0</v>
      </c>
      <c r="BF95" s="151">
        <f t="shared" si="19"/>
        <v>0</v>
      </c>
      <c r="BG95" s="151">
        <f t="shared" si="20"/>
        <v>0</v>
      </c>
      <c r="BH95" s="151">
        <f t="shared" si="21"/>
        <v>0</v>
      </c>
      <c r="BI95" s="151">
        <f t="shared" si="22"/>
        <v>0</v>
      </c>
      <c r="BJ95" s="3" t="s">
        <v>83</v>
      </c>
      <c r="BK95" s="151">
        <f t="shared" si="23"/>
        <v>0</v>
      </c>
      <c r="BL95" s="3" t="s">
        <v>176</v>
      </c>
      <c r="BM95" s="150" t="s">
        <v>191</v>
      </c>
    </row>
    <row r="96" ht="16.5" customHeight="1">
      <c r="A96" s="20"/>
      <c r="B96" s="21"/>
      <c r="C96" s="139" t="s">
        <v>169</v>
      </c>
      <c r="D96" s="139" t="s">
        <v>140</v>
      </c>
      <c r="E96" s="140" t="s">
        <v>396</v>
      </c>
      <c r="F96" s="141" t="s">
        <v>397</v>
      </c>
      <c r="G96" s="142" t="s">
        <v>190</v>
      </c>
      <c r="H96" s="143">
        <v>1.0</v>
      </c>
      <c r="I96" s="144"/>
      <c r="J96" s="145">
        <f t="shared" si="14"/>
        <v>0</v>
      </c>
      <c r="K96" s="141" t="s">
        <v>19</v>
      </c>
      <c r="L96" s="21"/>
      <c r="M96" s="146" t="s">
        <v>19</v>
      </c>
      <c r="N96" s="147" t="s">
        <v>47</v>
      </c>
      <c r="O96" s="20"/>
      <c r="P96" s="148">
        <f t="shared" si="15"/>
        <v>0</v>
      </c>
      <c r="Q96" s="148">
        <v>0.0</v>
      </c>
      <c r="R96" s="148">
        <f t="shared" si="16"/>
        <v>0</v>
      </c>
      <c r="S96" s="148">
        <v>0.0</v>
      </c>
      <c r="T96" s="149">
        <f t="shared" si="17"/>
        <v>0</v>
      </c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150" t="s">
        <v>176</v>
      </c>
      <c r="AS96" s="20"/>
      <c r="AT96" s="150" t="s">
        <v>140</v>
      </c>
      <c r="AU96" s="150" t="s">
        <v>83</v>
      </c>
      <c r="AV96" s="20"/>
      <c r="AW96" s="20"/>
      <c r="AX96" s="20"/>
      <c r="AY96" s="3" t="s">
        <v>139</v>
      </c>
      <c r="AZ96" s="20"/>
      <c r="BA96" s="20"/>
      <c r="BB96" s="20"/>
      <c r="BC96" s="20"/>
      <c r="BD96" s="20"/>
      <c r="BE96" s="151">
        <f t="shared" si="18"/>
        <v>0</v>
      </c>
      <c r="BF96" s="151">
        <f t="shared" si="19"/>
        <v>0</v>
      </c>
      <c r="BG96" s="151">
        <f t="shared" si="20"/>
        <v>0</v>
      </c>
      <c r="BH96" s="151">
        <f t="shared" si="21"/>
        <v>0</v>
      </c>
      <c r="BI96" s="151">
        <f t="shared" si="22"/>
        <v>0</v>
      </c>
      <c r="BJ96" s="3" t="s">
        <v>83</v>
      </c>
      <c r="BK96" s="151">
        <f t="shared" si="23"/>
        <v>0</v>
      </c>
      <c r="BL96" s="3" t="s">
        <v>176</v>
      </c>
      <c r="BM96" s="150" t="s">
        <v>194</v>
      </c>
    </row>
    <row r="97" ht="24.0" customHeight="1">
      <c r="A97" s="20"/>
      <c r="B97" s="21"/>
      <c r="C97" s="139" t="s">
        <v>195</v>
      </c>
      <c r="D97" s="139" t="s">
        <v>140</v>
      </c>
      <c r="E97" s="140" t="s">
        <v>398</v>
      </c>
      <c r="F97" s="141" t="s">
        <v>399</v>
      </c>
      <c r="G97" s="142" t="s">
        <v>277</v>
      </c>
      <c r="H97" s="143">
        <v>30.0</v>
      </c>
      <c r="I97" s="144"/>
      <c r="J97" s="145">
        <f t="shared" si="14"/>
        <v>0</v>
      </c>
      <c r="K97" s="141" t="s">
        <v>19</v>
      </c>
      <c r="L97" s="21"/>
      <c r="M97" s="146" t="s">
        <v>19</v>
      </c>
      <c r="N97" s="147" t="s">
        <v>47</v>
      </c>
      <c r="O97" s="20"/>
      <c r="P97" s="148">
        <f t="shared" si="15"/>
        <v>0</v>
      </c>
      <c r="Q97" s="148">
        <v>0.0</v>
      </c>
      <c r="R97" s="148">
        <f t="shared" si="16"/>
        <v>0</v>
      </c>
      <c r="S97" s="148">
        <v>0.0</v>
      </c>
      <c r="T97" s="149">
        <f t="shared" si="17"/>
        <v>0</v>
      </c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150" t="s">
        <v>176</v>
      </c>
      <c r="AS97" s="20"/>
      <c r="AT97" s="150" t="s">
        <v>140</v>
      </c>
      <c r="AU97" s="150" t="s">
        <v>83</v>
      </c>
      <c r="AV97" s="20"/>
      <c r="AW97" s="20"/>
      <c r="AX97" s="20"/>
      <c r="AY97" s="3" t="s">
        <v>139</v>
      </c>
      <c r="AZ97" s="20"/>
      <c r="BA97" s="20"/>
      <c r="BB97" s="20"/>
      <c r="BC97" s="20"/>
      <c r="BD97" s="20"/>
      <c r="BE97" s="151">
        <f t="shared" si="18"/>
        <v>0</v>
      </c>
      <c r="BF97" s="151">
        <f t="shared" si="19"/>
        <v>0</v>
      </c>
      <c r="BG97" s="151">
        <f t="shared" si="20"/>
        <v>0</v>
      </c>
      <c r="BH97" s="151">
        <f t="shared" si="21"/>
        <v>0</v>
      </c>
      <c r="BI97" s="151">
        <f t="shared" si="22"/>
        <v>0</v>
      </c>
      <c r="BJ97" s="3" t="s">
        <v>83</v>
      </c>
      <c r="BK97" s="151">
        <f t="shared" si="23"/>
        <v>0</v>
      </c>
      <c r="BL97" s="3" t="s">
        <v>176</v>
      </c>
      <c r="BM97" s="150" t="s">
        <v>198</v>
      </c>
    </row>
    <row r="98" ht="24.0" customHeight="1">
      <c r="A98" s="20"/>
      <c r="B98" s="21"/>
      <c r="C98" s="139" t="s">
        <v>173</v>
      </c>
      <c r="D98" s="139" t="s">
        <v>140</v>
      </c>
      <c r="E98" s="140" t="s">
        <v>400</v>
      </c>
      <c r="F98" s="141" t="s">
        <v>401</v>
      </c>
      <c r="G98" s="142" t="s">
        <v>382</v>
      </c>
      <c r="H98" s="173"/>
      <c r="I98" s="144"/>
      <c r="J98" s="145">
        <f t="shared" si="14"/>
        <v>0</v>
      </c>
      <c r="K98" s="141" t="s">
        <v>19</v>
      </c>
      <c r="L98" s="21"/>
      <c r="M98" s="146" t="s">
        <v>19</v>
      </c>
      <c r="N98" s="147" t="s">
        <v>47</v>
      </c>
      <c r="O98" s="20"/>
      <c r="P98" s="148">
        <f t="shared" si="15"/>
        <v>0</v>
      </c>
      <c r="Q98" s="148">
        <v>0.0</v>
      </c>
      <c r="R98" s="148">
        <f t="shared" si="16"/>
        <v>0</v>
      </c>
      <c r="S98" s="148">
        <v>0.0</v>
      </c>
      <c r="T98" s="149">
        <f t="shared" si="17"/>
        <v>0</v>
      </c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150" t="s">
        <v>176</v>
      </c>
      <c r="AS98" s="20"/>
      <c r="AT98" s="150" t="s">
        <v>140</v>
      </c>
      <c r="AU98" s="150" t="s">
        <v>83</v>
      </c>
      <c r="AV98" s="20"/>
      <c r="AW98" s="20"/>
      <c r="AX98" s="20"/>
      <c r="AY98" s="3" t="s">
        <v>139</v>
      </c>
      <c r="AZ98" s="20"/>
      <c r="BA98" s="20"/>
      <c r="BB98" s="20"/>
      <c r="BC98" s="20"/>
      <c r="BD98" s="20"/>
      <c r="BE98" s="151">
        <f t="shared" si="18"/>
        <v>0</v>
      </c>
      <c r="BF98" s="151">
        <f t="shared" si="19"/>
        <v>0</v>
      </c>
      <c r="BG98" s="151">
        <f t="shared" si="20"/>
        <v>0</v>
      </c>
      <c r="BH98" s="151">
        <f t="shared" si="21"/>
        <v>0</v>
      </c>
      <c r="BI98" s="151">
        <f t="shared" si="22"/>
        <v>0</v>
      </c>
      <c r="BJ98" s="3" t="s">
        <v>83</v>
      </c>
      <c r="BK98" s="151">
        <f t="shared" si="23"/>
        <v>0</v>
      </c>
      <c r="BL98" s="3" t="s">
        <v>176</v>
      </c>
      <c r="BM98" s="150" t="s">
        <v>201</v>
      </c>
    </row>
    <row r="99" ht="25.5" customHeight="1">
      <c r="A99" s="129"/>
      <c r="B99" s="130"/>
      <c r="C99" s="129"/>
      <c r="D99" s="131" t="s">
        <v>75</v>
      </c>
      <c r="E99" s="132" t="s">
        <v>402</v>
      </c>
      <c r="F99" s="132" t="s">
        <v>403</v>
      </c>
      <c r="G99" s="129"/>
      <c r="H99" s="129"/>
      <c r="I99" s="129"/>
      <c r="J99" s="133">
        <f>BK99</f>
        <v>0</v>
      </c>
      <c r="K99" s="129"/>
      <c r="L99" s="130"/>
      <c r="M99" s="134"/>
      <c r="N99" s="129"/>
      <c r="O99" s="129"/>
      <c r="P99" s="135">
        <f>SUM(P100:P108)</f>
        <v>0</v>
      </c>
      <c r="Q99" s="129"/>
      <c r="R99" s="135">
        <f>SUM(R100:R108)</f>
        <v>0</v>
      </c>
      <c r="S99" s="129"/>
      <c r="T99" s="136">
        <f>SUM(T100:T108)</f>
        <v>0</v>
      </c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31" t="s">
        <v>85</v>
      </c>
      <c r="AS99" s="129"/>
      <c r="AT99" s="137" t="s">
        <v>75</v>
      </c>
      <c r="AU99" s="137" t="s">
        <v>76</v>
      </c>
      <c r="AV99" s="129"/>
      <c r="AW99" s="129"/>
      <c r="AX99" s="129"/>
      <c r="AY99" s="131" t="s">
        <v>139</v>
      </c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38">
        <f>SUM(BK100:BK108)</f>
        <v>0</v>
      </c>
      <c r="BL99" s="129"/>
      <c r="BM99" s="129"/>
    </row>
    <row r="100" ht="37.5" customHeight="1">
      <c r="A100" s="20"/>
      <c r="B100" s="21"/>
      <c r="C100" s="139" t="s">
        <v>8</v>
      </c>
      <c r="D100" s="139" t="s">
        <v>140</v>
      </c>
      <c r="E100" s="140" t="s">
        <v>404</v>
      </c>
      <c r="F100" s="141" t="s">
        <v>405</v>
      </c>
      <c r="G100" s="142" t="s">
        <v>389</v>
      </c>
      <c r="H100" s="143">
        <v>1.0</v>
      </c>
      <c r="I100" s="144"/>
      <c r="J100" s="145">
        <f t="shared" ref="J100:J108" si="24">ROUND(I100*H100,2)</f>
        <v>0</v>
      </c>
      <c r="K100" s="141" t="s">
        <v>19</v>
      </c>
      <c r="L100" s="21"/>
      <c r="M100" s="146" t="s">
        <v>19</v>
      </c>
      <c r="N100" s="147" t="s">
        <v>47</v>
      </c>
      <c r="O100" s="20"/>
      <c r="P100" s="148">
        <f t="shared" ref="P100:P108" si="25">O100*H100</f>
        <v>0</v>
      </c>
      <c r="Q100" s="148">
        <v>0.0</v>
      </c>
      <c r="R100" s="148">
        <f t="shared" ref="R100:R108" si="26">Q100*H100</f>
        <v>0</v>
      </c>
      <c r="S100" s="148">
        <v>0.0</v>
      </c>
      <c r="T100" s="149">
        <f t="shared" ref="T100:T108" si="27">S100*H100</f>
        <v>0</v>
      </c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150" t="s">
        <v>176</v>
      </c>
      <c r="AS100" s="20"/>
      <c r="AT100" s="150" t="s">
        <v>140</v>
      </c>
      <c r="AU100" s="150" t="s">
        <v>83</v>
      </c>
      <c r="AV100" s="20"/>
      <c r="AW100" s="20"/>
      <c r="AX100" s="20"/>
      <c r="AY100" s="3" t="s">
        <v>139</v>
      </c>
      <c r="AZ100" s="20"/>
      <c r="BA100" s="20"/>
      <c r="BB100" s="20"/>
      <c r="BC100" s="20"/>
      <c r="BD100" s="20"/>
      <c r="BE100" s="151">
        <f t="shared" ref="BE100:BE108" si="28">IF(N100="základní",J100,0)</f>
        <v>0</v>
      </c>
      <c r="BF100" s="151">
        <f t="shared" ref="BF100:BF108" si="29">IF(N100="snížená",J100,0)</f>
        <v>0</v>
      </c>
      <c r="BG100" s="151">
        <f t="shared" ref="BG100:BG108" si="30">IF(N100="zákl. přenesená",J100,0)</f>
        <v>0</v>
      </c>
      <c r="BH100" s="151">
        <f t="shared" ref="BH100:BH108" si="31">IF(N100="sníž. přenesená",J100,0)</f>
        <v>0</v>
      </c>
      <c r="BI100" s="151">
        <f t="shared" ref="BI100:BI108" si="32">IF(N100="nulová",J100,0)</f>
        <v>0</v>
      </c>
      <c r="BJ100" s="3" t="s">
        <v>83</v>
      </c>
      <c r="BK100" s="151">
        <f t="shared" ref="BK100:BK108" si="33">ROUND(I100*H100,2)</f>
        <v>0</v>
      </c>
      <c r="BL100" s="3" t="s">
        <v>176</v>
      </c>
      <c r="BM100" s="150" t="s">
        <v>206</v>
      </c>
    </row>
    <row r="101" ht="33.0" customHeight="1">
      <c r="A101" s="20"/>
      <c r="B101" s="21"/>
      <c r="C101" s="139" t="s">
        <v>176</v>
      </c>
      <c r="D101" s="139" t="s">
        <v>140</v>
      </c>
      <c r="E101" s="140" t="s">
        <v>406</v>
      </c>
      <c r="F101" s="141" t="s">
        <v>407</v>
      </c>
      <c r="G101" s="142" t="s">
        <v>389</v>
      </c>
      <c r="H101" s="143">
        <v>2.0</v>
      </c>
      <c r="I101" s="144"/>
      <c r="J101" s="145">
        <f t="shared" si="24"/>
        <v>0</v>
      </c>
      <c r="K101" s="141" t="s">
        <v>19</v>
      </c>
      <c r="L101" s="21"/>
      <c r="M101" s="146" t="s">
        <v>19</v>
      </c>
      <c r="N101" s="147" t="s">
        <v>47</v>
      </c>
      <c r="O101" s="20"/>
      <c r="P101" s="148">
        <f t="shared" si="25"/>
        <v>0</v>
      </c>
      <c r="Q101" s="148">
        <v>0.0</v>
      </c>
      <c r="R101" s="148">
        <f t="shared" si="26"/>
        <v>0</v>
      </c>
      <c r="S101" s="148">
        <v>0.0</v>
      </c>
      <c r="T101" s="149">
        <f t="shared" si="27"/>
        <v>0</v>
      </c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150" t="s">
        <v>176</v>
      </c>
      <c r="AS101" s="20"/>
      <c r="AT101" s="150" t="s">
        <v>140</v>
      </c>
      <c r="AU101" s="150" t="s">
        <v>83</v>
      </c>
      <c r="AV101" s="20"/>
      <c r="AW101" s="20"/>
      <c r="AX101" s="20"/>
      <c r="AY101" s="3" t="s">
        <v>139</v>
      </c>
      <c r="AZ101" s="20"/>
      <c r="BA101" s="20"/>
      <c r="BB101" s="20"/>
      <c r="BC101" s="20"/>
      <c r="BD101" s="20"/>
      <c r="BE101" s="151">
        <f t="shared" si="28"/>
        <v>0</v>
      </c>
      <c r="BF101" s="151">
        <f t="shared" si="29"/>
        <v>0</v>
      </c>
      <c r="BG101" s="151">
        <f t="shared" si="30"/>
        <v>0</v>
      </c>
      <c r="BH101" s="151">
        <f t="shared" si="31"/>
        <v>0</v>
      </c>
      <c r="BI101" s="151">
        <f t="shared" si="32"/>
        <v>0</v>
      </c>
      <c r="BJ101" s="3" t="s">
        <v>83</v>
      </c>
      <c r="BK101" s="151">
        <f t="shared" si="33"/>
        <v>0</v>
      </c>
      <c r="BL101" s="3" t="s">
        <v>176</v>
      </c>
      <c r="BM101" s="150" t="s">
        <v>209</v>
      </c>
    </row>
    <row r="102" ht="24.0" customHeight="1">
      <c r="A102" s="20"/>
      <c r="B102" s="21"/>
      <c r="C102" s="139" t="s">
        <v>210</v>
      </c>
      <c r="D102" s="139" t="s">
        <v>140</v>
      </c>
      <c r="E102" s="140" t="s">
        <v>408</v>
      </c>
      <c r="F102" s="141" t="s">
        <v>409</v>
      </c>
      <c r="G102" s="142" t="s">
        <v>389</v>
      </c>
      <c r="H102" s="143">
        <v>1.0</v>
      </c>
      <c r="I102" s="144"/>
      <c r="J102" s="145">
        <f t="shared" si="24"/>
        <v>0</v>
      </c>
      <c r="K102" s="141" t="s">
        <v>19</v>
      </c>
      <c r="L102" s="21"/>
      <c r="M102" s="146" t="s">
        <v>19</v>
      </c>
      <c r="N102" s="147" t="s">
        <v>47</v>
      </c>
      <c r="O102" s="20"/>
      <c r="P102" s="148">
        <f t="shared" si="25"/>
        <v>0</v>
      </c>
      <c r="Q102" s="148">
        <v>0.0</v>
      </c>
      <c r="R102" s="148">
        <f t="shared" si="26"/>
        <v>0</v>
      </c>
      <c r="S102" s="148">
        <v>0.0</v>
      </c>
      <c r="T102" s="149">
        <f t="shared" si="27"/>
        <v>0</v>
      </c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150" t="s">
        <v>176</v>
      </c>
      <c r="AS102" s="20"/>
      <c r="AT102" s="150" t="s">
        <v>140</v>
      </c>
      <c r="AU102" s="150" t="s">
        <v>83</v>
      </c>
      <c r="AV102" s="20"/>
      <c r="AW102" s="20"/>
      <c r="AX102" s="20"/>
      <c r="AY102" s="3" t="s">
        <v>139</v>
      </c>
      <c r="AZ102" s="20"/>
      <c r="BA102" s="20"/>
      <c r="BB102" s="20"/>
      <c r="BC102" s="20"/>
      <c r="BD102" s="20"/>
      <c r="BE102" s="151">
        <f t="shared" si="28"/>
        <v>0</v>
      </c>
      <c r="BF102" s="151">
        <f t="shared" si="29"/>
        <v>0</v>
      </c>
      <c r="BG102" s="151">
        <f t="shared" si="30"/>
        <v>0</v>
      </c>
      <c r="BH102" s="151">
        <f t="shared" si="31"/>
        <v>0</v>
      </c>
      <c r="BI102" s="151">
        <f t="shared" si="32"/>
        <v>0</v>
      </c>
      <c r="BJ102" s="3" t="s">
        <v>83</v>
      </c>
      <c r="BK102" s="151">
        <f t="shared" si="33"/>
        <v>0</v>
      </c>
      <c r="BL102" s="3" t="s">
        <v>176</v>
      </c>
      <c r="BM102" s="150" t="s">
        <v>213</v>
      </c>
    </row>
    <row r="103" ht="16.5" customHeight="1">
      <c r="A103" s="20"/>
      <c r="B103" s="21"/>
      <c r="C103" s="139" t="s">
        <v>179</v>
      </c>
      <c r="D103" s="139" t="s">
        <v>140</v>
      </c>
      <c r="E103" s="140" t="s">
        <v>410</v>
      </c>
      <c r="F103" s="141" t="s">
        <v>411</v>
      </c>
      <c r="G103" s="142" t="s">
        <v>190</v>
      </c>
      <c r="H103" s="143">
        <v>1.0</v>
      </c>
      <c r="I103" s="144"/>
      <c r="J103" s="145">
        <f t="shared" si="24"/>
        <v>0</v>
      </c>
      <c r="K103" s="141" t="s">
        <v>19</v>
      </c>
      <c r="L103" s="21"/>
      <c r="M103" s="146" t="s">
        <v>19</v>
      </c>
      <c r="N103" s="147" t="s">
        <v>47</v>
      </c>
      <c r="O103" s="20"/>
      <c r="P103" s="148">
        <f t="shared" si="25"/>
        <v>0</v>
      </c>
      <c r="Q103" s="148">
        <v>0.0</v>
      </c>
      <c r="R103" s="148">
        <f t="shared" si="26"/>
        <v>0</v>
      </c>
      <c r="S103" s="148">
        <v>0.0</v>
      </c>
      <c r="T103" s="149">
        <f t="shared" si="27"/>
        <v>0</v>
      </c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150" t="s">
        <v>176</v>
      </c>
      <c r="AS103" s="20"/>
      <c r="AT103" s="150" t="s">
        <v>140</v>
      </c>
      <c r="AU103" s="150" t="s">
        <v>83</v>
      </c>
      <c r="AV103" s="20"/>
      <c r="AW103" s="20"/>
      <c r="AX103" s="20"/>
      <c r="AY103" s="3" t="s">
        <v>139</v>
      </c>
      <c r="AZ103" s="20"/>
      <c r="BA103" s="20"/>
      <c r="BB103" s="20"/>
      <c r="BC103" s="20"/>
      <c r="BD103" s="20"/>
      <c r="BE103" s="151">
        <f t="shared" si="28"/>
        <v>0</v>
      </c>
      <c r="BF103" s="151">
        <f t="shared" si="29"/>
        <v>0</v>
      </c>
      <c r="BG103" s="151">
        <f t="shared" si="30"/>
        <v>0</v>
      </c>
      <c r="BH103" s="151">
        <f t="shared" si="31"/>
        <v>0</v>
      </c>
      <c r="BI103" s="151">
        <f t="shared" si="32"/>
        <v>0</v>
      </c>
      <c r="BJ103" s="3" t="s">
        <v>83</v>
      </c>
      <c r="BK103" s="151">
        <f t="shared" si="33"/>
        <v>0</v>
      </c>
      <c r="BL103" s="3" t="s">
        <v>176</v>
      </c>
      <c r="BM103" s="150" t="s">
        <v>216</v>
      </c>
    </row>
    <row r="104" ht="16.5" customHeight="1">
      <c r="A104" s="20"/>
      <c r="B104" s="21"/>
      <c r="C104" s="139" t="s">
        <v>217</v>
      </c>
      <c r="D104" s="139" t="s">
        <v>140</v>
      </c>
      <c r="E104" s="140" t="s">
        <v>412</v>
      </c>
      <c r="F104" s="141" t="s">
        <v>413</v>
      </c>
      <c r="G104" s="142" t="s">
        <v>190</v>
      </c>
      <c r="H104" s="143">
        <v>2.0</v>
      </c>
      <c r="I104" s="144"/>
      <c r="J104" s="145">
        <f t="shared" si="24"/>
        <v>0</v>
      </c>
      <c r="K104" s="141" t="s">
        <v>19</v>
      </c>
      <c r="L104" s="21"/>
      <c r="M104" s="146" t="s">
        <v>19</v>
      </c>
      <c r="N104" s="147" t="s">
        <v>47</v>
      </c>
      <c r="O104" s="20"/>
      <c r="P104" s="148">
        <f t="shared" si="25"/>
        <v>0</v>
      </c>
      <c r="Q104" s="148">
        <v>0.0</v>
      </c>
      <c r="R104" s="148">
        <f t="shared" si="26"/>
        <v>0</v>
      </c>
      <c r="S104" s="148">
        <v>0.0</v>
      </c>
      <c r="T104" s="149">
        <f t="shared" si="27"/>
        <v>0</v>
      </c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150" t="s">
        <v>176</v>
      </c>
      <c r="AS104" s="20"/>
      <c r="AT104" s="150" t="s">
        <v>140</v>
      </c>
      <c r="AU104" s="150" t="s">
        <v>83</v>
      </c>
      <c r="AV104" s="20"/>
      <c r="AW104" s="20"/>
      <c r="AX104" s="20"/>
      <c r="AY104" s="3" t="s">
        <v>139</v>
      </c>
      <c r="AZ104" s="20"/>
      <c r="BA104" s="20"/>
      <c r="BB104" s="20"/>
      <c r="BC104" s="20"/>
      <c r="BD104" s="20"/>
      <c r="BE104" s="151">
        <f t="shared" si="28"/>
        <v>0</v>
      </c>
      <c r="BF104" s="151">
        <f t="shared" si="29"/>
        <v>0</v>
      </c>
      <c r="BG104" s="151">
        <f t="shared" si="30"/>
        <v>0</v>
      </c>
      <c r="BH104" s="151">
        <f t="shared" si="31"/>
        <v>0</v>
      </c>
      <c r="BI104" s="151">
        <f t="shared" si="32"/>
        <v>0</v>
      </c>
      <c r="BJ104" s="3" t="s">
        <v>83</v>
      </c>
      <c r="BK104" s="151">
        <f t="shared" si="33"/>
        <v>0</v>
      </c>
      <c r="BL104" s="3" t="s">
        <v>176</v>
      </c>
      <c r="BM104" s="150" t="s">
        <v>220</v>
      </c>
    </row>
    <row r="105" ht="21.75" customHeight="1">
      <c r="A105" s="20"/>
      <c r="B105" s="21"/>
      <c r="C105" s="139" t="s">
        <v>184</v>
      </c>
      <c r="D105" s="139" t="s">
        <v>140</v>
      </c>
      <c r="E105" s="140" t="s">
        <v>414</v>
      </c>
      <c r="F105" s="141" t="s">
        <v>415</v>
      </c>
      <c r="G105" s="142" t="s">
        <v>389</v>
      </c>
      <c r="H105" s="143">
        <v>2.0</v>
      </c>
      <c r="I105" s="144"/>
      <c r="J105" s="145">
        <f t="shared" si="24"/>
        <v>0</v>
      </c>
      <c r="K105" s="141" t="s">
        <v>19</v>
      </c>
      <c r="L105" s="21"/>
      <c r="M105" s="146" t="s">
        <v>19</v>
      </c>
      <c r="N105" s="147" t="s">
        <v>47</v>
      </c>
      <c r="O105" s="20"/>
      <c r="P105" s="148">
        <f t="shared" si="25"/>
        <v>0</v>
      </c>
      <c r="Q105" s="148">
        <v>0.0</v>
      </c>
      <c r="R105" s="148">
        <f t="shared" si="26"/>
        <v>0</v>
      </c>
      <c r="S105" s="148">
        <v>0.0</v>
      </c>
      <c r="T105" s="149">
        <f t="shared" si="27"/>
        <v>0</v>
      </c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150" t="s">
        <v>176</v>
      </c>
      <c r="AS105" s="20"/>
      <c r="AT105" s="150" t="s">
        <v>140</v>
      </c>
      <c r="AU105" s="150" t="s">
        <v>83</v>
      </c>
      <c r="AV105" s="20"/>
      <c r="AW105" s="20"/>
      <c r="AX105" s="20"/>
      <c r="AY105" s="3" t="s">
        <v>139</v>
      </c>
      <c r="AZ105" s="20"/>
      <c r="BA105" s="20"/>
      <c r="BB105" s="20"/>
      <c r="BC105" s="20"/>
      <c r="BD105" s="20"/>
      <c r="BE105" s="151">
        <f t="shared" si="28"/>
        <v>0</v>
      </c>
      <c r="BF105" s="151">
        <f t="shared" si="29"/>
        <v>0</v>
      </c>
      <c r="BG105" s="151">
        <f t="shared" si="30"/>
        <v>0</v>
      </c>
      <c r="BH105" s="151">
        <f t="shared" si="31"/>
        <v>0</v>
      </c>
      <c r="BI105" s="151">
        <f t="shared" si="32"/>
        <v>0</v>
      </c>
      <c r="BJ105" s="3" t="s">
        <v>83</v>
      </c>
      <c r="BK105" s="151">
        <f t="shared" si="33"/>
        <v>0</v>
      </c>
      <c r="BL105" s="3" t="s">
        <v>176</v>
      </c>
      <c r="BM105" s="150" t="s">
        <v>225</v>
      </c>
    </row>
    <row r="106" ht="24.0" customHeight="1">
      <c r="A106" s="20"/>
      <c r="B106" s="21"/>
      <c r="C106" s="139" t="s">
        <v>7</v>
      </c>
      <c r="D106" s="139" t="s">
        <v>140</v>
      </c>
      <c r="E106" s="140" t="s">
        <v>416</v>
      </c>
      <c r="F106" s="141" t="s">
        <v>417</v>
      </c>
      <c r="G106" s="142" t="s">
        <v>389</v>
      </c>
      <c r="H106" s="143">
        <v>1.0</v>
      </c>
      <c r="I106" s="144"/>
      <c r="J106" s="145">
        <f t="shared" si="24"/>
        <v>0</v>
      </c>
      <c r="K106" s="141" t="s">
        <v>19</v>
      </c>
      <c r="L106" s="21"/>
      <c r="M106" s="146" t="s">
        <v>19</v>
      </c>
      <c r="N106" s="147" t="s">
        <v>47</v>
      </c>
      <c r="O106" s="20"/>
      <c r="P106" s="148">
        <f t="shared" si="25"/>
        <v>0</v>
      </c>
      <c r="Q106" s="148">
        <v>0.0</v>
      </c>
      <c r="R106" s="148">
        <f t="shared" si="26"/>
        <v>0</v>
      </c>
      <c r="S106" s="148">
        <v>0.0</v>
      </c>
      <c r="T106" s="149">
        <f t="shared" si="27"/>
        <v>0</v>
      </c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150" t="s">
        <v>176</v>
      </c>
      <c r="AS106" s="20"/>
      <c r="AT106" s="150" t="s">
        <v>140</v>
      </c>
      <c r="AU106" s="150" t="s">
        <v>83</v>
      </c>
      <c r="AV106" s="20"/>
      <c r="AW106" s="20"/>
      <c r="AX106" s="20"/>
      <c r="AY106" s="3" t="s">
        <v>139</v>
      </c>
      <c r="AZ106" s="20"/>
      <c r="BA106" s="20"/>
      <c r="BB106" s="20"/>
      <c r="BC106" s="20"/>
      <c r="BD106" s="20"/>
      <c r="BE106" s="151">
        <f t="shared" si="28"/>
        <v>0</v>
      </c>
      <c r="BF106" s="151">
        <f t="shared" si="29"/>
        <v>0</v>
      </c>
      <c r="BG106" s="151">
        <f t="shared" si="30"/>
        <v>0</v>
      </c>
      <c r="BH106" s="151">
        <f t="shared" si="31"/>
        <v>0</v>
      </c>
      <c r="BI106" s="151">
        <f t="shared" si="32"/>
        <v>0</v>
      </c>
      <c r="BJ106" s="3" t="s">
        <v>83</v>
      </c>
      <c r="BK106" s="151">
        <f t="shared" si="33"/>
        <v>0</v>
      </c>
      <c r="BL106" s="3" t="s">
        <v>176</v>
      </c>
      <c r="BM106" s="150" t="s">
        <v>228</v>
      </c>
    </row>
    <row r="107" ht="16.5" customHeight="1">
      <c r="A107" s="20"/>
      <c r="B107" s="21"/>
      <c r="C107" s="139" t="s">
        <v>191</v>
      </c>
      <c r="D107" s="139" t="s">
        <v>140</v>
      </c>
      <c r="E107" s="140" t="s">
        <v>418</v>
      </c>
      <c r="F107" s="141" t="s">
        <v>419</v>
      </c>
      <c r="G107" s="142" t="s">
        <v>190</v>
      </c>
      <c r="H107" s="143">
        <v>1.0</v>
      </c>
      <c r="I107" s="144"/>
      <c r="J107" s="145">
        <f t="shared" si="24"/>
        <v>0</v>
      </c>
      <c r="K107" s="141" t="s">
        <v>19</v>
      </c>
      <c r="L107" s="21"/>
      <c r="M107" s="146" t="s">
        <v>19</v>
      </c>
      <c r="N107" s="147" t="s">
        <v>47</v>
      </c>
      <c r="O107" s="20"/>
      <c r="P107" s="148">
        <f t="shared" si="25"/>
        <v>0</v>
      </c>
      <c r="Q107" s="148">
        <v>0.0</v>
      </c>
      <c r="R107" s="148">
        <f t="shared" si="26"/>
        <v>0</v>
      </c>
      <c r="S107" s="148">
        <v>0.0</v>
      </c>
      <c r="T107" s="149">
        <f t="shared" si="27"/>
        <v>0</v>
      </c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150" t="s">
        <v>176</v>
      </c>
      <c r="AS107" s="20"/>
      <c r="AT107" s="150" t="s">
        <v>140</v>
      </c>
      <c r="AU107" s="150" t="s">
        <v>83</v>
      </c>
      <c r="AV107" s="20"/>
      <c r="AW107" s="20"/>
      <c r="AX107" s="20"/>
      <c r="AY107" s="3" t="s">
        <v>139</v>
      </c>
      <c r="AZ107" s="20"/>
      <c r="BA107" s="20"/>
      <c r="BB107" s="20"/>
      <c r="BC107" s="20"/>
      <c r="BD107" s="20"/>
      <c r="BE107" s="151">
        <f t="shared" si="28"/>
        <v>0</v>
      </c>
      <c r="BF107" s="151">
        <f t="shared" si="29"/>
        <v>0</v>
      </c>
      <c r="BG107" s="151">
        <f t="shared" si="30"/>
        <v>0</v>
      </c>
      <c r="BH107" s="151">
        <f t="shared" si="31"/>
        <v>0</v>
      </c>
      <c r="BI107" s="151">
        <f t="shared" si="32"/>
        <v>0</v>
      </c>
      <c r="BJ107" s="3" t="s">
        <v>83</v>
      </c>
      <c r="BK107" s="151">
        <f t="shared" si="33"/>
        <v>0</v>
      </c>
      <c r="BL107" s="3" t="s">
        <v>176</v>
      </c>
      <c r="BM107" s="150" t="s">
        <v>231</v>
      </c>
    </row>
    <row r="108" ht="24.0" customHeight="1">
      <c r="A108" s="20"/>
      <c r="B108" s="21"/>
      <c r="C108" s="139" t="s">
        <v>232</v>
      </c>
      <c r="D108" s="139" t="s">
        <v>140</v>
      </c>
      <c r="E108" s="140" t="s">
        <v>420</v>
      </c>
      <c r="F108" s="141" t="s">
        <v>421</v>
      </c>
      <c r="G108" s="142" t="s">
        <v>382</v>
      </c>
      <c r="H108" s="173"/>
      <c r="I108" s="144"/>
      <c r="J108" s="145">
        <f t="shared" si="24"/>
        <v>0</v>
      </c>
      <c r="K108" s="141" t="s">
        <v>19</v>
      </c>
      <c r="L108" s="21"/>
      <c r="M108" s="168" t="s">
        <v>19</v>
      </c>
      <c r="N108" s="169" t="s">
        <v>47</v>
      </c>
      <c r="O108" s="170"/>
      <c r="P108" s="171">
        <f t="shared" si="25"/>
        <v>0</v>
      </c>
      <c r="Q108" s="171">
        <v>0.0</v>
      </c>
      <c r="R108" s="171">
        <f t="shared" si="26"/>
        <v>0</v>
      </c>
      <c r="S108" s="171">
        <v>0.0</v>
      </c>
      <c r="T108" s="172">
        <f t="shared" si="27"/>
        <v>0</v>
      </c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150" t="s">
        <v>176</v>
      </c>
      <c r="AS108" s="20"/>
      <c r="AT108" s="150" t="s">
        <v>140</v>
      </c>
      <c r="AU108" s="150" t="s">
        <v>83</v>
      </c>
      <c r="AV108" s="20"/>
      <c r="AW108" s="20"/>
      <c r="AX108" s="20"/>
      <c r="AY108" s="3" t="s">
        <v>139</v>
      </c>
      <c r="AZ108" s="20"/>
      <c r="BA108" s="20"/>
      <c r="BB108" s="20"/>
      <c r="BC108" s="20"/>
      <c r="BD108" s="20"/>
      <c r="BE108" s="151">
        <f t="shared" si="28"/>
        <v>0</v>
      </c>
      <c r="BF108" s="151">
        <f t="shared" si="29"/>
        <v>0</v>
      </c>
      <c r="BG108" s="151">
        <f t="shared" si="30"/>
        <v>0</v>
      </c>
      <c r="BH108" s="151">
        <f t="shared" si="31"/>
        <v>0</v>
      </c>
      <c r="BI108" s="151">
        <f t="shared" si="32"/>
        <v>0</v>
      </c>
      <c r="BJ108" s="3" t="s">
        <v>83</v>
      </c>
      <c r="BK108" s="151">
        <f t="shared" si="33"/>
        <v>0</v>
      </c>
      <c r="BL108" s="3" t="s">
        <v>176</v>
      </c>
      <c r="BM108" s="150" t="s">
        <v>235</v>
      </c>
    </row>
    <row r="109" ht="6.75" customHeight="1">
      <c r="A109" s="20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21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</row>
  </sheetData>
  <autoFilter ref="$C$81:$K$108"/>
  <mergeCells count="9">
    <mergeCell ref="E72:H72"/>
    <mergeCell ref="E74:H74"/>
    <mergeCell ref="L2:V2"/>
    <mergeCell ref="E7:H7"/>
    <mergeCell ref="E9:H9"/>
    <mergeCell ref="E18:H18"/>
    <mergeCell ref="E27:H27"/>
    <mergeCell ref="E48:H48"/>
    <mergeCell ref="E50:H50"/>
  </mergeCells>
  <printOptions/>
  <pageMargins bottom="0.39375" footer="0.0" header="0.0" left="0.39375" right="0.39375" top="0.39375"/>
  <pageSetup paperSize="9" orientation="portrait"/>
  <headerFooter>
    <oddFooter>&amp;CStrana &amp;P z 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6.83" defaultRowHeight="15.0"/>
  <cols>
    <col customWidth="1" min="1" max="1" width="8.33"/>
    <col customWidth="1" min="2" max="2" width="1.17"/>
    <col customWidth="1" min="3" max="3" width="4.17"/>
    <col customWidth="1" min="4" max="4" width="4.33"/>
    <col customWidth="1" min="5" max="5" width="17.17"/>
    <col customWidth="1" min="6" max="6" width="50.83"/>
    <col customWidth="1" min="7" max="7" width="7.5"/>
    <col customWidth="1" min="8" max="8" width="14.0"/>
    <col customWidth="1" min="9" max="9" width="15.83"/>
    <col customWidth="1" min="10" max="11" width="22.33"/>
    <col customWidth="1" min="12" max="12" width="9.33"/>
    <col customWidth="1" hidden="1" min="13" max="13" width="10.83"/>
    <col customWidth="1" hidden="1" min="14" max="14" width="9.33"/>
    <col customWidth="1" hidden="1" min="15" max="20" width="14.17"/>
    <col customWidth="1" hidden="1" min="21" max="21" width="16.33"/>
    <col customWidth="1" min="22" max="22" width="12.33"/>
    <col customWidth="1" min="23" max="23" width="16.33"/>
    <col customWidth="1" min="24" max="24" width="12.33"/>
    <col customWidth="1" min="25" max="25" width="15.0"/>
    <col customWidth="1" min="26" max="26" width="11.0"/>
    <col customWidth="1" min="27" max="27" width="15.0"/>
    <col customWidth="1" min="28" max="28" width="16.33"/>
    <col customWidth="1" min="29" max="29" width="11.0"/>
    <col customWidth="1" min="30" max="30" width="15.0"/>
    <col customWidth="1" min="31" max="31" width="16.33"/>
    <col customWidth="1" hidden="1" min="44" max="65" width="9.33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 t="s">
        <v>91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 t="s">
        <v>85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ht="24.75" customHeight="1">
      <c r="A4" s="2"/>
      <c r="B4" s="6"/>
      <c r="C4" s="2"/>
      <c r="D4" s="7" t="s">
        <v>98</v>
      </c>
      <c r="E4" s="2"/>
      <c r="F4" s="2"/>
      <c r="G4" s="2"/>
      <c r="H4" s="2"/>
      <c r="I4" s="2"/>
      <c r="J4" s="2"/>
      <c r="K4" s="2"/>
      <c r="L4" s="6"/>
      <c r="M4" s="97" t="s">
        <v>10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 t="s">
        <v>4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ht="12.0" customHeight="1">
      <c r="A6" s="2"/>
      <c r="B6" s="6"/>
      <c r="C6" s="2"/>
      <c r="D6" s="15" t="s">
        <v>16</v>
      </c>
      <c r="E6" s="2"/>
      <c r="F6" s="2"/>
      <c r="G6" s="2"/>
      <c r="H6" s="2"/>
      <c r="I6" s="2"/>
      <c r="J6" s="2"/>
      <c r="K6" s="2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ht="16.5" customHeight="1">
      <c r="A7" s="2"/>
      <c r="B7" s="6"/>
      <c r="C7" s="2"/>
      <c r="D7" s="2"/>
      <c r="E7" s="98" t="str">
        <f>'Rekapitulace stavby'!K6</f>
        <v>Kolín Hradby</v>
      </c>
      <c r="I7" s="2"/>
      <c r="J7" s="2"/>
      <c r="K7" s="2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ht="12.0" customHeight="1">
      <c r="A8" s="20"/>
      <c r="B8" s="21"/>
      <c r="C8" s="20"/>
      <c r="D8" s="15" t="s">
        <v>99</v>
      </c>
      <c r="E8" s="20"/>
      <c r="F8" s="20"/>
      <c r="G8" s="20"/>
      <c r="H8" s="20"/>
      <c r="I8" s="20"/>
      <c r="J8" s="20"/>
      <c r="K8" s="20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</row>
    <row r="9" ht="16.5" customHeight="1">
      <c r="A9" s="20"/>
      <c r="B9" s="21"/>
      <c r="C9" s="20"/>
      <c r="D9" s="20"/>
      <c r="E9" s="48" t="s">
        <v>422</v>
      </c>
      <c r="I9" s="20"/>
      <c r="J9" s="20"/>
      <c r="K9" s="20"/>
      <c r="L9" s="21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</row>
    <row r="10">
      <c r="A10" s="20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1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</row>
    <row r="11" ht="12.0" customHeight="1">
      <c r="A11" s="20"/>
      <c r="B11" s="21"/>
      <c r="C11" s="20"/>
      <c r="D11" s="15" t="s">
        <v>18</v>
      </c>
      <c r="E11" s="20"/>
      <c r="F11" s="11" t="s">
        <v>19</v>
      </c>
      <c r="G11" s="20"/>
      <c r="H11" s="20"/>
      <c r="I11" s="15" t="s">
        <v>20</v>
      </c>
      <c r="J11" s="11" t="s">
        <v>19</v>
      </c>
      <c r="K11" s="20"/>
      <c r="L11" s="21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</row>
    <row r="12" ht="12.0" customHeight="1">
      <c r="A12" s="20"/>
      <c r="B12" s="21"/>
      <c r="C12" s="20"/>
      <c r="D12" s="15" t="s">
        <v>21</v>
      </c>
      <c r="E12" s="20"/>
      <c r="F12" s="11" t="s">
        <v>22</v>
      </c>
      <c r="G12" s="20"/>
      <c r="H12" s="20"/>
      <c r="I12" s="15" t="s">
        <v>23</v>
      </c>
      <c r="J12" s="50" t="str">
        <f>'Rekapitulace stavby'!AN8</f>
        <v>27. 3. 2023</v>
      </c>
      <c r="K12" s="20"/>
      <c r="L12" s="21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</row>
    <row r="13" ht="10.5" customHeight="1">
      <c r="A13" s="20"/>
      <c r="B13" s="21"/>
      <c r="C13" s="20"/>
      <c r="D13" s="20"/>
      <c r="E13" s="20"/>
      <c r="F13" s="20"/>
      <c r="G13" s="20"/>
      <c r="H13" s="20"/>
      <c r="I13" s="20"/>
      <c r="J13" s="20"/>
      <c r="K13" s="20"/>
      <c r="L13" s="21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</row>
    <row r="14" ht="12.0" customHeight="1">
      <c r="A14" s="20"/>
      <c r="B14" s="21"/>
      <c r="C14" s="20"/>
      <c r="D14" s="15" t="s">
        <v>25</v>
      </c>
      <c r="E14" s="20"/>
      <c r="F14" s="20"/>
      <c r="G14" s="20"/>
      <c r="H14" s="20"/>
      <c r="I14" s="15" t="s">
        <v>26</v>
      </c>
      <c r="J14" s="11" t="str">
        <f>IF('Rekapitulace stavby'!AN10="","",'Rekapitulace stavby'!AN10)</f>
        <v>00235440</v>
      </c>
      <c r="K14" s="20"/>
      <c r="L14" s="21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</row>
    <row r="15" ht="18.0" customHeight="1">
      <c r="A15" s="20"/>
      <c r="B15" s="21"/>
      <c r="C15" s="20"/>
      <c r="D15" s="20"/>
      <c r="E15" s="11" t="str">
        <f>IF('Rekapitulace stavby'!E11="","",'Rekapitulace stavby'!E11)</f>
        <v>Město Kolín</v>
      </c>
      <c r="F15" s="20"/>
      <c r="G15" s="20"/>
      <c r="H15" s="20"/>
      <c r="I15" s="15" t="s">
        <v>29</v>
      </c>
      <c r="J15" s="11" t="str">
        <f>IF('Rekapitulace stavby'!AN11="","",'Rekapitulace stavby'!AN11)</f>
        <v>CZ00235440</v>
      </c>
      <c r="K15" s="20"/>
      <c r="L15" s="21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</row>
    <row r="16" ht="6.75" customHeight="1">
      <c r="A16" s="20"/>
      <c r="B16" s="21"/>
      <c r="C16" s="20"/>
      <c r="D16" s="20"/>
      <c r="E16" s="20"/>
      <c r="F16" s="20"/>
      <c r="G16" s="20"/>
      <c r="H16" s="20"/>
      <c r="I16" s="20"/>
      <c r="J16" s="20"/>
      <c r="K16" s="20"/>
      <c r="L16" s="21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</row>
    <row r="17" ht="12.0" customHeight="1">
      <c r="A17" s="20"/>
      <c r="B17" s="21"/>
      <c r="C17" s="20"/>
      <c r="D17" s="15" t="s">
        <v>31</v>
      </c>
      <c r="E17" s="20"/>
      <c r="F17" s="20"/>
      <c r="G17" s="20"/>
      <c r="H17" s="20"/>
      <c r="I17" s="15" t="s">
        <v>26</v>
      </c>
      <c r="J17" s="17" t="str">
        <f>'Rekapitulace stavby'!AN13</f>
        <v>Vyplň údaj</v>
      </c>
      <c r="K17" s="20"/>
      <c r="L17" s="2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</row>
    <row r="18" ht="18.0" customHeight="1">
      <c r="A18" s="20"/>
      <c r="B18" s="21"/>
      <c r="C18" s="20"/>
      <c r="D18" s="20"/>
      <c r="E18" s="17" t="str">
        <f>'Rekapitulace stavby'!E14</f>
        <v>Vyplň údaj</v>
      </c>
      <c r="I18" s="15" t="s">
        <v>29</v>
      </c>
      <c r="J18" s="17" t="str">
        <f>'Rekapitulace stavby'!AN14</f>
        <v>Vyplň údaj</v>
      </c>
      <c r="K18" s="20"/>
      <c r="L18" s="2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</row>
    <row r="19" ht="6.75" customHeight="1">
      <c r="A19" s="20"/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</row>
    <row r="20" ht="12.0" customHeight="1">
      <c r="A20" s="20"/>
      <c r="B20" s="21"/>
      <c r="C20" s="20"/>
      <c r="D20" s="15" t="s">
        <v>33</v>
      </c>
      <c r="E20" s="20"/>
      <c r="F20" s="20"/>
      <c r="G20" s="20"/>
      <c r="H20" s="20"/>
      <c r="I20" s="15" t="s">
        <v>26</v>
      </c>
      <c r="J20" s="11" t="str">
        <f>IF('Rekapitulace stavby'!AN16="","",'Rekapitulace stavby'!AN16)</f>
        <v/>
      </c>
      <c r="K20" s="20"/>
      <c r="L20" s="2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</row>
    <row r="21" ht="18.0" customHeight="1">
      <c r="A21" s="20"/>
      <c r="B21" s="21"/>
      <c r="C21" s="20"/>
      <c r="D21" s="20"/>
      <c r="E21" s="11" t="str">
        <f>IF('Rekapitulace stavby'!E17="","",'Rekapitulace stavby'!E17)</f>
        <v>Jaroslav Janoušek</v>
      </c>
      <c r="F21" s="20"/>
      <c r="G21" s="20"/>
      <c r="H21" s="20"/>
      <c r="I21" s="15" t="s">
        <v>29</v>
      </c>
      <c r="J21" s="11" t="str">
        <f>IF('Rekapitulace stavby'!AN17="","",'Rekapitulace stavby'!AN17)</f>
        <v/>
      </c>
      <c r="K21" s="20"/>
      <c r="L21" s="2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</row>
    <row r="22" ht="6.75" customHeight="1">
      <c r="A22" s="20"/>
      <c r="B22" s="21"/>
      <c r="C22" s="20"/>
      <c r="D22" s="20"/>
      <c r="E22" s="20"/>
      <c r="F22" s="20"/>
      <c r="G22" s="20"/>
      <c r="H22" s="20"/>
      <c r="I22" s="20"/>
      <c r="J22" s="20"/>
      <c r="K22" s="20"/>
      <c r="L22" s="2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</row>
    <row r="23" ht="12.0" customHeight="1">
      <c r="A23" s="20"/>
      <c r="B23" s="21"/>
      <c r="C23" s="20"/>
      <c r="D23" s="15" t="s">
        <v>36</v>
      </c>
      <c r="E23" s="20"/>
      <c r="F23" s="20"/>
      <c r="G23" s="20"/>
      <c r="H23" s="20"/>
      <c r="I23" s="15" t="s">
        <v>26</v>
      </c>
      <c r="J23" s="11" t="str">
        <f>IF('Rekapitulace stavby'!AN19="","",'Rekapitulace stavby'!AN19)</f>
        <v>11700076</v>
      </c>
      <c r="K23" s="20"/>
      <c r="L23" s="2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</row>
    <row r="24" ht="18.0" customHeight="1">
      <c r="A24" s="20"/>
      <c r="B24" s="21"/>
      <c r="C24" s="20"/>
      <c r="D24" s="20"/>
      <c r="E24" s="11" t="str">
        <f>IF('Rekapitulace stavby'!E20="","",'Rekapitulace stavby'!E20)</f>
        <v>Tridora group s.r.o</v>
      </c>
      <c r="F24" s="20"/>
      <c r="G24" s="20"/>
      <c r="H24" s="20"/>
      <c r="I24" s="15" t="s">
        <v>29</v>
      </c>
      <c r="J24" s="11" t="str">
        <f>IF('Rekapitulace stavby'!AN20="","",'Rekapitulace stavby'!AN20)</f>
        <v>CZ11700076</v>
      </c>
      <c r="K24" s="20"/>
      <c r="L24" s="2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</row>
    <row r="25" ht="6.75" customHeight="1">
      <c r="A25" s="20"/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</row>
    <row r="26" ht="12.0" customHeight="1">
      <c r="A26" s="20"/>
      <c r="B26" s="21"/>
      <c r="C26" s="20"/>
      <c r="D26" s="15" t="s">
        <v>40</v>
      </c>
      <c r="E26" s="20"/>
      <c r="F26" s="20"/>
      <c r="G26" s="20"/>
      <c r="H26" s="20"/>
      <c r="I26" s="20"/>
      <c r="J26" s="20"/>
      <c r="K26" s="20"/>
      <c r="L26" s="2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</row>
    <row r="27" ht="27.75" customHeight="1">
      <c r="A27" s="99"/>
      <c r="B27" s="100"/>
      <c r="C27" s="99"/>
      <c r="D27" s="99"/>
      <c r="E27" s="174" t="s">
        <v>423</v>
      </c>
      <c r="L27" s="100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</row>
    <row r="28" ht="6.75" customHeight="1">
      <c r="A28" s="20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</row>
    <row r="29" ht="6.75" customHeight="1">
      <c r="A29" s="20"/>
      <c r="B29" s="21"/>
      <c r="C29" s="20"/>
      <c r="D29" s="54"/>
      <c r="E29" s="54"/>
      <c r="F29" s="54"/>
      <c r="G29" s="54"/>
      <c r="H29" s="54"/>
      <c r="I29" s="54"/>
      <c r="J29" s="54"/>
      <c r="K29" s="54"/>
      <c r="L29" s="2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</row>
    <row r="30" ht="24.75" customHeight="1">
      <c r="A30" s="20"/>
      <c r="B30" s="21"/>
      <c r="C30" s="20"/>
      <c r="D30" s="101" t="s">
        <v>42</v>
      </c>
      <c r="E30" s="20"/>
      <c r="F30" s="20"/>
      <c r="G30" s="20"/>
      <c r="H30" s="20"/>
      <c r="I30" s="20"/>
      <c r="J30" s="72">
        <f>ROUND(J83, 2)</f>
        <v>0</v>
      </c>
      <c r="K30" s="20"/>
      <c r="L30" s="2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</row>
    <row r="31" ht="6.75" customHeight="1">
      <c r="A31" s="20"/>
      <c r="B31" s="21"/>
      <c r="C31" s="20"/>
      <c r="D31" s="54"/>
      <c r="E31" s="54"/>
      <c r="F31" s="54"/>
      <c r="G31" s="54"/>
      <c r="H31" s="54"/>
      <c r="I31" s="54"/>
      <c r="J31" s="54"/>
      <c r="K31" s="54"/>
      <c r="L31" s="2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</row>
    <row r="32" ht="14.25" customHeight="1">
      <c r="A32" s="20"/>
      <c r="B32" s="21"/>
      <c r="C32" s="20"/>
      <c r="D32" s="20"/>
      <c r="E32" s="20"/>
      <c r="F32" s="26" t="s">
        <v>44</v>
      </c>
      <c r="G32" s="20"/>
      <c r="H32" s="20"/>
      <c r="I32" s="26" t="s">
        <v>43</v>
      </c>
      <c r="J32" s="26" t="s">
        <v>45</v>
      </c>
      <c r="K32" s="20"/>
      <c r="L32" s="2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</row>
    <row r="33" ht="14.25" customHeight="1">
      <c r="A33" s="20"/>
      <c r="B33" s="21"/>
      <c r="C33" s="20"/>
      <c r="D33" s="102" t="s">
        <v>46</v>
      </c>
      <c r="E33" s="15" t="s">
        <v>47</v>
      </c>
      <c r="F33" s="103">
        <f>ROUND((SUM(BE83:BE108)),  2)</f>
        <v>0</v>
      </c>
      <c r="G33" s="20"/>
      <c r="H33" s="20"/>
      <c r="I33" s="104">
        <v>0.21</v>
      </c>
      <c r="J33" s="103">
        <f>ROUND(((SUM(BE83:BE108))*I33),  2)</f>
        <v>0</v>
      </c>
      <c r="K33" s="20"/>
      <c r="L33" s="2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</row>
    <row r="34" ht="14.25" customHeight="1">
      <c r="A34" s="20"/>
      <c r="B34" s="21"/>
      <c r="C34" s="20"/>
      <c r="D34" s="20"/>
      <c r="E34" s="15" t="s">
        <v>48</v>
      </c>
      <c r="F34" s="103">
        <f>ROUND((SUM(BF83:BF108)),  2)</f>
        <v>0</v>
      </c>
      <c r="G34" s="20"/>
      <c r="H34" s="20"/>
      <c r="I34" s="104">
        <v>0.15</v>
      </c>
      <c r="J34" s="103">
        <f>ROUND(((SUM(BF83:BF108))*I34),  2)</f>
        <v>0</v>
      </c>
      <c r="K34" s="20"/>
      <c r="L34" s="2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</row>
    <row r="35" ht="14.25" hidden="1" customHeight="1">
      <c r="A35" s="20"/>
      <c r="B35" s="21"/>
      <c r="C35" s="20"/>
      <c r="D35" s="20"/>
      <c r="E35" s="15" t="s">
        <v>49</v>
      </c>
      <c r="F35" s="103">
        <f>ROUND((SUM(BG83:BG108)),  2)</f>
        <v>0</v>
      </c>
      <c r="G35" s="20"/>
      <c r="H35" s="20"/>
      <c r="I35" s="104">
        <v>0.21</v>
      </c>
      <c r="J35" s="103">
        <f t="shared" ref="J35:J37" si="1">0</f>
        <v>0</v>
      </c>
      <c r="K35" s="20"/>
      <c r="L35" s="2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</row>
    <row r="36" ht="14.25" hidden="1" customHeight="1">
      <c r="A36" s="20"/>
      <c r="B36" s="21"/>
      <c r="C36" s="20"/>
      <c r="D36" s="20"/>
      <c r="E36" s="15" t="s">
        <v>50</v>
      </c>
      <c r="F36" s="103">
        <f>ROUND((SUM(BH83:BH108)),  2)</f>
        <v>0</v>
      </c>
      <c r="G36" s="20"/>
      <c r="H36" s="20"/>
      <c r="I36" s="104">
        <v>0.15</v>
      </c>
      <c r="J36" s="103">
        <f t="shared" si="1"/>
        <v>0</v>
      </c>
      <c r="K36" s="20"/>
      <c r="L36" s="2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</row>
    <row r="37" ht="14.25" hidden="1" customHeight="1">
      <c r="A37" s="20"/>
      <c r="B37" s="21"/>
      <c r="C37" s="20"/>
      <c r="D37" s="20"/>
      <c r="E37" s="15" t="s">
        <v>51</v>
      </c>
      <c r="F37" s="103">
        <f>ROUND((SUM(BI83:BI108)),  2)</f>
        <v>0</v>
      </c>
      <c r="G37" s="20"/>
      <c r="H37" s="20"/>
      <c r="I37" s="104">
        <v>0.0</v>
      </c>
      <c r="J37" s="103">
        <f t="shared" si="1"/>
        <v>0</v>
      </c>
      <c r="K37" s="20"/>
      <c r="L37" s="2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</row>
    <row r="38" ht="6.75" customHeight="1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</row>
    <row r="39" ht="24.75" customHeight="1">
      <c r="A39" s="20"/>
      <c r="B39" s="21"/>
      <c r="C39" s="105"/>
      <c r="D39" s="106" t="s">
        <v>52</v>
      </c>
      <c r="E39" s="59"/>
      <c r="F39" s="59"/>
      <c r="G39" s="107" t="s">
        <v>53</v>
      </c>
      <c r="H39" s="108" t="s">
        <v>54</v>
      </c>
      <c r="I39" s="59"/>
      <c r="J39" s="109">
        <f>SUM(J30:J37)</f>
        <v>0</v>
      </c>
      <c r="K39" s="110"/>
      <c r="L39" s="2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</row>
    <row r="40" ht="14.25" customHeight="1">
      <c r="A40" s="20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2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ht="6.75" customHeight="1">
      <c r="A44" s="2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2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</row>
    <row r="45" ht="24.75" customHeight="1">
      <c r="A45" s="20"/>
      <c r="B45" s="21"/>
      <c r="C45" s="7" t="s">
        <v>101</v>
      </c>
      <c r="D45" s="20"/>
      <c r="E45" s="20"/>
      <c r="F45" s="20"/>
      <c r="G45" s="20"/>
      <c r="H45" s="20"/>
      <c r="I45" s="20"/>
      <c r="J45" s="20"/>
      <c r="K45" s="20"/>
      <c r="L45" s="2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</row>
    <row r="46" ht="6.75" customHeight="1">
      <c r="A46" s="20"/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</row>
    <row r="47" ht="12.0" customHeight="1">
      <c r="A47" s="20"/>
      <c r="B47" s="21"/>
      <c r="C47" s="15" t="s">
        <v>16</v>
      </c>
      <c r="D47" s="20"/>
      <c r="E47" s="20"/>
      <c r="F47" s="20"/>
      <c r="G47" s="20"/>
      <c r="H47" s="20"/>
      <c r="I47" s="20"/>
      <c r="J47" s="20"/>
      <c r="K47" s="20"/>
      <c r="L47" s="21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</row>
    <row r="48" ht="16.5" customHeight="1">
      <c r="A48" s="20"/>
      <c r="B48" s="21"/>
      <c r="C48" s="20"/>
      <c r="D48" s="20"/>
      <c r="E48" s="98" t="str">
        <f>E7</f>
        <v>Kolín Hradby</v>
      </c>
      <c r="I48" s="20"/>
      <c r="J48" s="20"/>
      <c r="K48" s="20"/>
      <c r="L48" s="21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</row>
    <row r="49" ht="12.0" customHeight="1">
      <c r="A49" s="20"/>
      <c r="B49" s="21"/>
      <c r="C49" s="15" t="s">
        <v>99</v>
      </c>
      <c r="D49" s="20"/>
      <c r="E49" s="20"/>
      <c r="F49" s="20"/>
      <c r="G49" s="20"/>
      <c r="H49" s="20"/>
      <c r="I49" s="20"/>
      <c r="J49" s="20"/>
      <c r="K49" s="20"/>
      <c r="L49" s="21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</row>
    <row r="50" ht="16.5" customHeight="1">
      <c r="A50" s="20"/>
      <c r="B50" s="21"/>
      <c r="C50" s="20"/>
      <c r="D50" s="20"/>
      <c r="E50" s="48" t="str">
        <f>E9</f>
        <v>Objekt5 - 01 4 Pol</v>
      </c>
      <c r="I50" s="20"/>
      <c r="J50" s="20"/>
      <c r="K50" s="20"/>
      <c r="L50" s="21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</row>
    <row r="51" ht="6.75" customHeight="1">
      <c r="A51" s="20"/>
      <c r="B51" s="21"/>
      <c r="C51" s="20"/>
      <c r="D51" s="20"/>
      <c r="E51" s="20"/>
      <c r="F51" s="20"/>
      <c r="G51" s="20"/>
      <c r="H51" s="20"/>
      <c r="I51" s="20"/>
      <c r="J51" s="20"/>
      <c r="K51" s="20"/>
      <c r="L51" s="21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</row>
    <row r="52" ht="12.0" customHeight="1">
      <c r="A52" s="20"/>
      <c r="B52" s="21"/>
      <c r="C52" s="15" t="s">
        <v>21</v>
      </c>
      <c r="D52" s="20"/>
      <c r="E52" s="20"/>
      <c r="F52" s="11" t="str">
        <f>F12</f>
        <v> </v>
      </c>
      <c r="G52" s="20"/>
      <c r="H52" s="20"/>
      <c r="I52" s="15" t="s">
        <v>23</v>
      </c>
      <c r="J52" s="50" t="str">
        <f>IF(J12="","",J12)</f>
        <v>27. 3. 2023</v>
      </c>
      <c r="K52" s="20"/>
      <c r="L52" s="21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</row>
    <row r="53" ht="6.75" customHeight="1">
      <c r="A53" s="20"/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1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</row>
    <row r="54" ht="15.0" customHeight="1">
      <c r="A54" s="20"/>
      <c r="B54" s="21"/>
      <c r="C54" s="15" t="s">
        <v>25</v>
      </c>
      <c r="D54" s="20"/>
      <c r="E54" s="20"/>
      <c r="F54" s="11" t="str">
        <f>E15</f>
        <v>Město Kolín</v>
      </c>
      <c r="G54" s="20"/>
      <c r="H54" s="20"/>
      <c r="I54" s="15" t="s">
        <v>33</v>
      </c>
      <c r="J54" s="18" t="str">
        <f>E21</f>
        <v>Jaroslav Janoušek</v>
      </c>
      <c r="K54" s="20"/>
      <c r="L54" s="21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</row>
    <row r="55" ht="15.0" customHeight="1">
      <c r="A55" s="20"/>
      <c r="B55" s="21"/>
      <c r="C55" s="15" t="s">
        <v>31</v>
      </c>
      <c r="D55" s="20"/>
      <c r="E55" s="20"/>
      <c r="F55" s="111" t="str">
        <f>IF(E18="","",E18)</f>
        <v>Vyplň údaj</v>
      </c>
      <c r="G55" s="20"/>
      <c r="H55" s="20"/>
      <c r="I55" s="15" t="s">
        <v>36</v>
      </c>
      <c r="J55" s="18" t="str">
        <f>E24</f>
        <v>Tridora group s.r.o</v>
      </c>
      <c r="K55" s="20"/>
      <c r="L55" s="21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</row>
    <row r="56" ht="9.75" customHeight="1">
      <c r="A56" s="20"/>
      <c r="B56" s="21"/>
      <c r="C56" s="20"/>
      <c r="D56" s="20"/>
      <c r="E56" s="20"/>
      <c r="F56" s="20"/>
      <c r="G56" s="20"/>
      <c r="H56" s="20"/>
      <c r="I56" s="20"/>
      <c r="J56" s="20"/>
      <c r="K56" s="20"/>
      <c r="L56" s="21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</row>
    <row r="57" ht="29.25" customHeight="1">
      <c r="A57" s="20"/>
      <c r="B57" s="21"/>
      <c r="C57" s="112" t="s">
        <v>102</v>
      </c>
      <c r="D57" s="105"/>
      <c r="E57" s="105"/>
      <c r="F57" s="105"/>
      <c r="G57" s="105"/>
      <c r="H57" s="105"/>
      <c r="I57" s="105"/>
      <c r="J57" s="113" t="s">
        <v>103</v>
      </c>
      <c r="K57" s="105"/>
      <c r="L57" s="21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</row>
    <row r="58" ht="9.75" customHeight="1">
      <c r="A58" s="20"/>
      <c r="B58" s="21"/>
      <c r="C58" s="20"/>
      <c r="D58" s="20"/>
      <c r="E58" s="20"/>
      <c r="F58" s="20"/>
      <c r="G58" s="20"/>
      <c r="H58" s="20"/>
      <c r="I58" s="20"/>
      <c r="J58" s="20"/>
      <c r="K58" s="20"/>
      <c r="L58" s="21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</row>
    <row r="59" ht="22.5" customHeight="1">
      <c r="A59" s="20"/>
      <c r="B59" s="21"/>
      <c r="C59" s="114" t="s">
        <v>74</v>
      </c>
      <c r="D59" s="20"/>
      <c r="E59" s="20"/>
      <c r="F59" s="20"/>
      <c r="G59" s="20"/>
      <c r="H59" s="20"/>
      <c r="I59" s="20"/>
      <c r="J59" s="72">
        <f t="shared" ref="J59:J60" si="2">J83</f>
        <v>0</v>
      </c>
      <c r="K59" s="20"/>
      <c r="L59" s="21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3" t="s">
        <v>104</v>
      </c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</row>
    <row r="60" ht="24.75" customHeight="1">
      <c r="A60" s="115"/>
      <c r="B60" s="116"/>
      <c r="C60" s="115"/>
      <c r="D60" s="117" t="s">
        <v>424</v>
      </c>
      <c r="E60" s="118"/>
      <c r="F60" s="118"/>
      <c r="G60" s="118"/>
      <c r="H60" s="118"/>
      <c r="I60" s="118"/>
      <c r="J60" s="119">
        <f t="shared" si="2"/>
        <v>0</v>
      </c>
      <c r="K60" s="115"/>
      <c r="L60" s="116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</row>
    <row r="61" ht="24.75" customHeight="1">
      <c r="A61" s="115"/>
      <c r="B61" s="116"/>
      <c r="C61" s="115"/>
      <c r="D61" s="117" t="s">
        <v>425</v>
      </c>
      <c r="E61" s="118"/>
      <c r="F61" s="118"/>
      <c r="G61" s="118"/>
      <c r="H61" s="118"/>
      <c r="I61" s="118"/>
      <c r="J61" s="119">
        <f>J100</f>
        <v>0</v>
      </c>
      <c r="K61" s="115"/>
      <c r="L61" s="116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</row>
    <row r="62" ht="24.75" customHeight="1">
      <c r="A62" s="115"/>
      <c r="B62" s="116"/>
      <c r="C62" s="115"/>
      <c r="D62" s="117" t="s">
        <v>426</v>
      </c>
      <c r="E62" s="118"/>
      <c r="F62" s="118"/>
      <c r="G62" s="118"/>
      <c r="H62" s="118"/>
      <c r="I62" s="118"/>
      <c r="J62" s="119">
        <f>J103</f>
        <v>0</v>
      </c>
      <c r="K62" s="115"/>
      <c r="L62" s="116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</row>
    <row r="63" ht="24.75" customHeight="1">
      <c r="A63" s="115"/>
      <c r="B63" s="116"/>
      <c r="C63" s="115"/>
      <c r="D63" s="117" t="s">
        <v>427</v>
      </c>
      <c r="E63" s="118"/>
      <c r="F63" s="118"/>
      <c r="G63" s="118"/>
      <c r="H63" s="118"/>
      <c r="I63" s="118"/>
      <c r="J63" s="119">
        <f>J107</f>
        <v>0</v>
      </c>
      <c r="K63" s="115"/>
      <c r="L63" s="116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</row>
    <row r="64" ht="21.75" customHeight="1">
      <c r="A64" s="20"/>
      <c r="B64" s="21"/>
      <c r="C64" s="20"/>
      <c r="D64" s="20"/>
      <c r="E64" s="20"/>
      <c r="F64" s="20"/>
      <c r="G64" s="20"/>
      <c r="H64" s="20"/>
      <c r="I64" s="20"/>
      <c r="J64" s="20"/>
      <c r="K64" s="20"/>
      <c r="L64" s="21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</row>
    <row r="65" ht="6.75" customHeight="1">
      <c r="A65" s="20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21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  <row r="69" ht="6.75" customHeight="1">
      <c r="A69" s="2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21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</row>
    <row r="70" ht="24.75" customHeight="1">
      <c r="A70" s="20"/>
      <c r="B70" s="21"/>
      <c r="C70" s="7" t="s">
        <v>124</v>
      </c>
      <c r="D70" s="20"/>
      <c r="E70" s="20"/>
      <c r="F70" s="20"/>
      <c r="G70" s="20"/>
      <c r="H70" s="20"/>
      <c r="I70" s="20"/>
      <c r="J70" s="20"/>
      <c r="K70" s="20"/>
      <c r="L70" s="21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</row>
    <row r="71" ht="6.75" customHeight="1">
      <c r="A71" s="20"/>
      <c r="B71" s="21"/>
      <c r="C71" s="20"/>
      <c r="D71" s="20"/>
      <c r="E71" s="20"/>
      <c r="F71" s="20"/>
      <c r="G71" s="20"/>
      <c r="H71" s="20"/>
      <c r="I71" s="20"/>
      <c r="J71" s="20"/>
      <c r="K71" s="20"/>
      <c r="L71" s="21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</row>
    <row r="72" ht="12.0" customHeight="1">
      <c r="A72" s="20"/>
      <c r="B72" s="21"/>
      <c r="C72" s="15" t="s">
        <v>16</v>
      </c>
      <c r="D72" s="20"/>
      <c r="E72" s="20"/>
      <c r="F72" s="20"/>
      <c r="G72" s="20"/>
      <c r="H72" s="20"/>
      <c r="I72" s="20"/>
      <c r="J72" s="20"/>
      <c r="K72" s="20"/>
      <c r="L72" s="21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</row>
    <row r="73" ht="16.5" customHeight="1">
      <c r="A73" s="20"/>
      <c r="B73" s="21"/>
      <c r="C73" s="20"/>
      <c r="D73" s="20"/>
      <c r="E73" s="98" t="str">
        <f>E7</f>
        <v>Kolín Hradby</v>
      </c>
      <c r="I73" s="20"/>
      <c r="J73" s="20"/>
      <c r="K73" s="20"/>
      <c r="L73" s="21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</row>
    <row r="74" ht="12.0" customHeight="1">
      <c r="A74" s="20"/>
      <c r="B74" s="21"/>
      <c r="C74" s="15" t="s">
        <v>99</v>
      </c>
      <c r="D74" s="20"/>
      <c r="E74" s="20"/>
      <c r="F74" s="20"/>
      <c r="G74" s="20"/>
      <c r="H74" s="20"/>
      <c r="I74" s="20"/>
      <c r="J74" s="20"/>
      <c r="K74" s="20"/>
      <c r="L74" s="21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</row>
    <row r="75" ht="16.5" customHeight="1">
      <c r="A75" s="20"/>
      <c r="B75" s="21"/>
      <c r="C75" s="20"/>
      <c r="D75" s="20"/>
      <c r="E75" s="48" t="str">
        <f>E9</f>
        <v>Objekt5 - 01 4 Pol</v>
      </c>
      <c r="I75" s="20"/>
      <c r="J75" s="20"/>
      <c r="K75" s="20"/>
      <c r="L75" s="21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</row>
    <row r="76" ht="6.75" customHeight="1">
      <c r="A76" s="20"/>
      <c r="B76" s="21"/>
      <c r="C76" s="20"/>
      <c r="D76" s="20"/>
      <c r="E76" s="20"/>
      <c r="F76" s="20"/>
      <c r="G76" s="20"/>
      <c r="H76" s="20"/>
      <c r="I76" s="20"/>
      <c r="J76" s="20"/>
      <c r="K76" s="20"/>
      <c r="L76" s="21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</row>
    <row r="77" ht="12.0" customHeight="1">
      <c r="A77" s="20"/>
      <c r="B77" s="21"/>
      <c r="C77" s="15" t="s">
        <v>21</v>
      </c>
      <c r="D77" s="20"/>
      <c r="E77" s="20"/>
      <c r="F77" s="11" t="str">
        <f>F12</f>
        <v> </v>
      </c>
      <c r="G77" s="20"/>
      <c r="H77" s="20"/>
      <c r="I77" s="15" t="s">
        <v>23</v>
      </c>
      <c r="J77" s="50" t="str">
        <f>IF(J12="","",J12)</f>
        <v>27. 3. 2023</v>
      </c>
      <c r="K77" s="20"/>
      <c r="L77" s="21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</row>
    <row r="78" ht="6.75" customHeight="1">
      <c r="A78" s="20"/>
      <c r="B78" s="21"/>
      <c r="C78" s="20"/>
      <c r="D78" s="20"/>
      <c r="E78" s="20"/>
      <c r="F78" s="20"/>
      <c r="G78" s="20"/>
      <c r="H78" s="20"/>
      <c r="I78" s="20"/>
      <c r="J78" s="20"/>
      <c r="K78" s="20"/>
      <c r="L78" s="21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</row>
    <row r="79" ht="15.0" customHeight="1">
      <c r="A79" s="20"/>
      <c r="B79" s="21"/>
      <c r="C79" s="15" t="s">
        <v>25</v>
      </c>
      <c r="D79" s="20"/>
      <c r="E79" s="20"/>
      <c r="F79" s="11" t="str">
        <f>E15</f>
        <v>Město Kolín</v>
      </c>
      <c r="G79" s="20"/>
      <c r="H79" s="20"/>
      <c r="I79" s="15" t="s">
        <v>33</v>
      </c>
      <c r="J79" s="18" t="str">
        <f>E21</f>
        <v>Jaroslav Janoušek</v>
      </c>
      <c r="K79" s="20"/>
      <c r="L79" s="21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</row>
    <row r="80" ht="15.0" customHeight="1">
      <c r="A80" s="20"/>
      <c r="B80" s="21"/>
      <c r="C80" s="15" t="s">
        <v>31</v>
      </c>
      <c r="D80" s="20"/>
      <c r="E80" s="20"/>
      <c r="F80" s="111" t="str">
        <f>IF(E18="","",E18)</f>
        <v>Vyplň údaj</v>
      </c>
      <c r="G80" s="20"/>
      <c r="H80" s="20"/>
      <c r="I80" s="15" t="s">
        <v>36</v>
      </c>
      <c r="J80" s="18" t="str">
        <f>E24</f>
        <v>Tridora group s.r.o</v>
      </c>
      <c r="K80" s="20"/>
      <c r="L80" s="21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</row>
    <row r="81" ht="9.75" customHeight="1">
      <c r="A81" s="20"/>
      <c r="B81" s="21"/>
      <c r="C81" s="20"/>
      <c r="D81" s="20"/>
      <c r="E81" s="20"/>
      <c r="F81" s="20"/>
      <c r="G81" s="20"/>
      <c r="H81" s="20"/>
      <c r="I81" s="20"/>
      <c r="J81" s="20"/>
      <c r="K81" s="20"/>
      <c r="L81" s="21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</row>
    <row r="82" ht="29.25" customHeight="1">
      <c r="A82" s="120"/>
      <c r="B82" s="121"/>
      <c r="C82" s="122" t="s">
        <v>125</v>
      </c>
      <c r="D82" s="123" t="s">
        <v>61</v>
      </c>
      <c r="E82" s="123" t="s">
        <v>57</v>
      </c>
      <c r="F82" s="123" t="s">
        <v>58</v>
      </c>
      <c r="G82" s="123" t="s">
        <v>126</v>
      </c>
      <c r="H82" s="123" t="s">
        <v>127</v>
      </c>
      <c r="I82" s="123" t="s">
        <v>128</v>
      </c>
      <c r="J82" s="123" t="s">
        <v>103</v>
      </c>
      <c r="K82" s="124" t="s">
        <v>129</v>
      </c>
      <c r="L82" s="121"/>
      <c r="M82" s="63" t="s">
        <v>19</v>
      </c>
      <c r="N82" s="64" t="s">
        <v>46</v>
      </c>
      <c r="O82" s="64" t="s">
        <v>130</v>
      </c>
      <c r="P82" s="64" t="s">
        <v>131</v>
      </c>
      <c r="Q82" s="64" t="s">
        <v>132</v>
      </c>
      <c r="R82" s="64" t="s">
        <v>133</v>
      </c>
      <c r="S82" s="64" t="s">
        <v>134</v>
      </c>
      <c r="T82" s="65" t="s">
        <v>135</v>
      </c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</row>
    <row r="83" ht="22.5" customHeight="1">
      <c r="A83" s="20"/>
      <c r="B83" s="21"/>
      <c r="C83" s="69" t="s">
        <v>136</v>
      </c>
      <c r="D83" s="20"/>
      <c r="E83" s="20"/>
      <c r="F83" s="20"/>
      <c r="G83" s="20"/>
      <c r="H83" s="20"/>
      <c r="I83" s="20"/>
      <c r="J83" s="125">
        <f t="shared" ref="J83:J84" si="3">BK83</f>
        <v>0</v>
      </c>
      <c r="K83" s="20"/>
      <c r="L83" s="21"/>
      <c r="M83" s="66"/>
      <c r="N83" s="54"/>
      <c r="O83" s="54"/>
      <c r="P83" s="126">
        <f>P84+P100+P103+P107</f>
        <v>0</v>
      </c>
      <c r="Q83" s="54"/>
      <c r="R83" s="126">
        <f>R84+R100+R103+R107</f>
        <v>0</v>
      </c>
      <c r="S83" s="54"/>
      <c r="T83" s="127">
        <f>T84+T100+T103+T107</f>
        <v>0</v>
      </c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3" t="s">
        <v>75</v>
      </c>
      <c r="AU83" s="3" t="s">
        <v>104</v>
      </c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128">
        <f>BK84+BK100+BK103+BK107</f>
        <v>0</v>
      </c>
      <c r="BL83" s="20"/>
      <c r="BM83" s="20"/>
    </row>
    <row r="84" ht="25.5" customHeight="1">
      <c r="A84" s="129"/>
      <c r="B84" s="130"/>
      <c r="C84" s="129"/>
      <c r="D84" s="131" t="s">
        <v>75</v>
      </c>
      <c r="E84" s="132" t="s">
        <v>428</v>
      </c>
      <c r="F84" s="132" t="s">
        <v>429</v>
      </c>
      <c r="G84" s="129"/>
      <c r="H84" s="129"/>
      <c r="I84" s="129"/>
      <c r="J84" s="133">
        <f t="shared" si="3"/>
        <v>0</v>
      </c>
      <c r="K84" s="129"/>
      <c r="L84" s="130"/>
      <c r="M84" s="134"/>
      <c r="N84" s="129"/>
      <c r="O84" s="129"/>
      <c r="P84" s="135">
        <f>SUM(P85:P99)</f>
        <v>0</v>
      </c>
      <c r="Q84" s="129"/>
      <c r="R84" s="135">
        <f>SUM(R85:R99)</f>
        <v>0</v>
      </c>
      <c r="S84" s="129"/>
      <c r="T84" s="136">
        <f>SUM(T85:T99)</f>
        <v>0</v>
      </c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31" t="s">
        <v>85</v>
      </c>
      <c r="AS84" s="129"/>
      <c r="AT84" s="137" t="s">
        <v>75</v>
      </c>
      <c r="AU84" s="137" t="s">
        <v>76</v>
      </c>
      <c r="AV84" s="129"/>
      <c r="AW84" s="129"/>
      <c r="AX84" s="129"/>
      <c r="AY84" s="131" t="s">
        <v>139</v>
      </c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38">
        <f>SUM(BK85:BK99)</f>
        <v>0</v>
      </c>
      <c r="BL84" s="129"/>
      <c r="BM84" s="129"/>
    </row>
    <row r="85" ht="24.0" customHeight="1">
      <c r="A85" s="20"/>
      <c r="B85" s="21"/>
      <c r="C85" s="139" t="s">
        <v>83</v>
      </c>
      <c r="D85" s="139" t="s">
        <v>140</v>
      </c>
      <c r="E85" s="140" t="s">
        <v>430</v>
      </c>
      <c r="F85" s="141" t="s">
        <v>431</v>
      </c>
      <c r="G85" s="142" t="s">
        <v>277</v>
      </c>
      <c r="H85" s="143">
        <v>10.85</v>
      </c>
      <c r="I85" s="144"/>
      <c r="J85" s="145">
        <f>ROUND(I85*H85,2)</f>
        <v>0</v>
      </c>
      <c r="K85" s="141" t="s">
        <v>19</v>
      </c>
      <c r="L85" s="21"/>
      <c r="M85" s="146" t="s">
        <v>19</v>
      </c>
      <c r="N85" s="147" t="s">
        <v>47</v>
      </c>
      <c r="O85" s="20"/>
      <c r="P85" s="148">
        <f>O85*H85</f>
        <v>0</v>
      </c>
      <c r="Q85" s="148">
        <v>0.0</v>
      </c>
      <c r="R85" s="148">
        <f>Q85*H85</f>
        <v>0</v>
      </c>
      <c r="S85" s="148">
        <v>0.0</v>
      </c>
      <c r="T85" s="149">
        <f>S85*H85</f>
        <v>0</v>
      </c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150" t="s">
        <v>176</v>
      </c>
      <c r="AS85" s="20"/>
      <c r="AT85" s="150" t="s">
        <v>140</v>
      </c>
      <c r="AU85" s="150" t="s">
        <v>83</v>
      </c>
      <c r="AV85" s="20"/>
      <c r="AW85" s="20"/>
      <c r="AX85" s="20"/>
      <c r="AY85" s="3" t="s">
        <v>139</v>
      </c>
      <c r="AZ85" s="20"/>
      <c r="BA85" s="20"/>
      <c r="BB85" s="20"/>
      <c r="BC85" s="20"/>
      <c r="BD85" s="20"/>
      <c r="BE85" s="151">
        <f>IF(N85="základní",J85,0)</f>
        <v>0</v>
      </c>
      <c r="BF85" s="151">
        <f>IF(N85="snížená",J85,0)</f>
        <v>0</v>
      </c>
      <c r="BG85" s="151">
        <f>IF(N85="zákl. přenesená",J85,0)</f>
        <v>0</v>
      </c>
      <c r="BH85" s="151">
        <f>IF(N85="sníž. přenesená",J85,0)</f>
        <v>0</v>
      </c>
      <c r="BI85" s="151">
        <f>IF(N85="nulová",J85,0)</f>
        <v>0</v>
      </c>
      <c r="BJ85" s="3" t="s">
        <v>83</v>
      </c>
      <c r="BK85" s="151">
        <f>ROUND(I85*H85,2)</f>
        <v>0</v>
      </c>
      <c r="BL85" s="3" t="s">
        <v>176</v>
      </c>
      <c r="BM85" s="150" t="s">
        <v>85</v>
      </c>
    </row>
    <row r="86" ht="15.75" customHeight="1">
      <c r="A86" s="152"/>
      <c r="B86" s="153"/>
      <c r="C86" s="152"/>
      <c r="D86" s="154" t="s">
        <v>149</v>
      </c>
      <c r="E86" s="155" t="s">
        <v>19</v>
      </c>
      <c r="F86" s="156" t="s">
        <v>432</v>
      </c>
      <c r="G86" s="152"/>
      <c r="H86" s="157">
        <v>10.85</v>
      </c>
      <c r="I86" s="152"/>
      <c r="J86" s="152"/>
      <c r="K86" s="152"/>
      <c r="L86" s="153"/>
      <c r="M86" s="158"/>
      <c r="N86" s="152"/>
      <c r="O86" s="152"/>
      <c r="P86" s="152"/>
      <c r="Q86" s="152"/>
      <c r="R86" s="152"/>
      <c r="S86" s="152"/>
      <c r="T86" s="159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5" t="s">
        <v>149</v>
      </c>
      <c r="AU86" s="155" t="s">
        <v>83</v>
      </c>
      <c r="AV86" s="152" t="s">
        <v>85</v>
      </c>
      <c r="AW86" s="152" t="s">
        <v>35</v>
      </c>
      <c r="AX86" s="152" t="s">
        <v>76</v>
      </c>
      <c r="AY86" s="155" t="s">
        <v>139</v>
      </c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</row>
    <row r="87" ht="15.75" customHeight="1">
      <c r="A87" s="160"/>
      <c r="B87" s="161"/>
      <c r="C87" s="160"/>
      <c r="D87" s="154" t="s">
        <v>149</v>
      </c>
      <c r="E87" s="162" t="s">
        <v>19</v>
      </c>
      <c r="F87" s="163" t="s">
        <v>151</v>
      </c>
      <c r="G87" s="160"/>
      <c r="H87" s="164">
        <v>10.85</v>
      </c>
      <c r="I87" s="160"/>
      <c r="J87" s="160"/>
      <c r="K87" s="160"/>
      <c r="L87" s="161"/>
      <c r="M87" s="165"/>
      <c r="N87" s="160"/>
      <c r="O87" s="160"/>
      <c r="P87" s="160"/>
      <c r="Q87" s="160"/>
      <c r="R87" s="160"/>
      <c r="S87" s="160"/>
      <c r="T87" s="166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2" t="s">
        <v>149</v>
      </c>
      <c r="AU87" s="162" t="s">
        <v>83</v>
      </c>
      <c r="AV87" s="160" t="s">
        <v>144</v>
      </c>
      <c r="AW87" s="160" t="s">
        <v>35</v>
      </c>
      <c r="AX87" s="160" t="s">
        <v>83</v>
      </c>
      <c r="AY87" s="162" t="s">
        <v>139</v>
      </c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</row>
    <row r="88" ht="24.0" customHeight="1">
      <c r="A88" s="20"/>
      <c r="B88" s="21"/>
      <c r="C88" s="139" t="s">
        <v>85</v>
      </c>
      <c r="D88" s="139" t="s">
        <v>140</v>
      </c>
      <c r="E88" s="140" t="s">
        <v>433</v>
      </c>
      <c r="F88" s="141" t="s">
        <v>434</v>
      </c>
      <c r="G88" s="142" t="s">
        <v>277</v>
      </c>
      <c r="H88" s="143">
        <v>16.25</v>
      </c>
      <c r="I88" s="144"/>
      <c r="J88" s="145">
        <f>ROUND(I88*H88,2)</f>
        <v>0</v>
      </c>
      <c r="K88" s="141" t="s">
        <v>19</v>
      </c>
      <c r="L88" s="21"/>
      <c r="M88" s="146" t="s">
        <v>19</v>
      </c>
      <c r="N88" s="147" t="s">
        <v>47</v>
      </c>
      <c r="O88" s="20"/>
      <c r="P88" s="148">
        <f>O88*H88</f>
        <v>0</v>
      </c>
      <c r="Q88" s="148">
        <v>0.0</v>
      </c>
      <c r="R88" s="148">
        <f>Q88*H88</f>
        <v>0</v>
      </c>
      <c r="S88" s="148">
        <v>0.0</v>
      </c>
      <c r="T88" s="149">
        <f>S88*H88</f>
        <v>0</v>
      </c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150" t="s">
        <v>176</v>
      </c>
      <c r="AS88" s="20"/>
      <c r="AT88" s="150" t="s">
        <v>140</v>
      </c>
      <c r="AU88" s="150" t="s">
        <v>83</v>
      </c>
      <c r="AV88" s="20"/>
      <c r="AW88" s="20"/>
      <c r="AX88" s="20"/>
      <c r="AY88" s="3" t="s">
        <v>139</v>
      </c>
      <c r="AZ88" s="20"/>
      <c r="BA88" s="20"/>
      <c r="BB88" s="20"/>
      <c r="BC88" s="20"/>
      <c r="BD88" s="20"/>
      <c r="BE88" s="151">
        <f>IF(N88="základní",J88,0)</f>
        <v>0</v>
      </c>
      <c r="BF88" s="151">
        <f>IF(N88="snížená",J88,0)</f>
        <v>0</v>
      </c>
      <c r="BG88" s="151">
        <f>IF(N88="zákl. přenesená",J88,0)</f>
        <v>0</v>
      </c>
      <c r="BH88" s="151">
        <f>IF(N88="sníž. přenesená",J88,0)</f>
        <v>0</v>
      </c>
      <c r="BI88" s="151">
        <f>IF(N88="nulová",J88,0)</f>
        <v>0</v>
      </c>
      <c r="BJ88" s="3" t="s">
        <v>83</v>
      </c>
      <c r="BK88" s="151">
        <f>ROUND(I88*H88,2)</f>
        <v>0</v>
      </c>
      <c r="BL88" s="3" t="s">
        <v>176</v>
      </c>
      <c r="BM88" s="150" t="s">
        <v>144</v>
      </c>
    </row>
    <row r="89" ht="15.75" customHeight="1">
      <c r="A89" s="152"/>
      <c r="B89" s="153"/>
      <c r="C89" s="152"/>
      <c r="D89" s="154" t="s">
        <v>149</v>
      </c>
      <c r="E89" s="155" t="s">
        <v>19</v>
      </c>
      <c r="F89" s="156" t="s">
        <v>435</v>
      </c>
      <c r="G89" s="152"/>
      <c r="H89" s="157">
        <v>16.25</v>
      </c>
      <c r="I89" s="152"/>
      <c r="J89" s="152"/>
      <c r="K89" s="152"/>
      <c r="L89" s="153"/>
      <c r="M89" s="158"/>
      <c r="N89" s="152"/>
      <c r="O89" s="152"/>
      <c r="P89" s="152"/>
      <c r="Q89" s="152"/>
      <c r="R89" s="152"/>
      <c r="S89" s="152"/>
      <c r="T89" s="159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5" t="s">
        <v>149</v>
      </c>
      <c r="AU89" s="155" t="s">
        <v>83</v>
      </c>
      <c r="AV89" s="152" t="s">
        <v>85</v>
      </c>
      <c r="AW89" s="152" t="s">
        <v>35</v>
      </c>
      <c r="AX89" s="152" t="s">
        <v>76</v>
      </c>
      <c r="AY89" s="155" t="s">
        <v>139</v>
      </c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</row>
    <row r="90" ht="15.75" customHeight="1">
      <c r="A90" s="160"/>
      <c r="B90" s="161"/>
      <c r="C90" s="160"/>
      <c r="D90" s="154" t="s">
        <v>149</v>
      </c>
      <c r="E90" s="162" t="s">
        <v>19</v>
      </c>
      <c r="F90" s="163" t="s">
        <v>151</v>
      </c>
      <c r="G90" s="160"/>
      <c r="H90" s="164">
        <v>16.25</v>
      </c>
      <c r="I90" s="160"/>
      <c r="J90" s="160"/>
      <c r="K90" s="160"/>
      <c r="L90" s="161"/>
      <c r="M90" s="165"/>
      <c r="N90" s="160"/>
      <c r="O90" s="160"/>
      <c r="P90" s="160"/>
      <c r="Q90" s="160"/>
      <c r="R90" s="160"/>
      <c r="S90" s="160"/>
      <c r="T90" s="166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2" t="s">
        <v>149</v>
      </c>
      <c r="AU90" s="162" t="s">
        <v>83</v>
      </c>
      <c r="AV90" s="160" t="s">
        <v>144</v>
      </c>
      <c r="AW90" s="160" t="s">
        <v>35</v>
      </c>
      <c r="AX90" s="160" t="s">
        <v>83</v>
      </c>
      <c r="AY90" s="162" t="s">
        <v>139</v>
      </c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</row>
    <row r="91" ht="24.0" customHeight="1">
      <c r="A91" s="20"/>
      <c r="B91" s="21"/>
      <c r="C91" s="139" t="s">
        <v>137</v>
      </c>
      <c r="D91" s="139" t="s">
        <v>140</v>
      </c>
      <c r="E91" s="140" t="s">
        <v>436</v>
      </c>
      <c r="F91" s="141" t="s">
        <v>437</v>
      </c>
      <c r="G91" s="142" t="s">
        <v>277</v>
      </c>
      <c r="H91" s="143">
        <v>6.25</v>
      </c>
      <c r="I91" s="144"/>
      <c r="J91" s="145">
        <f>ROUND(I91*H91,2)</f>
        <v>0</v>
      </c>
      <c r="K91" s="141" t="s">
        <v>19</v>
      </c>
      <c r="L91" s="21"/>
      <c r="M91" s="146" t="s">
        <v>19</v>
      </c>
      <c r="N91" s="147" t="s">
        <v>47</v>
      </c>
      <c r="O91" s="20"/>
      <c r="P91" s="148">
        <f>O91*H91</f>
        <v>0</v>
      </c>
      <c r="Q91" s="148">
        <v>0.0</v>
      </c>
      <c r="R91" s="148">
        <f>Q91*H91</f>
        <v>0</v>
      </c>
      <c r="S91" s="148">
        <v>0.0</v>
      </c>
      <c r="T91" s="149">
        <f>S91*H91</f>
        <v>0</v>
      </c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150" t="s">
        <v>176</v>
      </c>
      <c r="AS91" s="20"/>
      <c r="AT91" s="150" t="s">
        <v>140</v>
      </c>
      <c r="AU91" s="150" t="s">
        <v>83</v>
      </c>
      <c r="AV91" s="20"/>
      <c r="AW91" s="20"/>
      <c r="AX91" s="20"/>
      <c r="AY91" s="3" t="s">
        <v>139</v>
      </c>
      <c r="AZ91" s="20"/>
      <c r="BA91" s="20"/>
      <c r="BB91" s="20"/>
      <c r="BC91" s="20"/>
      <c r="BD91" s="20"/>
      <c r="BE91" s="151">
        <f>IF(N91="základní",J91,0)</f>
        <v>0</v>
      </c>
      <c r="BF91" s="151">
        <f>IF(N91="snížená",J91,0)</f>
        <v>0</v>
      </c>
      <c r="BG91" s="151">
        <f>IF(N91="zákl. přenesená",J91,0)</f>
        <v>0</v>
      </c>
      <c r="BH91" s="151">
        <f>IF(N91="sníž. přenesená",J91,0)</f>
        <v>0</v>
      </c>
      <c r="BI91" s="151">
        <f>IF(N91="nulová",J91,0)</f>
        <v>0</v>
      </c>
      <c r="BJ91" s="3" t="s">
        <v>83</v>
      </c>
      <c r="BK91" s="151">
        <f>ROUND(I91*H91,2)</f>
        <v>0</v>
      </c>
      <c r="BL91" s="3" t="s">
        <v>176</v>
      </c>
      <c r="BM91" s="150" t="s">
        <v>145</v>
      </c>
    </row>
    <row r="92" ht="15.75" customHeight="1">
      <c r="A92" s="152"/>
      <c r="B92" s="153"/>
      <c r="C92" s="152"/>
      <c r="D92" s="154" t="s">
        <v>149</v>
      </c>
      <c r="E92" s="155" t="s">
        <v>19</v>
      </c>
      <c r="F92" s="156" t="s">
        <v>438</v>
      </c>
      <c r="G92" s="152"/>
      <c r="H92" s="157">
        <v>6.25</v>
      </c>
      <c r="I92" s="152"/>
      <c r="J92" s="152"/>
      <c r="K92" s="152"/>
      <c r="L92" s="153"/>
      <c r="M92" s="158"/>
      <c r="N92" s="152"/>
      <c r="O92" s="152"/>
      <c r="P92" s="152"/>
      <c r="Q92" s="152"/>
      <c r="R92" s="152"/>
      <c r="S92" s="152"/>
      <c r="T92" s="159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5" t="s">
        <v>149</v>
      </c>
      <c r="AU92" s="155" t="s">
        <v>83</v>
      </c>
      <c r="AV92" s="152" t="s">
        <v>85</v>
      </c>
      <c r="AW92" s="152" t="s">
        <v>35</v>
      </c>
      <c r="AX92" s="152" t="s">
        <v>76</v>
      </c>
      <c r="AY92" s="155" t="s">
        <v>139</v>
      </c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</row>
    <row r="93" ht="15.75" customHeight="1">
      <c r="A93" s="160"/>
      <c r="B93" s="161"/>
      <c r="C93" s="160"/>
      <c r="D93" s="154" t="s">
        <v>149</v>
      </c>
      <c r="E93" s="162" t="s">
        <v>19</v>
      </c>
      <c r="F93" s="163" t="s">
        <v>151</v>
      </c>
      <c r="G93" s="160"/>
      <c r="H93" s="164">
        <v>6.25</v>
      </c>
      <c r="I93" s="160"/>
      <c r="J93" s="160"/>
      <c r="K93" s="160"/>
      <c r="L93" s="161"/>
      <c r="M93" s="165"/>
      <c r="N93" s="160"/>
      <c r="O93" s="160"/>
      <c r="P93" s="160"/>
      <c r="Q93" s="160"/>
      <c r="R93" s="160"/>
      <c r="S93" s="160"/>
      <c r="T93" s="166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2" t="s">
        <v>149</v>
      </c>
      <c r="AU93" s="162" t="s">
        <v>83</v>
      </c>
      <c r="AV93" s="160" t="s">
        <v>144</v>
      </c>
      <c r="AW93" s="160" t="s">
        <v>35</v>
      </c>
      <c r="AX93" s="160" t="s">
        <v>83</v>
      </c>
      <c r="AY93" s="162" t="s">
        <v>139</v>
      </c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</row>
    <row r="94" ht="24.0" customHeight="1">
      <c r="A94" s="20"/>
      <c r="B94" s="21"/>
      <c r="C94" s="139" t="s">
        <v>144</v>
      </c>
      <c r="D94" s="139" t="s">
        <v>140</v>
      </c>
      <c r="E94" s="140" t="s">
        <v>439</v>
      </c>
      <c r="F94" s="141" t="s">
        <v>440</v>
      </c>
      <c r="G94" s="142" t="s">
        <v>277</v>
      </c>
      <c r="H94" s="143">
        <v>4.0</v>
      </c>
      <c r="I94" s="144"/>
      <c r="J94" s="145">
        <f>ROUND(I94*H94,2)</f>
        <v>0</v>
      </c>
      <c r="K94" s="141" t="s">
        <v>19</v>
      </c>
      <c r="L94" s="21"/>
      <c r="M94" s="146" t="s">
        <v>19</v>
      </c>
      <c r="N94" s="147" t="s">
        <v>47</v>
      </c>
      <c r="O94" s="20"/>
      <c r="P94" s="148">
        <f>O94*H94</f>
        <v>0</v>
      </c>
      <c r="Q94" s="148">
        <v>0.0</v>
      </c>
      <c r="R94" s="148">
        <f>Q94*H94</f>
        <v>0</v>
      </c>
      <c r="S94" s="148">
        <v>0.0</v>
      </c>
      <c r="T94" s="149">
        <f>S94*H94</f>
        <v>0</v>
      </c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150" t="s">
        <v>176</v>
      </c>
      <c r="AS94" s="20"/>
      <c r="AT94" s="150" t="s">
        <v>140</v>
      </c>
      <c r="AU94" s="150" t="s">
        <v>83</v>
      </c>
      <c r="AV94" s="20"/>
      <c r="AW94" s="20"/>
      <c r="AX94" s="20"/>
      <c r="AY94" s="3" t="s">
        <v>139</v>
      </c>
      <c r="AZ94" s="20"/>
      <c r="BA94" s="20"/>
      <c r="BB94" s="20"/>
      <c r="BC94" s="20"/>
      <c r="BD94" s="20"/>
      <c r="BE94" s="151">
        <f>IF(N94="základní",J94,0)</f>
        <v>0</v>
      </c>
      <c r="BF94" s="151">
        <f>IF(N94="snížená",J94,0)</f>
        <v>0</v>
      </c>
      <c r="BG94" s="151">
        <f>IF(N94="zákl. přenesená",J94,0)</f>
        <v>0</v>
      </c>
      <c r="BH94" s="151">
        <f>IF(N94="sníž. přenesená",J94,0)</f>
        <v>0</v>
      </c>
      <c r="BI94" s="151">
        <f>IF(N94="nulová",J94,0)</f>
        <v>0</v>
      </c>
      <c r="BJ94" s="3" t="s">
        <v>83</v>
      </c>
      <c r="BK94" s="151">
        <f>ROUND(I94*H94,2)</f>
        <v>0</v>
      </c>
      <c r="BL94" s="3" t="s">
        <v>176</v>
      </c>
      <c r="BM94" s="150" t="s">
        <v>158</v>
      </c>
    </row>
    <row r="95" ht="15.75" customHeight="1">
      <c r="A95" s="152"/>
      <c r="B95" s="153"/>
      <c r="C95" s="152"/>
      <c r="D95" s="154" t="s">
        <v>149</v>
      </c>
      <c r="E95" s="155" t="s">
        <v>19</v>
      </c>
      <c r="F95" s="156" t="s">
        <v>441</v>
      </c>
      <c r="G95" s="152"/>
      <c r="H95" s="157">
        <v>4.0</v>
      </c>
      <c r="I95" s="152"/>
      <c r="J95" s="152"/>
      <c r="K95" s="152"/>
      <c r="L95" s="153"/>
      <c r="M95" s="158"/>
      <c r="N95" s="152"/>
      <c r="O95" s="152"/>
      <c r="P95" s="152"/>
      <c r="Q95" s="152"/>
      <c r="R95" s="152"/>
      <c r="S95" s="152"/>
      <c r="T95" s="159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5" t="s">
        <v>149</v>
      </c>
      <c r="AU95" s="155" t="s">
        <v>83</v>
      </c>
      <c r="AV95" s="152" t="s">
        <v>85</v>
      </c>
      <c r="AW95" s="152" t="s">
        <v>35</v>
      </c>
      <c r="AX95" s="152" t="s">
        <v>76</v>
      </c>
      <c r="AY95" s="155" t="s">
        <v>139</v>
      </c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</row>
    <row r="96" ht="15.75" customHeight="1">
      <c r="A96" s="160"/>
      <c r="B96" s="161"/>
      <c r="C96" s="160"/>
      <c r="D96" s="154" t="s">
        <v>149</v>
      </c>
      <c r="E96" s="162" t="s">
        <v>19</v>
      </c>
      <c r="F96" s="163" t="s">
        <v>151</v>
      </c>
      <c r="G96" s="160"/>
      <c r="H96" s="164">
        <v>4.0</v>
      </c>
      <c r="I96" s="160"/>
      <c r="J96" s="160"/>
      <c r="K96" s="160"/>
      <c r="L96" s="161"/>
      <c r="M96" s="165"/>
      <c r="N96" s="160"/>
      <c r="O96" s="160"/>
      <c r="P96" s="160"/>
      <c r="Q96" s="160"/>
      <c r="R96" s="160"/>
      <c r="S96" s="160"/>
      <c r="T96" s="166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2" t="s">
        <v>149</v>
      </c>
      <c r="AU96" s="162" t="s">
        <v>83</v>
      </c>
      <c r="AV96" s="160" t="s">
        <v>144</v>
      </c>
      <c r="AW96" s="160" t="s">
        <v>35</v>
      </c>
      <c r="AX96" s="160" t="s">
        <v>83</v>
      </c>
      <c r="AY96" s="162" t="s">
        <v>139</v>
      </c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0"/>
    </row>
    <row r="97" ht="16.5" customHeight="1">
      <c r="A97" s="20"/>
      <c r="B97" s="21"/>
      <c r="C97" s="139" t="s">
        <v>159</v>
      </c>
      <c r="D97" s="139" t="s">
        <v>140</v>
      </c>
      <c r="E97" s="140" t="s">
        <v>442</v>
      </c>
      <c r="F97" s="141" t="s">
        <v>443</v>
      </c>
      <c r="G97" s="142" t="s">
        <v>277</v>
      </c>
      <c r="H97" s="143">
        <v>1.0</v>
      </c>
      <c r="I97" s="144"/>
      <c r="J97" s="145">
        <f t="shared" ref="J97:J99" si="4">ROUND(I97*H97,2)</f>
        <v>0</v>
      </c>
      <c r="K97" s="141" t="s">
        <v>19</v>
      </c>
      <c r="L97" s="21"/>
      <c r="M97" s="146" t="s">
        <v>19</v>
      </c>
      <c r="N97" s="147" t="s">
        <v>47</v>
      </c>
      <c r="O97" s="20"/>
      <c r="P97" s="148">
        <f t="shared" ref="P97:P99" si="5">O97*H97</f>
        <v>0</v>
      </c>
      <c r="Q97" s="148">
        <v>0.0</v>
      </c>
      <c r="R97" s="148">
        <f t="shared" ref="R97:R99" si="6">Q97*H97</f>
        <v>0</v>
      </c>
      <c r="S97" s="148">
        <v>0.0</v>
      </c>
      <c r="T97" s="149">
        <f t="shared" ref="T97:T99" si="7">S97*H97</f>
        <v>0</v>
      </c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150" t="s">
        <v>176</v>
      </c>
      <c r="AS97" s="20"/>
      <c r="AT97" s="150" t="s">
        <v>140</v>
      </c>
      <c r="AU97" s="150" t="s">
        <v>83</v>
      </c>
      <c r="AV97" s="20"/>
      <c r="AW97" s="20"/>
      <c r="AX97" s="20"/>
      <c r="AY97" s="3" t="s">
        <v>139</v>
      </c>
      <c r="AZ97" s="20"/>
      <c r="BA97" s="20"/>
      <c r="BB97" s="20"/>
      <c r="BC97" s="20"/>
      <c r="BD97" s="20"/>
      <c r="BE97" s="151">
        <f t="shared" ref="BE97:BE99" si="8">IF(N97="základní",J97,0)</f>
        <v>0</v>
      </c>
      <c r="BF97" s="151">
        <f t="shared" ref="BF97:BF99" si="9">IF(N97="snížená",J97,0)</f>
        <v>0</v>
      </c>
      <c r="BG97" s="151">
        <f t="shared" ref="BG97:BG99" si="10">IF(N97="zákl. přenesená",J97,0)</f>
        <v>0</v>
      </c>
      <c r="BH97" s="151">
        <f t="shared" ref="BH97:BH99" si="11">IF(N97="sníž. přenesená",J97,0)</f>
        <v>0</v>
      </c>
      <c r="BI97" s="151">
        <f t="shared" ref="BI97:BI99" si="12">IF(N97="nulová",J97,0)</f>
        <v>0</v>
      </c>
      <c r="BJ97" s="3" t="s">
        <v>83</v>
      </c>
      <c r="BK97" s="151">
        <f t="shared" ref="BK97:BK99" si="13">ROUND(I97*H97,2)</f>
        <v>0</v>
      </c>
      <c r="BL97" s="3" t="s">
        <v>176</v>
      </c>
      <c r="BM97" s="150" t="s">
        <v>163</v>
      </c>
    </row>
    <row r="98" ht="16.5" customHeight="1">
      <c r="A98" s="20"/>
      <c r="B98" s="21"/>
      <c r="C98" s="139" t="s">
        <v>145</v>
      </c>
      <c r="D98" s="139" t="s">
        <v>140</v>
      </c>
      <c r="E98" s="140" t="s">
        <v>444</v>
      </c>
      <c r="F98" s="141" t="s">
        <v>379</v>
      </c>
      <c r="G98" s="142" t="s">
        <v>162</v>
      </c>
      <c r="H98" s="143">
        <v>1.0</v>
      </c>
      <c r="I98" s="144"/>
      <c r="J98" s="145">
        <f t="shared" si="4"/>
        <v>0</v>
      </c>
      <c r="K98" s="141" t="s">
        <v>19</v>
      </c>
      <c r="L98" s="21"/>
      <c r="M98" s="146" t="s">
        <v>19</v>
      </c>
      <c r="N98" s="147" t="s">
        <v>47</v>
      </c>
      <c r="O98" s="20"/>
      <c r="P98" s="148">
        <f t="shared" si="5"/>
        <v>0</v>
      </c>
      <c r="Q98" s="148">
        <v>0.0</v>
      </c>
      <c r="R98" s="148">
        <f t="shared" si="6"/>
        <v>0</v>
      </c>
      <c r="S98" s="148">
        <v>0.0</v>
      </c>
      <c r="T98" s="149">
        <f t="shared" si="7"/>
        <v>0</v>
      </c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150" t="s">
        <v>176</v>
      </c>
      <c r="AS98" s="20"/>
      <c r="AT98" s="150" t="s">
        <v>140</v>
      </c>
      <c r="AU98" s="150" t="s">
        <v>83</v>
      </c>
      <c r="AV98" s="20"/>
      <c r="AW98" s="20"/>
      <c r="AX98" s="20"/>
      <c r="AY98" s="3" t="s">
        <v>139</v>
      </c>
      <c r="AZ98" s="20"/>
      <c r="BA98" s="20"/>
      <c r="BB98" s="20"/>
      <c r="BC98" s="20"/>
      <c r="BD98" s="20"/>
      <c r="BE98" s="151">
        <f t="shared" si="8"/>
        <v>0</v>
      </c>
      <c r="BF98" s="151">
        <f t="shared" si="9"/>
        <v>0</v>
      </c>
      <c r="BG98" s="151">
        <f t="shared" si="10"/>
        <v>0</v>
      </c>
      <c r="BH98" s="151">
        <f t="shared" si="11"/>
        <v>0</v>
      </c>
      <c r="BI98" s="151">
        <f t="shared" si="12"/>
        <v>0</v>
      </c>
      <c r="BJ98" s="3" t="s">
        <v>83</v>
      </c>
      <c r="BK98" s="151">
        <f t="shared" si="13"/>
        <v>0</v>
      </c>
      <c r="BL98" s="3" t="s">
        <v>176</v>
      </c>
      <c r="BM98" s="150" t="s">
        <v>169</v>
      </c>
    </row>
    <row r="99" ht="24.0" customHeight="1">
      <c r="A99" s="20"/>
      <c r="B99" s="21"/>
      <c r="C99" s="139" t="s">
        <v>170</v>
      </c>
      <c r="D99" s="139" t="s">
        <v>140</v>
      </c>
      <c r="E99" s="140" t="s">
        <v>445</v>
      </c>
      <c r="F99" s="141" t="s">
        <v>446</v>
      </c>
      <c r="G99" s="142" t="s">
        <v>382</v>
      </c>
      <c r="H99" s="173"/>
      <c r="I99" s="144"/>
      <c r="J99" s="145">
        <f t="shared" si="4"/>
        <v>0</v>
      </c>
      <c r="K99" s="141" t="s">
        <v>19</v>
      </c>
      <c r="L99" s="21"/>
      <c r="M99" s="146" t="s">
        <v>19</v>
      </c>
      <c r="N99" s="147" t="s">
        <v>47</v>
      </c>
      <c r="O99" s="20"/>
      <c r="P99" s="148">
        <f t="shared" si="5"/>
        <v>0</v>
      </c>
      <c r="Q99" s="148">
        <v>0.0</v>
      </c>
      <c r="R99" s="148">
        <f t="shared" si="6"/>
        <v>0</v>
      </c>
      <c r="S99" s="148">
        <v>0.0</v>
      </c>
      <c r="T99" s="149">
        <f t="shared" si="7"/>
        <v>0</v>
      </c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150" t="s">
        <v>176</v>
      </c>
      <c r="AS99" s="20"/>
      <c r="AT99" s="150" t="s">
        <v>140</v>
      </c>
      <c r="AU99" s="150" t="s">
        <v>83</v>
      </c>
      <c r="AV99" s="20"/>
      <c r="AW99" s="20"/>
      <c r="AX99" s="20"/>
      <c r="AY99" s="3" t="s">
        <v>139</v>
      </c>
      <c r="AZ99" s="20"/>
      <c r="BA99" s="20"/>
      <c r="BB99" s="20"/>
      <c r="BC99" s="20"/>
      <c r="BD99" s="20"/>
      <c r="BE99" s="151">
        <f t="shared" si="8"/>
        <v>0</v>
      </c>
      <c r="BF99" s="151">
        <f t="shared" si="9"/>
        <v>0</v>
      </c>
      <c r="BG99" s="151">
        <f t="shared" si="10"/>
        <v>0</v>
      </c>
      <c r="BH99" s="151">
        <f t="shared" si="11"/>
        <v>0</v>
      </c>
      <c r="BI99" s="151">
        <f t="shared" si="12"/>
        <v>0</v>
      </c>
      <c r="BJ99" s="3" t="s">
        <v>83</v>
      </c>
      <c r="BK99" s="151">
        <f t="shared" si="13"/>
        <v>0</v>
      </c>
      <c r="BL99" s="3" t="s">
        <v>176</v>
      </c>
      <c r="BM99" s="150" t="s">
        <v>173</v>
      </c>
    </row>
    <row r="100" ht="25.5" customHeight="1">
      <c r="A100" s="129"/>
      <c r="B100" s="130"/>
      <c r="C100" s="129"/>
      <c r="D100" s="131" t="s">
        <v>75</v>
      </c>
      <c r="E100" s="132" t="s">
        <v>447</v>
      </c>
      <c r="F100" s="132" t="s">
        <v>448</v>
      </c>
      <c r="G100" s="129"/>
      <c r="H100" s="129"/>
      <c r="I100" s="129"/>
      <c r="J100" s="133">
        <f>BK100</f>
        <v>0</v>
      </c>
      <c r="K100" s="129"/>
      <c r="L100" s="130"/>
      <c r="M100" s="134"/>
      <c r="N100" s="129"/>
      <c r="O100" s="129"/>
      <c r="P100" s="135">
        <f>SUM(P101:P102)</f>
        <v>0</v>
      </c>
      <c r="Q100" s="129"/>
      <c r="R100" s="135">
        <f>SUM(R101:R102)</f>
        <v>0</v>
      </c>
      <c r="S100" s="129"/>
      <c r="T100" s="136">
        <f>SUM(T101:T102)</f>
        <v>0</v>
      </c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31" t="s">
        <v>85</v>
      </c>
      <c r="AS100" s="129"/>
      <c r="AT100" s="137" t="s">
        <v>75</v>
      </c>
      <c r="AU100" s="137" t="s">
        <v>76</v>
      </c>
      <c r="AV100" s="129"/>
      <c r="AW100" s="129"/>
      <c r="AX100" s="129"/>
      <c r="AY100" s="131" t="s">
        <v>139</v>
      </c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38">
        <f>SUM(BK101:BK102)</f>
        <v>0</v>
      </c>
      <c r="BL100" s="129"/>
      <c r="BM100" s="129"/>
    </row>
    <row r="101" ht="24.0" customHeight="1">
      <c r="A101" s="20"/>
      <c r="B101" s="21"/>
      <c r="C101" s="139" t="s">
        <v>158</v>
      </c>
      <c r="D101" s="139" t="s">
        <v>140</v>
      </c>
      <c r="E101" s="140" t="s">
        <v>449</v>
      </c>
      <c r="F101" s="141" t="s">
        <v>450</v>
      </c>
      <c r="G101" s="142" t="s">
        <v>190</v>
      </c>
      <c r="H101" s="143">
        <v>1.0</v>
      </c>
      <c r="I101" s="144"/>
      <c r="J101" s="145">
        <f t="shared" ref="J101:J102" si="14">ROUND(I101*H101,2)</f>
        <v>0</v>
      </c>
      <c r="K101" s="141" t="s">
        <v>19</v>
      </c>
      <c r="L101" s="21"/>
      <c r="M101" s="146" t="s">
        <v>19</v>
      </c>
      <c r="N101" s="147" t="s">
        <v>47</v>
      </c>
      <c r="O101" s="20"/>
      <c r="P101" s="148">
        <f t="shared" ref="P101:P102" si="15">O101*H101</f>
        <v>0</v>
      </c>
      <c r="Q101" s="148">
        <v>0.0</v>
      </c>
      <c r="R101" s="148">
        <f t="shared" ref="R101:R102" si="16">Q101*H101</f>
        <v>0</v>
      </c>
      <c r="S101" s="148">
        <v>0.0</v>
      </c>
      <c r="T101" s="149">
        <f t="shared" ref="T101:T102" si="17">S101*H101</f>
        <v>0</v>
      </c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150" t="s">
        <v>176</v>
      </c>
      <c r="AS101" s="20"/>
      <c r="AT101" s="150" t="s">
        <v>140</v>
      </c>
      <c r="AU101" s="150" t="s">
        <v>83</v>
      </c>
      <c r="AV101" s="20"/>
      <c r="AW101" s="20"/>
      <c r="AX101" s="20"/>
      <c r="AY101" s="3" t="s">
        <v>139</v>
      </c>
      <c r="AZ101" s="20"/>
      <c r="BA101" s="20"/>
      <c r="BB101" s="20"/>
      <c r="BC101" s="20"/>
      <c r="BD101" s="20"/>
      <c r="BE101" s="151">
        <f t="shared" ref="BE101:BE102" si="18">IF(N101="základní",J101,0)</f>
        <v>0</v>
      </c>
      <c r="BF101" s="151">
        <f t="shared" ref="BF101:BF102" si="19">IF(N101="snížená",J101,0)</f>
        <v>0</v>
      </c>
      <c r="BG101" s="151">
        <f t="shared" ref="BG101:BG102" si="20">IF(N101="zákl. přenesená",J101,0)</f>
        <v>0</v>
      </c>
      <c r="BH101" s="151">
        <f t="shared" ref="BH101:BH102" si="21">IF(N101="sníž. přenesená",J101,0)</f>
        <v>0</v>
      </c>
      <c r="BI101" s="151">
        <f t="shared" ref="BI101:BI102" si="22">IF(N101="nulová",J101,0)</f>
        <v>0</v>
      </c>
      <c r="BJ101" s="3" t="s">
        <v>83</v>
      </c>
      <c r="BK101" s="151">
        <f t="shared" ref="BK101:BK102" si="23">ROUND(I101*H101,2)</f>
        <v>0</v>
      </c>
      <c r="BL101" s="3" t="s">
        <v>176</v>
      </c>
      <c r="BM101" s="150" t="s">
        <v>176</v>
      </c>
    </row>
    <row r="102" ht="24.0" customHeight="1">
      <c r="A102" s="20"/>
      <c r="B102" s="21"/>
      <c r="C102" s="139" t="s">
        <v>154</v>
      </c>
      <c r="D102" s="139" t="s">
        <v>140</v>
      </c>
      <c r="E102" s="140" t="s">
        <v>451</v>
      </c>
      <c r="F102" s="141" t="s">
        <v>452</v>
      </c>
      <c r="G102" s="142" t="s">
        <v>382</v>
      </c>
      <c r="H102" s="173"/>
      <c r="I102" s="144"/>
      <c r="J102" s="145">
        <f t="shared" si="14"/>
        <v>0</v>
      </c>
      <c r="K102" s="141" t="s">
        <v>19</v>
      </c>
      <c r="L102" s="21"/>
      <c r="M102" s="146" t="s">
        <v>19</v>
      </c>
      <c r="N102" s="147" t="s">
        <v>47</v>
      </c>
      <c r="O102" s="20"/>
      <c r="P102" s="148">
        <f t="shared" si="15"/>
        <v>0</v>
      </c>
      <c r="Q102" s="148">
        <v>0.0</v>
      </c>
      <c r="R102" s="148">
        <f t="shared" si="16"/>
        <v>0</v>
      </c>
      <c r="S102" s="148">
        <v>0.0</v>
      </c>
      <c r="T102" s="149">
        <f t="shared" si="17"/>
        <v>0</v>
      </c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150" t="s">
        <v>176</v>
      </c>
      <c r="AS102" s="20"/>
      <c r="AT102" s="150" t="s">
        <v>140</v>
      </c>
      <c r="AU102" s="150" t="s">
        <v>83</v>
      </c>
      <c r="AV102" s="20"/>
      <c r="AW102" s="20"/>
      <c r="AX102" s="20"/>
      <c r="AY102" s="3" t="s">
        <v>139</v>
      </c>
      <c r="AZ102" s="20"/>
      <c r="BA102" s="20"/>
      <c r="BB102" s="20"/>
      <c r="BC102" s="20"/>
      <c r="BD102" s="20"/>
      <c r="BE102" s="151">
        <f t="shared" si="18"/>
        <v>0</v>
      </c>
      <c r="BF102" s="151">
        <f t="shared" si="19"/>
        <v>0</v>
      </c>
      <c r="BG102" s="151">
        <f t="shared" si="20"/>
        <v>0</v>
      </c>
      <c r="BH102" s="151">
        <f t="shared" si="21"/>
        <v>0</v>
      </c>
      <c r="BI102" s="151">
        <f t="shared" si="22"/>
        <v>0</v>
      </c>
      <c r="BJ102" s="3" t="s">
        <v>83</v>
      </c>
      <c r="BK102" s="151">
        <f t="shared" si="23"/>
        <v>0</v>
      </c>
      <c r="BL102" s="3" t="s">
        <v>176</v>
      </c>
      <c r="BM102" s="150" t="s">
        <v>179</v>
      </c>
    </row>
    <row r="103" ht="25.5" customHeight="1">
      <c r="A103" s="129"/>
      <c r="B103" s="130"/>
      <c r="C103" s="129"/>
      <c r="D103" s="131" t="s">
        <v>75</v>
      </c>
      <c r="E103" s="132" t="s">
        <v>453</v>
      </c>
      <c r="F103" s="132" t="s">
        <v>454</v>
      </c>
      <c r="G103" s="129"/>
      <c r="H103" s="129"/>
      <c r="I103" s="129"/>
      <c r="J103" s="133">
        <f>BK103</f>
        <v>0</v>
      </c>
      <c r="K103" s="129"/>
      <c r="L103" s="130"/>
      <c r="M103" s="134"/>
      <c r="N103" s="129"/>
      <c r="O103" s="129"/>
      <c r="P103" s="135">
        <f>SUM(P104:P106)</f>
        <v>0</v>
      </c>
      <c r="Q103" s="129"/>
      <c r="R103" s="135">
        <f>SUM(R104:R106)</f>
        <v>0</v>
      </c>
      <c r="S103" s="129"/>
      <c r="T103" s="136">
        <f>SUM(T104:T106)</f>
        <v>0</v>
      </c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31" t="s">
        <v>85</v>
      </c>
      <c r="AS103" s="129"/>
      <c r="AT103" s="137" t="s">
        <v>75</v>
      </c>
      <c r="AU103" s="137" t="s">
        <v>76</v>
      </c>
      <c r="AV103" s="129"/>
      <c r="AW103" s="129"/>
      <c r="AX103" s="129"/>
      <c r="AY103" s="131" t="s">
        <v>139</v>
      </c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38">
        <f>SUM(BK104:BK106)</f>
        <v>0</v>
      </c>
      <c r="BL103" s="129"/>
      <c r="BM103" s="129"/>
    </row>
    <row r="104" ht="37.5" customHeight="1">
      <c r="A104" s="20"/>
      <c r="B104" s="21"/>
      <c r="C104" s="139" t="s">
        <v>163</v>
      </c>
      <c r="D104" s="139" t="s">
        <v>140</v>
      </c>
      <c r="E104" s="140" t="s">
        <v>455</v>
      </c>
      <c r="F104" s="141" t="s">
        <v>456</v>
      </c>
      <c r="G104" s="142" t="s">
        <v>190</v>
      </c>
      <c r="H104" s="143">
        <v>1.0</v>
      </c>
      <c r="I104" s="144"/>
      <c r="J104" s="145">
        <f t="shared" ref="J104:J106" si="24">ROUND(I104*H104,2)</f>
        <v>0</v>
      </c>
      <c r="K104" s="141" t="s">
        <v>19</v>
      </c>
      <c r="L104" s="21"/>
      <c r="M104" s="146" t="s">
        <v>19</v>
      </c>
      <c r="N104" s="147" t="s">
        <v>47</v>
      </c>
      <c r="O104" s="20"/>
      <c r="P104" s="148">
        <f t="shared" ref="P104:P106" si="25">O104*H104</f>
        <v>0</v>
      </c>
      <c r="Q104" s="148">
        <v>0.0</v>
      </c>
      <c r="R104" s="148">
        <f t="shared" ref="R104:R106" si="26">Q104*H104</f>
        <v>0</v>
      </c>
      <c r="S104" s="148">
        <v>0.0</v>
      </c>
      <c r="T104" s="149">
        <f t="shared" ref="T104:T106" si="27">S104*H104</f>
        <v>0</v>
      </c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150" t="s">
        <v>176</v>
      </c>
      <c r="AS104" s="20"/>
      <c r="AT104" s="150" t="s">
        <v>140</v>
      </c>
      <c r="AU104" s="150" t="s">
        <v>83</v>
      </c>
      <c r="AV104" s="20"/>
      <c r="AW104" s="20"/>
      <c r="AX104" s="20"/>
      <c r="AY104" s="3" t="s">
        <v>139</v>
      </c>
      <c r="AZ104" s="20"/>
      <c r="BA104" s="20"/>
      <c r="BB104" s="20"/>
      <c r="BC104" s="20"/>
      <c r="BD104" s="20"/>
      <c r="BE104" s="151">
        <f t="shared" ref="BE104:BE106" si="28">IF(N104="základní",J104,0)</f>
        <v>0</v>
      </c>
      <c r="BF104" s="151">
        <f t="shared" ref="BF104:BF106" si="29">IF(N104="snížená",J104,0)</f>
        <v>0</v>
      </c>
      <c r="BG104" s="151">
        <f t="shared" ref="BG104:BG106" si="30">IF(N104="zákl. přenesená",J104,0)</f>
        <v>0</v>
      </c>
      <c r="BH104" s="151">
        <f t="shared" ref="BH104:BH106" si="31">IF(N104="sníž. přenesená",J104,0)</f>
        <v>0</v>
      </c>
      <c r="BI104" s="151">
        <f t="shared" ref="BI104:BI106" si="32">IF(N104="nulová",J104,0)</f>
        <v>0</v>
      </c>
      <c r="BJ104" s="3" t="s">
        <v>83</v>
      </c>
      <c r="BK104" s="151">
        <f t="shared" ref="BK104:BK106" si="33">ROUND(I104*H104,2)</f>
        <v>0</v>
      </c>
      <c r="BL104" s="3" t="s">
        <v>176</v>
      </c>
      <c r="BM104" s="150" t="s">
        <v>184</v>
      </c>
    </row>
    <row r="105" ht="24.0" customHeight="1">
      <c r="A105" s="20"/>
      <c r="B105" s="21"/>
      <c r="C105" s="139" t="s">
        <v>187</v>
      </c>
      <c r="D105" s="139" t="s">
        <v>140</v>
      </c>
      <c r="E105" s="140" t="s">
        <v>457</v>
      </c>
      <c r="F105" s="141" t="s">
        <v>458</v>
      </c>
      <c r="G105" s="142" t="s">
        <v>190</v>
      </c>
      <c r="H105" s="143">
        <v>1.0</v>
      </c>
      <c r="I105" s="144"/>
      <c r="J105" s="145">
        <f t="shared" si="24"/>
        <v>0</v>
      </c>
      <c r="K105" s="141" t="s">
        <v>19</v>
      </c>
      <c r="L105" s="21"/>
      <c r="M105" s="146" t="s">
        <v>19</v>
      </c>
      <c r="N105" s="147" t="s">
        <v>47</v>
      </c>
      <c r="O105" s="20"/>
      <c r="P105" s="148">
        <f t="shared" si="25"/>
        <v>0</v>
      </c>
      <c r="Q105" s="148">
        <v>0.0</v>
      </c>
      <c r="R105" s="148">
        <f t="shared" si="26"/>
        <v>0</v>
      </c>
      <c r="S105" s="148">
        <v>0.0</v>
      </c>
      <c r="T105" s="149">
        <f t="shared" si="27"/>
        <v>0</v>
      </c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150" t="s">
        <v>176</v>
      </c>
      <c r="AS105" s="20"/>
      <c r="AT105" s="150" t="s">
        <v>140</v>
      </c>
      <c r="AU105" s="150" t="s">
        <v>83</v>
      </c>
      <c r="AV105" s="20"/>
      <c r="AW105" s="20"/>
      <c r="AX105" s="20"/>
      <c r="AY105" s="3" t="s">
        <v>139</v>
      </c>
      <c r="AZ105" s="20"/>
      <c r="BA105" s="20"/>
      <c r="BB105" s="20"/>
      <c r="BC105" s="20"/>
      <c r="BD105" s="20"/>
      <c r="BE105" s="151">
        <f t="shared" si="28"/>
        <v>0</v>
      </c>
      <c r="BF105" s="151">
        <f t="shared" si="29"/>
        <v>0</v>
      </c>
      <c r="BG105" s="151">
        <f t="shared" si="30"/>
        <v>0</v>
      </c>
      <c r="BH105" s="151">
        <f t="shared" si="31"/>
        <v>0</v>
      </c>
      <c r="BI105" s="151">
        <f t="shared" si="32"/>
        <v>0</v>
      </c>
      <c r="BJ105" s="3" t="s">
        <v>83</v>
      </c>
      <c r="BK105" s="151">
        <f t="shared" si="33"/>
        <v>0</v>
      </c>
      <c r="BL105" s="3" t="s">
        <v>176</v>
      </c>
      <c r="BM105" s="150" t="s">
        <v>191</v>
      </c>
    </row>
    <row r="106" ht="24.0" customHeight="1">
      <c r="A106" s="20"/>
      <c r="B106" s="21"/>
      <c r="C106" s="139" t="s">
        <v>169</v>
      </c>
      <c r="D106" s="139" t="s">
        <v>140</v>
      </c>
      <c r="E106" s="140" t="s">
        <v>459</v>
      </c>
      <c r="F106" s="141" t="s">
        <v>460</v>
      </c>
      <c r="G106" s="142" t="s">
        <v>382</v>
      </c>
      <c r="H106" s="173"/>
      <c r="I106" s="144"/>
      <c r="J106" s="145">
        <f t="shared" si="24"/>
        <v>0</v>
      </c>
      <c r="K106" s="141" t="s">
        <v>19</v>
      </c>
      <c r="L106" s="21"/>
      <c r="M106" s="146" t="s">
        <v>19</v>
      </c>
      <c r="N106" s="147" t="s">
        <v>47</v>
      </c>
      <c r="O106" s="20"/>
      <c r="P106" s="148">
        <f t="shared" si="25"/>
        <v>0</v>
      </c>
      <c r="Q106" s="148">
        <v>0.0</v>
      </c>
      <c r="R106" s="148">
        <f t="shared" si="26"/>
        <v>0</v>
      </c>
      <c r="S106" s="148">
        <v>0.0</v>
      </c>
      <c r="T106" s="149">
        <f t="shared" si="27"/>
        <v>0</v>
      </c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150" t="s">
        <v>176</v>
      </c>
      <c r="AS106" s="20"/>
      <c r="AT106" s="150" t="s">
        <v>140</v>
      </c>
      <c r="AU106" s="150" t="s">
        <v>83</v>
      </c>
      <c r="AV106" s="20"/>
      <c r="AW106" s="20"/>
      <c r="AX106" s="20"/>
      <c r="AY106" s="3" t="s">
        <v>139</v>
      </c>
      <c r="AZ106" s="20"/>
      <c r="BA106" s="20"/>
      <c r="BB106" s="20"/>
      <c r="BC106" s="20"/>
      <c r="BD106" s="20"/>
      <c r="BE106" s="151">
        <f t="shared" si="28"/>
        <v>0</v>
      </c>
      <c r="BF106" s="151">
        <f t="shared" si="29"/>
        <v>0</v>
      </c>
      <c r="BG106" s="151">
        <f t="shared" si="30"/>
        <v>0</v>
      </c>
      <c r="BH106" s="151">
        <f t="shared" si="31"/>
        <v>0</v>
      </c>
      <c r="BI106" s="151">
        <f t="shared" si="32"/>
        <v>0</v>
      </c>
      <c r="BJ106" s="3" t="s">
        <v>83</v>
      </c>
      <c r="BK106" s="151">
        <f t="shared" si="33"/>
        <v>0</v>
      </c>
      <c r="BL106" s="3" t="s">
        <v>176</v>
      </c>
      <c r="BM106" s="150" t="s">
        <v>194</v>
      </c>
    </row>
    <row r="107" ht="25.5" customHeight="1">
      <c r="A107" s="129"/>
      <c r="B107" s="130"/>
      <c r="C107" s="129"/>
      <c r="D107" s="131" t="s">
        <v>75</v>
      </c>
      <c r="E107" s="132" t="s">
        <v>461</v>
      </c>
      <c r="F107" s="132" t="s">
        <v>462</v>
      </c>
      <c r="G107" s="129"/>
      <c r="H107" s="129"/>
      <c r="I107" s="129"/>
      <c r="J107" s="133">
        <f>BK107</f>
        <v>0</v>
      </c>
      <c r="K107" s="129"/>
      <c r="L107" s="130"/>
      <c r="M107" s="134"/>
      <c r="N107" s="129"/>
      <c r="O107" s="129"/>
      <c r="P107" s="135">
        <f>P108</f>
        <v>0</v>
      </c>
      <c r="Q107" s="129"/>
      <c r="R107" s="135">
        <f>R108</f>
        <v>0</v>
      </c>
      <c r="S107" s="129"/>
      <c r="T107" s="136">
        <f>T108</f>
        <v>0</v>
      </c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31" t="s">
        <v>83</v>
      </c>
      <c r="AS107" s="129"/>
      <c r="AT107" s="137" t="s">
        <v>75</v>
      </c>
      <c r="AU107" s="137" t="s">
        <v>76</v>
      </c>
      <c r="AV107" s="129"/>
      <c r="AW107" s="129"/>
      <c r="AX107" s="129"/>
      <c r="AY107" s="131" t="s">
        <v>139</v>
      </c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38">
        <f>BK108</f>
        <v>0</v>
      </c>
      <c r="BL107" s="129"/>
      <c r="BM107" s="129"/>
    </row>
    <row r="108" ht="24.0" customHeight="1">
      <c r="A108" s="20"/>
      <c r="B108" s="21"/>
      <c r="C108" s="139" t="s">
        <v>195</v>
      </c>
      <c r="D108" s="139" t="s">
        <v>140</v>
      </c>
      <c r="E108" s="140" t="s">
        <v>463</v>
      </c>
      <c r="F108" s="141" t="s">
        <v>464</v>
      </c>
      <c r="G108" s="142" t="s">
        <v>190</v>
      </c>
      <c r="H108" s="143">
        <v>1.0</v>
      </c>
      <c r="I108" s="144"/>
      <c r="J108" s="145">
        <f>ROUND(I108*H108,2)</f>
        <v>0</v>
      </c>
      <c r="K108" s="141" t="s">
        <v>19</v>
      </c>
      <c r="L108" s="21"/>
      <c r="M108" s="168" t="s">
        <v>19</v>
      </c>
      <c r="N108" s="169" t="s">
        <v>47</v>
      </c>
      <c r="O108" s="170"/>
      <c r="P108" s="171">
        <f>O108*H108</f>
        <v>0</v>
      </c>
      <c r="Q108" s="171">
        <v>0.0</v>
      </c>
      <c r="R108" s="171">
        <f>Q108*H108</f>
        <v>0</v>
      </c>
      <c r="S108" s="171">
        <v>0.0</v>
      </c>
      <c r="T108" s="172">
        <f>S108*H108</f>
        <v>0</v>
      </c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150" t="s">
        <v>144</v>
      </c>
      <c r="AS108" s="20"/>
      <c r="AT108" s="150" t="s">
        <v>140</v>
      </c>
      <c r="AU108" s="150" t="s">
        <v>83</v>
      </c>
      <c r="AV108" s="20"/>
      <c r="AW108" s="20"/>
      <c r="AX108" s="20"/>
      <c r="AY108" s="3" t="s">
        <v>139</v>
      </c>
      <c r="AZ108" s="20"/>
      <c r="BA108" s="20"/>
      <c r="BB108" s="20"/>
      <c r="BC108" s="20"/>
      <c r="BD108" s="20"/>
      <c r="BE108" s="151">
        <f>IF(N108="základní",J108,0)</f>
        <v>0</v>
      </c>
      <c r="BF108" s="151">
        <f>IF(N108="snížená",J108,0)</f>
        <v>0</v>
      </c>
      <c r="BG108" s="151">
        <f>IF(N108="zákl. přenesená",J108,0)</f>
        <v>0</v>
      </c>
      <c r="BH108" s="151">
        <f>IF(N108="sníž. přenesená",J108,0)</f>
        <v>0</v>
      </c>
      <c r="BI108" s="151">
        <f>IF(N108="nulová",J108,0)</f>
        <v>0</v>
      </c>
      <c r="BJ108" s="3" t="s">
        <v>83</v>
      </c>
      <c r="BK108" s="151">
        <f>ROUND(I108*H108,2)</f>
        <v>0</v>
      </c>
      <c r="BL108" s="3" t="s">
        <v>144</v>
      </c>
      <c r="BM108" s="150" t="s">
        <v>198</v>
      </c>
    </row>
    <row r="109" ht="6.75" customHeight="1">
      <c r="A109" s="20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21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</row>
  </sheetData>
  <autoFilter ref="$C$82:$K$108"/>
  <mergeCells count="9">
    <mergeCell ref="E73:H73"/>
    <mergeCell ref="E75:H75"/>
    <mergeCell ref="L2:V2"/>
    <mergeCell ref="E7:H7"/>
    <mergeCell ref="E9:H9"/>
    <mergeCell ref="E18:H18"/>
    <mergeCell ref="E48:H48"/>
    <mergeCell ref="E50:H50"/>
    <mergeCell ref="E27:K27"/>
  </mergeCells>
  <printOptions/>
  <pageMargins bottom="0.39375" footer="0.0" header="0.0" left="0.39375" right="0.39375" top="0.39375"/>
  <pageSetup paperSize="9" orientation="portrait"/>
  <headerFooter>
    <oddFooter>&amp;CStrana &amp;P z 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6.83" defaultRowHeight="15.0"/>
  <cols>
    <col customWidth="1" min="1" max="1" width="8.33"/>
    <col customWidth="1" min="2" max="2" width="1.17"/>
    <col customWidth="1" min="3" max="3" width="4.17"/>
    <col customWidth="1" min="4" max="4" width="4.33"/>
    <col customWidth="1" min="5" max="5" width="17.17"/>
    <col customWidth="1" min="6" max="6" width="50.83"/>
    <col customWidth="1" min="7" max="7" width="7.5"/>
    <col customWidth="1" min="8" max="8" width="14.0"/>
    <col customWidth="1" min="9" max="9" width="15.83"/>
    <col customWidth="1" min="10" max="11" width="22.33"/>
    <col customWidth="1" min="12" max="12" width="9.33"/>
    <col customWidth="1" hidden="1" min="13" max="13" width="10.83"/>
    <col customWidth="1" hidden="1" min="14" max="14" width="9.33"/>
    <col customWidth="1" hidden="1" min="15" max="20" width="14.17"/>
    <col customWidth="1" hidden="1" min="21" max="21" width="16.33"/>
    <col customWidth="1" min="22" max="22" width="12.33"/>
    <col customWidth="1" min="23" max="23" width="16.33"/>
    <col customWidth="1" min="24" max="24" width="12.33"/>
    <col customWidth="1" min="25" max="25" width="15.0"/>
    <col customWidth="1" min="26" max="26" width="11.0"/>
    <col customWidth="1" min="27" max="27" width="15.0"/>
    <col customWidth="1" min="28" max="28" width="16.33"/>
    <col customWidth="1" min="29" max="29" width="11.0"/>
    <col customWidth="1" min="30" max="30" width="15.0"/>
    <col customWidth="1" min="31" max="31" width="16.33"/>
    <col customWidth="1" hidden="1" min="44" max="65" width="9.33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 t="s">
        <v>94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 t="s">
        <v>85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ht="24.75" customHeight="1">
      <c r="A4" s="2"/>
      <c r="B4" s="6"/>
      <c r="C4" s="2"/>
      <c r="D4" s="7" t="s">
        <v>98</v>
      </c>
      <c r="E4" s="2"/>
      <c r="F4" s="2"/>
      <c r="G4" s="2"/>
      <c r="H4" s="2"/>
      <c r="I4" s="2"/>
      <c r="J4" s="2"/>
      <c r="K4" s="2"/>
      <c r="L4" s="6"/>
      <c r="M4" s="97" t="s">
        <v>10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 t="s">
        <v>4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ht="12.0" customHeight="1">
      <c r="A6" s="2"/>
      <c r="B6" s="6"/>
      <c r="C6" s="2"/>
      <c r="D6" s="15" t="s">
        <v>16</v>
      </c>
      <c r="E6" s="2"/>
      <c r="F6" s="2"/>
      <c r="G6" s="2"/>
      <c r="H6" s="2"/>
      <c r="I6" s="2"/>
      <c r="J6" s="2"/>
      <c r="K6" s="2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ht="16.5" customHeight="1">
      <c r="A7" s="2"/>
      <c r="B7" s="6"/>
      <c r="C7" s="2"/>
      <c r="D7" s="2"/>
      <c r="E7" s="98" t="str">
        <f>'Rekapitulace stavby'!K6</f>
        <v>Kolín Hradby</v>
      </c>
      <c r="I7" s="2"/>
      <c r="J7" s="2"/>
      <c r="K7" s="2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ht="12.0" customHeight="1">
      <c r="A8" s="20"/>
      <c r="B8" s="21"/>
      <c r="C8" s="20"/>
      <c r="D8" s="15" t="s">
        <v>99</v>
      </c>
      <c r="E8" s="20"/>
      <c r="F8" s="20"/>
      <c r="G8" s="20"/>
      <c r="H8" s="20"/>
      <c r="I8" s="20"/>
      <c r="J8" s="20"/>
      <c r="K8" s="20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</row>
    <row r="9" ht="16.5" customHeight="1">
      <c r="A9" s="20"/>
      <c r="B9" s="21"/>
      <c r="C9" s="20"/>
      <c r="D9" s="20"/>
      <c r="E9" s="48" t="s">
        <v>465</v>
      </c>
      <c r="I9" s="20"/>
      <c r="J9" s="20"/>
      <c r="K9" s="20"/>
      <c r="L9" s="21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</row>
    <row r="10">
      <c r="A10" s="20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1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</row>
    <row r="11" ht="12.0" customHeight="1">
      <c r="A11" s="20"/>
      <c r="B11" s="21"/>
      <c r="C11" s="20"/>
      <c r="D11" s="15" t="s">
        <v>18</v>
      </c>
      <c r="E11" s="20"/>
      <c r="F11" s="11" t="s">
        <v>19</v>
      </c>
      <c r="G11" s="20"/>
      <c r="H11" s="20"/>
      <c r="I11" s="15" t="s">
        <v>20</v>
      </c>
      <c r="J11" s="11" t="s">
        <v>19</v>
      </c>
      <c r="K11" s="20"/>
      <c r="L11" s="21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</row>
    <row r="12" ht="12.0" customHeight="1">
      <c r="A12" s="20"/>
      <c r="B12" s="21"/>
      <c r="C12" s="20"/>
      <c r="D12" s="15" t="s">
        <v>21</v>
      </c>
      <c r="E12" s="20"/>
      <c r="F12" s="11" t="s">
        <v>22</v>
      </c>
      <c r="G12" s="20"/>
      <c r="H12" s="20"/>
      <c r="I12" s="15" t="s">
        <v>23</v>
      </c>
      <c r="J12" s="50" t="str">
        <f>'Rekapitulace stavby'!AN8</f>
        <v>27. 3. 2023</v>
      </c>
      <c r="K12" s="20"/>
      <c r="L12" s="21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</row>
    <row r="13" ht="10.5" customHeight="1">
      <c r="A13" s="20"/>
      <c r="B13" s="21"/>
      <c r="C13" s="20"/>
      <c r="D13" s="20"/>
      <c r="E13" s="20"/>
      <c r="F13" s="20"/>
      <c r="G13" s="20"/>
      <c r="H13" s="20"/>
      <c r="I13" s="20"/>
      <c r="J13" s="20"/>
      <c r="K13" s="20"/>
      <c r="L13" s="21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</row>
    <row r="14" ht="12.0" customHeight="1">
      <c r="A14" s="20"/>
      <c r="B14" s="21"/>
      <c r="C14" s="20"/>
      <c r="D14" s="15" t="s">
        <v>25</v>
      </c>
      <c r="E14" s="20"/>
      <c r="F14" s="20"/>
      <c r="G14" s="20"/>
      <c r="H14" s="20"/>
      <c r="I14" s="15" t="s">
        <v>26</v>
      </c>
      <c r="J14" s="11" t="str">
        <f>IF('Rekapitulace stavby'!AN10="","",'Rekapitulace stavby'!AN10)</f>
        <v>00235440</v>
      </c>
      <c r="K14" s="20"/>
      <c r="L14" s="21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</row>
    <row r="15" ht="18.0" customHeight="1">
      <c r="A15" s="20"/>
      <c r="B15" s="21"/>
      <c r="C15" s="20"/>
      <c r="D15" s="20"/>
      <c r="E15" s="11" t="str">
        <f>IF('Rekapitulace stavby'!E11="","",'Rekapitulace stavby'!E11)</f>
        <v>Město Kolín</v>
      </c>
      <c r="F15" s="20"/>
      <c r="G15" s="20"/>
      <c r="H15" s="20"/>
      <c r="I15" s="15" t="s">
        <v>29</v>
      </c>
      <c r="J15" s="11" t="str">
        <f>IF('Rekapitulace stavby'!AN11="","",'Rekapitulace stavby'!AN11)</f>
        <v>CZ00235440</v>
      </c>
      <c r="K15" s="20"/>
      <c r="L15" s="21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</row>
    <row r="16" ht="6.75" customHeight="1">
      <c r="A16" s="20"/>
      <c r="B16" s="21"/>
      <c r="C16" s="20"/>
      <c r="D16" s="20"/>
      <c r="E16" s="20"/>
      <c r="F16" s="20"/>
      <c r="G16" s="20"/>
      <c r="H16" s="20"/>
      <c r="I16" s="20"/>
      <c r="J16" s="20"/>
      <c r="K16" s="20"/>
      <c r="L16" s="21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</row>
    <row r="17" ht="12.0" customHeight="1">
      <c r="A17" s="20"/>
      <c r="B17" s="21"/>
      <c r="C17" s="20"/>
      <c r="D17" s="15" t="s">
        <v>31</v>
      </c>
      <c r="E17" s="20"/>
      <c r="F17" s="20"/>
      <c r="G17" s="20"/>
      <c r="H17" s="20"/>
      <c r="I17" s="15" t="s">
        <v>26</v>
      </c>
      <c r="J17" s="17" t="str">
        <f>'Rekapitulace stavby'!AN13</f>
        <v>Vyplň údaj</v>
      </c>
      <c r="K17" s="20"/>
      <c r="L17" s="2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</row>
    <row r="18" ht="18.0" customHeight="1">
      <c r="A18" s="20"/>
      <c r="B18" s="21"/>
      <c r="C18" s="20"/>
      <c r="D18" s="20"/>
      <c r="E18" s="17" t="str">
        <f>'Rekapitulace stavby'!E14</f>
        <v>Vyplň údaj</v>
      </c>
      <c r="I18" s="15" t="s">
        <v>29</v>
      </c>
      <c r="J18" s="17" t="str">
        <f>'Rekapitulace stavby'!AN14</f>
        <v>Vyplň údaj</v>
      </c>
      <c r="K18" s="20"/>
      <c r="L18" s="2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</row>
    <row r="19" ht="6.75" customHeight="1">
      <c r="A19" s="20"/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</row>
    <row r="20" ht="12.0" customHeight="1">
      <c r="A20" s="20"/>
      <c r="B20" s="21"/>
      <c r="C20" s="20"/>
      <c r="D20" s="15" t="s">
        <v>33</v>
      </c>
      <c r="E20" s="20"/>
      <c r="F20" s="20"/>
      <c r="G20" s="20"/>
      <c r="H20" s="20"/>
      <c r="I20" s="15" t="s">
        <v>26</v>
      </c>
      <c r="J20" s="11" t="str">
        <f>IF('Rekapitulace stavby'!AN16="","",'Rekapitulace stavby'!AN16)</f>
        <v/>
      </c>
      <c r="K20" s="20"/>
      <c r="L20" s="2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</row>
    <row r="21" ht="18.0" customHeight="1">
      <c r="A21" s="20"/>
      <c r="B21" s="21"/>
      <c r="C21" s="20"/>
      <c r="D21" s="20"/>
      <c r="E21" s="11" t="str">
        <f>IF('Rekapitulace stavby'!E17="","",'Rekapitulace stavby'!E17)</f>
        <v>Jaroslav Janoušek</v>
      </c>
      <c r="F21" s="20"/>
      <c r="G21" s="20"/>
      <c r="H21" s="20"/>
      <c r="I21" s="15" t="s">
        <v>29</v>
      </c>
      <c r="J21" s="11" t="str">
        <f>IF('Rekapitulace stavby'!AN17="","",'Rekapitulace stavby'!AN17)</f>
        <v/>
      </c>
      <c r="K21" s="20"/>
      <c r="L21" s="2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</row>
    <row r="22" ht="6.75" customHeight="1">
      <c r="A22" s="20"/>
      <c r="B22" s="21"/>
      <c r="C22" s="20"/>
      <c r="D22" s="20"/>
      <c r="E22" s="20"/>
      <c r="F22" s="20"/>
      <c r="G22" s="20"/>
      <c r="H22" s="20"/>
      <c r="I22" s="20"/>
      <c r="J22" s="20"/>
      <c r="K22" s="20"/>
      <c r="L22" s="2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</row>
    <row r="23" ht="12.0" customHeight="1">
      <c r="A23" s="20"/>
      <c r="B23" s="21"/>
      <c r="C23" s="20"/>
      <c r="D23" s="15" t="s">
        <v>36</v>
      </c>
      <c r="E23" s="20"/>
      <c r="F23" s="20"/>
      <c r="G23" s="20"/>
      <c r="H23" s="20"/>
      <c r="I23" s="15" t="s">
        <v>26</v>
      </c>
      <c r="J23" s="11" t="str">
        <f>IF('Rekapitulace stavby'!AN19="","",'Rekapitulace stavby'!AN19)</f>
        <v>11700076</v>
      </c>
      <c r="K23" s="20"/>
      <c r="L23" s="2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</row>
    <row r="24" ht="18.0" customHeight="1">
      <c r="A24" s="20"/>
      <c r="B24" s="21"/>
      <c r="C24" s="20"/>
      <c r="D24" s="20"/>
      <c r="E24" s="11" t="str">
        <f>IF('Rekapitulace stavby'!E20="","",'Rekapitulace stavby'!E20)</f>
        <v>Tridora group s.r.o</v>
      </c>
      <c r="F24" s="20"/>
      <c r="G24" s="20"/>
      <c r="H24" s="20"/>
      <c r="I24" s="15" t="s">
        <v>29</v>
      </c>
      <c r="J24" s="11" t="str">
        <f>IF('Rekapitulace stavby'!AN20="","",'Rekapitulace stavby'!AN20)</f>
        <v>CZ11700076</v>
      </c>
      <c r="K24" s="20"/>
      <c r="L24" s="2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</row>
    <row r="25" ht="6.75" customHeight="1">
      <c r="A25" s="20"/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</row>
    <row r="26" ht="12.0" customHeight="1">
      <c r="A26" s="20"/>
      <c r="B26" s="21"/>
      <c r="C26" s="20"/>
      <c r="D26" s="15" t="s">
        <v>40</v>
      </c>
      <c r="E26" s="20"/>
      <c r="F26" s="20"/>
      <c r="G26" s="20"/>
      <c r="H26" s="20"/>
      <c r="I26" s="20"/>
      <c r="J26" s="20"/>
      <c r="K26" s="20"/>
      <c r="L26" s="2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</row>
    <row r="27" ht="35.25" customHeight="1">
      <c r="A27" s="99"/>
      <c r="B27" s="100"/>
      <c r="C27" s="99"/>
      <c r="D27" s="99"/>
      <c r="E27" s="18" t="s">
        <v>466</v>
      </c>
      <c r="I27" s="99"/>
      <c r="J27" s="99"/>
      <c r="K27" s="99"/>
      <c r="L27" s="100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</row>
    <row r="28" ht="6.75" customHeight="1">
      <c r="A28" s="20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</row>
    <row r="29" ht="6.75" customHeight="1">
      <c r="A29" s="20"/>
      <c r="B29" s="21"/>
      <c r="C29" s="20"/>
      <c r="D29" s="54"/>
      <c r="E29" s="54"/>
      <c r="F29" s="54"/>
      <c r="G29" s="54"/>
      <c r="H29" s="54"/>
      <c r="I29" s="54"/>
      <c r="J29" s="54"/>
      <c r="K29" s="54"/>
      <c r="L29" s="2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</row>
    <row r="30" ht="24.75" customHeight="1">
      <c r="A30" s="20"/>
      <c r="B30" s="21"/>
      <c r="C30" s="20"/>
      <c r="D30" s="101" t="s">
        <v>42</v>
      </c>
      <c r="E30" s="20"/>
      <c r="F30" s="20"/>
      <c r="G30" s="20"/>
      <c r="H30" s="20"/>
      <c r="I30" s="20"/>
      <c r="J30" s="72">
        <f>ROUND(J83, 2)</f>
        <v>0</v>
      </c>
      <c r="K30" s="20"/>
      <c r="L30" s="2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</row>
    <row r="31" ht="6.75" customHeight="1">
      <c r="A31" s="20"/>
      <c r="B31" s="21"/>
      <c r="C31" s="20"/>
      <c r="D31" s="54"/>
      <c r="E31" s="54"/>
      <c r="F31" s="54"/>
      <c r="G31" s="54"/>
      <c r="H31" s="54"/>
      <c r="I31" s="54"/>
      <c r="J31" s="54"/>
      <c r="K31" s="54"/>
      <c r="L31" s="2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</row>
    <row r="32" ht="14.25" customHeight="1">
      <c r="A32" s="20"/>
      <c r="B32" s="21"/>
      <c r="C32" s="20"/>
      <c r="D32" s="20"/>
      <c r="E32" s="20"/>
      <c r="F32" s="26" t="s">
        <v>44</v>
      </c>
      <c r="G32" s="20"/>
      <c r="H32" s="20"/>
      <c r="I32" s="26" t="s">
        <v>43</v>
      </c>
      <c r="J32" s="26" t="s">
        <v>45</v>
      </c>
      <c r="K32" s="20"/>
      <c r="L32" s="2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</row>
    <row r="33" ht="14.25" customHeight="1">
      <c r="A33" s="20"/>
      <c r="B33" s="21"/>
      <c r="C33" s="20"/>
      <c r="D33" s="102" t="s">
        <v>46</v>
      </c>
      <c r="E33" s="15" t="s">
        <v>47</v>
      </c>
      <c r="F33" s="103">
        <f>ROUND((SUM(BE83:BE123)),  2)</f>
        <v>0</v>
      </c>
      <c r="G33" s="20"/>
      <c r="H33" s="20"/>
      <c r="I33" s="104">
        <v>0.21</v>
      </c>
      <c r="J33" s="103">
        <f>ROUND(((SUM(BE83:BE123))*I33),  2)</f>
        <v>0</v>
      </c>
      <c r="K33" s="20"/>
      <c r="L33" s="2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</row>
    <row r="34" ht="14.25" customHeight="1">
      <c r="A34" s="20"/>
      <c r="B34" s="21"/>
      <c r="C34" s="20"/>
      <c r="D34" s="20"/>
      <c r="E34" s="15" t="s">
        <v>48</v>
      </c>
      <c r="F34" s="103">
        <f>ROUND((SUM(BF83:BF123)),  2)</f>
        <v>0</v>
      </c>
      <c r="G34" s="20"/>
      <c r="H34" s="20"/>
      <c r="I34" s="104">
        <v>0.15</v>
      </c>
      <c r="J34" s="103">
        <f>ROUND(((SUM(BF83:BF123))*I34),  2)</f>
        <v>0</v>
      </c>
      <c r="K34" s="20"/>
      <c r="L34" s="2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</row>
    <row r="35" ht="14.25" hidden="1" customHeight="1">
      <c r="A35" s="20"/>
      <c r="B35" s="21"/>
      <c r="C35" s="20"/>
      <c r="D35" s="20"/>
      <c r="E35" s="15" t="s">
        <v>49</v>
      </c>
      <c r="F35" s="103">
        <f>ROUND((SUM(BG83:BG123)),  2)</f>
        <v>0</v>
      </c>
      <c r="G35" s="20"/>
      <c r="H35" s="20"/>
      <c r="I35" s="104">
        <v>0.21</v>
      </c>
      <c r="J35" s="103">
        <f t="shared" ref="J35:J37" si="1">0</f>
        <v>0</v>
      </c>
      <c r="K35" s="20"/>
      <c r="L35" s="2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</row>
    <row r="36" ht="14.25" hidden="1" customHeight="1">
      <c r="A36" s="20"/>
      <c r="B36" s="21"/>
      <c r="C36" s="20"/>
      <c r="D36" s="20"/>
      <c r="E36" s="15" t="s">
        <v>50</v>
      </c>
      <c r="F36" s="103">
        <f>ROUND((SUM(BH83:BH123)),  2)</f>
        <v>0</v>
      </c>
      <c r="G36" s="20"/>
      <c r="H36" s="20"/>
      <c r="I36" s="104">
        <v>0.15</v>
      </c>
      <c r="J36" s="103">
        <f t="shared" si="1"/>
        <v>0</v>
      </c>
      <c r="K36" s="20"/>
      <c r="L36" s="2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</row>
    <row r="37" ht="14.25" hidden="1" customHeight="1">
      <c r="A37" s="20"/>
      <c r="B37" s="21"/>
      <c r="C37" s="20"/>
      <c r="D37" s="20"/>
      <c r="E37" s="15" t="s">
        <v>51</v>
      </c>
      <c r="F37" s="103">
        <f>ROUND((SUM(BI83:BI123)),  2)</f>
        <v>0</v>
      </c>
      <c r="G37" s="20"/>
      <c r="H37" s="20"/>
      <c r="I37" s="104">
        <v>0.0</v>
      </c>
      <c r="J37" s="103">
        <f t="shared" si="1"/>
        <v>0</v>
      </c>
      <c r="K37" s="20"/>
      <c r="L37" s="2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</row>
    <row r="38" ht="6.75" customHeight="1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</row>
    <row r="39" ht="24.75" customHeight="1">
      <c r="A39" s="20"/>
      <c r="B39" s="21"/>
      <c r="C39" s="105"/>
      <c r="D39" s="106" t="s">
        <v>52</v>
      </c>
      <c r="E39" s="59"/>
      <c r="F39" s="59"/>
      <c r="G39" s="107" t="s">
        <v>53</v>
      </c>
      <c r="H39" s="108" t="s">
        <v>54</v>
      </c>
      <c r="I39" s="59"/>
      <c r="J39" s="109">
        <f>SUM(J30:J37)</f>
        <v>0</v>
      </c>
      <c r="K39" s="110"/>
      <c r="L39" s="2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</row>
    <row r="40" ht="14.25" customHeight="1">
      <c r="A40" s="20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2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ht="6.75" customHeight="1">
      <c r="A44" s="2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2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</row>
    <row r="45" ht="24.75" customHeight="1">
      <c r="A45" s="20"/>
      <c r="B45" s="21"/>
      <c r="C45" s="7" t="s">
        <v>101</v>
      </c>
      <c r="D45" s="20"/>
      <c r="E45" s="20"/>
      <c r="F45" s="20"/>
      <c r="G45" s="20"/>
      <c r="H45" s="20"/>
      <c r="I45" s="20"/>
      <c r="J45" s="20"/>
      <c r="K45" s="20"/>
      <c r="L45" s="2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</row>
    <row r="46" ht="6.75" customHeight="1">
      <c r="A46" s="20"/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</row>
    <row r="47" ht="12.0" customHeight="1">
      <c r="A47" s="20"/>
      <c r="B47" s="21"/>
      <c r="C47" s="15" t="s">
        <v>16</v>
      </c>
      <c r="D47" s="20"/>
      <c r="E47" s="20"/>
      <c r="F47" s="20"/>
      <c r="G47" s="20"/>
      <c r="H47" s="20"/>
      <c r="I47" s="20"/>
      <c r="J47" s="20"/>
      <c r="K47" s="20"/>
      <c r="L47" s="21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</row>
    <row r="48" ht="16.5" customHeight="1">
      <c r="A48" s="20"/>
      <c r="B48" s="21"/>
      <c r="C48" s="20"/>
      <c r="D48" s="20"/>
      <c r="E48" s="98" t="str">
        <f>E7</f>
        <v>Kolín Hradby</v>
      </c>
      <c r="I48" s="20"/>
      <c r="J48" s="20"/>
      <c r="K48" s="20"/>
      <c r="L48" s="21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</row>
    <row r="49" ht="12.0" customHeight="1">
      <c r="A49" s="20"/>
      <c r="B49" s="21"/>
      <c r="C49" s="15" t="s">
        <v>99</v>
      </c>
      <c r="D49" s="20"/>
      <c r="E49" s="20"/>
      <c r="F49" s="20"/>
      <c r="G49" s="20"/>
      <c r="H49" s="20"/>
      <c r="I49" s="20"/>
      <c r="J49" s="20"/>
      <c r="K49" s="20"/>
      <c r="L49" s="21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</row>
    <row r="50" ht="16.5" customHeight="1">
      <c r="A50" s="20"/>
      <c r="B50" s="21"/>
      <c r="C50" s="20"/>
      <c r="D50" s="20"/>
      <c r="E50" s="48" t="str">
        <f>E9</f>
        <v>Objekt6 - 01 5 Pol</v>
      </c>
      <c r="I50" s="20"/>
      <c r="J50" s="20"/>
      <c r="K50" s="20"/>
      <c r="L50" s="21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</row>
    <row r="51" ht="6.75" customHeight="1">
      <c r="A51" s="20"/>
      <c r="B51" s="21"/>
      <c r="C51" s="20"/>
      <c r="D51" s="20"/>
      <c r="E51" s="20"/>
      <c r="F51" s="20"/>
      <c r="G51" s="20"/>
      <c r="H51" s="20"/>
      <c r="I51" s="20"/>
      <c r="J51" s="20"/>
      <c r="K51" s="20"/>
      <c r="L51" s="21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</row>
    <row r="52" ht="12.0" customHeight="1">
      <c r="A52" s="20"/>
      <c r="B52" s="21"/>
      <c r="C52" s="15" t="s">
        <v>21</v>
      </c>
      <c r="D52" s="20"/>
      <c r="E52" s="20"/>
      <c r="F52" s="11" t="str">
        <f>F12</f>
        <v> </v>
      </c>
      <c r="G52" s="20"/>
      <c r="H52" s="20"/>
      <c r="I52" s="15" t="s">
        <v>23</v>
      </c>
      <c r="J52" s="50" t="str">
        <f>IF(J12="","",J12)</f>
        <v>27. 3. 2023</v>
      </c>
      <c r="K52" s="20"/>
      <c r="L52" s="21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</row>
    <row r="53" ht="6.75" customHeight="1">
      <c r="A53" s="20"/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1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</row>
    <row r="54" ht="15.0" customHeight="1">
      <c r="A54" s="20"/>
      <c r="B54" s="21"/>
      <c r="C54" s="15" t="s">
        <v>25</v>
      </c>
      <c r="D54" s="20"/>
      <c r="E54" s="20"/>
      <c r="F54" s="11" t="str">
        <f>E15</f>
        <v>Město Kolín</v>
      </c>
      <c r="G54" s="20"/>
      <c r="H54" s="20"/>
      <c r="I54" s="15" t="s">
        <v>33</v>
      </c>
      <c r="J54" s="18" t="str">
        <f>E21</f>
        <v>Jaroslav Janoušek</v>
      </c>
      <c r="K54" s="20"/>
      <c r="L54" s="21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</row>
    <row r="55" ht="15.0" customHeight="1">
      <c r="A55" s="20"/>
      <c r="B55" s="21"/>
      <c r="C55" s="15" t="s">
        <v>31</v>
      </c>
      <c r="D55" s="20"/>
      <c r="E55" s="20"/>
      <c r="F55" s="111" t="str">
        <f>IF(E18="","",E18)</f>
        <v>Vyplň údaj</v>
      </c>
      <c r="G55" s="20"/>
      <c r="H55" s="20"/>
      <c r="I55" s="15" t="s">
        <v>36</v>
      </c>
      <c r="J55" s="18" t="str">
        <f>E24</f>
        <v>Tridora group s.r.o</v>
      </c>
      <c r="K55" s="20"/>
      <c r="L55" s="21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</row>
    <row r="56" ht="9.75" customHeight="1">
      <c r="A56" s="20"/>
      <c r="B56" s="21"/>
      <c r="C56" s="20"/>
      <c r="D56" s="20"/>
      <c r="E56" s="20"/>
      <c r="F56" s="20"/>
      <c r="G56" s="20"/>
      <c r="H56" s="20"/>
      <c r="I56" s="20"/>
      <c r="J56" s="20"/>
      <c r="K56" s="20"/>
      <c r="L56" s="21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</row>
    <row r="57" ht="29.25" customHeight="1">
      <c r="A57" s="20"/>
      <c r="B57" s="21"/>
      <c r="C57" s="112" t="s">
        <v>102</v>
      </c>
      <c r="D57" s="105"/>
      <c r="E57" s="105"/>
      <c r="F57" s="105"/>
      <c r="G57" s="105"/>
      <c r="H57" s="105"/>
      <c r="I57" s="105"/>
      <c r="J57" s="113" t="s">
        <v>103</v>
      </c>
      <c r="K57" s="105"/>
      <c r="L57" s="21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</row>
    <row r="58" ht="9.75" customHeight="1">
      <c r="A58" s="20"/>
      <c r="B58" s="21"/>
      <c r="C58" s="20"/>
      <c r="D58" s="20"/>
      <c r="E58" s="20"/>
      <c r="F58" s="20"/>
      <c r="G58" s="20"/>
      <c r="H58" s="20"/>
      <c r="I58" s="20"/>
      <c r="J58" s="20"/>
      <c r="K58" s="20"/>
      <c r="L58" s="21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</row>
    <row r="59" ht="22.5" customHeight="1">
      <c r="A59" s="20"/>
      <c r="B59" s="21"/>
      <c r="C59" s="114" t="s">
        <v>74</v>
      </c>
      <c r="D59" s="20"/>
      <c r="E59" s="20"/>
      <c r="F59" s="20"/>
      <c r="G59" s="20"/>
      <c r="H59" s="20"/>
      <c r="I59" s="20"/>
      <c r="J59" s="72">
        <f t="shared" ref="J59:J60" si="2">J83</f>
        <v>0</v>
      </c>
      <c r="K59" s="20"/>
      <c r="L59" s="21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3" t="s">
        <v>104</v>
      </c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</row>
    <row r="60" ht="24.75" customHeight="1">
      <c r="A60" s="115"/>
      <c r="B60" s="116"/>
      <c r="C60" s="115"/>
      <c r="D60" s="117" t="s">
        <v>467</v>
      </c>
      <c r="E60" s="118"/>
      <c r="F60" s="118"/>
      <c r="G60" s="118"/>
      <c r="H60" s="118"/>
      <c r="I60" s="118"/>
      <c r="J60" s="119">
        <f t="shared" si="2"/>
        <v>0</v>
      </c>
      <c r="K60" s="115"/>
      <c r="L60" s="116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</row>
    <row r="61" ht="24.75" customHeight="1">
      <c r="A61" s="115"/>
      <c r="B61" s="116"/>
      <c r="C61" s="115"/>
      <c r="D61" s="117" t="s">
        <v>467</v>
      </c>
      <c r="E61" s="118"/>
      <c r="F61" s="118"/>
      <c r="G61" s="118"/>
      <c r="H61" s="118"/>
      <c r="I61" s="118"/>
      <c r="J61" s="119">
        <f>J109</f>
        <v>0</v>
      </c>
      <c r="K61" s="115"/>
      <c r="L61" s="116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</row>
    <row r="62" ht="24.75" customHeight="1">
      <c r="A62" s="115"/>
      <c r="B62" s="116"/>
      <c r="C62" s="115"/>
      <c r="D62" s="117" t="s">
        <v>468</v>
      </c>
      <c r="E62" s="118"/>
      <c r="F62" s="118"/>
      <c r="G62" s="118"/>
      <c r="H62" s="118"/>
      <c r="I62" s="118"/>
      <c r="J62" s="119">
        <f>J118</f>
        <v>0</v>
      </c>
      <c r="K62" s="115"/>
      <c r="L62" s="116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</row>
    <row r="63" ht="24.75" customHeight="1">
      <c r="A63" s="115"/>
      <c r="B63" s="116"/>
      <c r="C63" s="115"/>
      <c r="D63" s="117" t="s">
        <v>467</v>
      </c>
      <c r="E63" s="118"/>
      <c r="F63" s="118"/>
      <c r="G63" s="118"/>
      <c r="H63" s="118"/>
      <c r="I63" s="118"/>
      <c r="J63" s="119">
        <f>J120</f>
        <v>0</v>
      </c>
      <c r="K63" s="115"/>
      <c r="L63" s="116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</row>
    <row r="64" ht="21.75" customHeight="1">
      <c r="A64" s="20"/>
      <c r="B64" s="21"/>
      <c r="C64" s="20"/>
      <c r="D64" s="20"/>
      <c r="E64" s="20"/>
      <c r="F64" s="20"/>
      <c r="G64" s="20"/>
      <c r="H64" s="20"/>
      <c r="I64" s="20"/>
      <c r="J64" s="20"/>
      <c r="K64" s="20"/>
      <c r="L64" s="21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</row>
    <row r="65" ht="6.75" customHeight="1">
      <c r="A65" s="20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21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  <row r="69" ht="6.75" customHeight="1">
      <c r="A69" s="2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21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</row>
    <row r="70" ht="24.75" customHeight="1">
      <c r="A70" s="20"/>
      <c r="B70" s="21"/>
      <c r="C70" s="7" t="s">
        <v>124</v>
      </c>
      <c r="D70" s="20"/>
      <c r="E70" s="20"/>
      <c r="F70" s="20"/>
      <c r="G70" s="20"/>
      <c r="H70" s="20"/>
      <c r="I70" s="20"/>
      <c r="J70" s="20"/>
      <c r="K70" s="20"/>
      <c r="L70" s="21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</row>
    <row r="71" ht="6.75" customHeight="1">
      <c r="A71" s="20"/>
      <c r="B71" s="21"/>
      <c r="C71" s="20"/>
      <c r="D71" s="20"/>
      <c r="E71" s="20"/>
      <c r="F71" s="20"/>
      <c r="G71" s="20"/>
      <c r="H71" s="20"/>
      <c r="I71" s="20"/>
      <c r="J71" s="20"/>
      <c r="K71" s="20"/>
      <c r="L71" s="21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</row>
    <row r="72" ht="12.0" customHeight="1">
      <c r="A72" s="20"/>
      <c r="B72" s="21"/>
      <c r="C72" s="15" t="s">
        <v>16</v>
      </c>
      <c r="D72" s="20"/>
      <c r="E72" s="20"/>
      <c r="F72" s="20"/>
      <c r="G72" s="20"/>
      <c r="H72" s="20"/>
      <c r="I72" s="20"/>
      <c r="J72" s="20"/>
      <c r="K72" s="20"/>
      <c r="L72" s="21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</row>
    <row r="73" ht="16.5" customHeight="1">
      <c r="A73" s="20"/>
      <c r="B73" s="21"/>
      <c r="C73" s="20"/>
      <c r="D73" s="20"/>
      <c r="E73" s="98" t="str">
        <f>E7</f>
        <v>Kolín Hradby</v>
      </c>
      <c r="I73" s="20"/>
      <c r="J73" s="20"/>
      <c r="K73" s="20"/>
      <c r="L73" s="21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</row>
    <row r="74" ht="12.0" customHeight="1">
      <c r="A74" s="20"/>
      <c r="B74" s="21"/>
      <c r="C74" s="15" t="s">
        <v>99</v>
      </c>
      <c r="D74" s="20"/>
      <c r="E74" s="20"/>
      <c r="F74" s="20"/>
      <c r="G74" s="20"/>
      <c r="H74" s="20"/>
      <c r="I74" s="20"/>
      <c r="J74" s="20"/>
      <c r="K74" s="20"/>
      <c r="L74" s="21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</row>
    <row r="75" ht="16.5" customHeight="1">
      <c r="A75" s="20"/>
      <c r="B75" s="21"/>
      <c r="C75" s="20"/>
      <c r="D75" s="20"/>
      <c r="E75" s="48" t="str">
        <f>E9</f>
        <v>Objekt6 - 01 5 Pol</v>
      </c>
      <c r="I75" s="20"/>
      <c r="J75" s="20"/>
      <c r="K75" s="20"/>
      <c r="L75" s="21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</row>
    <row r="76" ht="6.75" customHeight="1">
      <c r="A76" s="20"/>
      <c r="B76" s="21"/>
      <c r="C76" s="20"/>
      <c r="D76" s="20"/>
      <c r="E76" s="20"/>
      <c r="F76" s="20"/>
      <c r="G76" s="20"/>
      <c r="H76" s="20"/>
      <c r="I76" s="20"/>
      <c r="J76" s="20"/>
      <c r="K76" s="20"/>
      <c r="L76" s="21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</row>
    <row r="77" ht="12.0" customHeight="1">
      <c r="A77" s="20"/>
      <c r="B77" s="21"/>
      <c r="C77" s="15" t="s">
        <v>21</v>
      </c>
      <c r="D77" s="20"/>
      <c r="E77" s="20"/>
      <c r="F77" s="11" t="str">
        <f>F12</f>
        <v> </v>
      </c>
      <c r="G77" s="20"/>
      <c r="H77" s="20"/>
      <c r="I77" s="15" t="s">
        <v>23</v>
      </c>
      <c r="J77" s="50" t="str">
        <f>IF(J12="","",J12)</f>
        <v>27. 3. 2023</v>
      </c>
      <c r="K77" s="20"/>
      <c r="L77" s="21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</row>
    <row r="78" ht="6.75" customHeight="1">
      <c r="A78" s="20"/>
      <c r="B78" s="21"/>
      <c r="C78" s="20"/>
      <c r="D78" s="20"/>
      <c r="E78" s="20"/>
      <c r="F78" s="20"/>
      <c r="G78" s="20"/>
      <c r="H78" s="20"/>
      <c r="I78" s="20"/>
      <c r="J78" s="20"/>
      <c r="K78" s="20"/>
      <c r="L78" s="21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</row>
    <row r="79" ht="15.0" customHeight="1">
      <c r="A79" s="20"/>
      <c r="B79" s="21"/>
      <c r="C79" s="15" t="s">
        <v>25</v>
      </c>
      <c r="D79" s="20"/>
      <c r="E79" s="20"/>
      <c r="F79" s="11" t="str">
        <f>E15</f>
        <v>Město Kolín</v>
      </c>
      <c r="G79" s="20"/>
      <c r="H79" s="20"/>
      <c r="I79" s="15" t="s">
        <v>33</v>
      </c>
      <c r="J79" s="18" t="str">
        <f>E21</f>
        <v>Jaroslav Janoušek</v>
      </c>
      <c r="K79" s="20"/>
      <c r="L79" s="21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</row>
    <row r="80" ht="15.0" customHeight="1">
      <c r="A80" s="20"/>
      <c r="B80" s="21"/>
      <c r="C80" s="15" t="s">
        <v>31</v>
      </c>
      <c r="D80" s="20"/>
      <c r="E80" s="20"/>
      <c r="F80" s="111" t="str">
        <f>IF(E18="","",E18)</f>
        <v>Vyplň údaj</v>
      </c>
      <c r="G80" s="20"/>
      <c r="H80" s="20"/>
      <c r="I80" s="15" t="s">
        <v>36</v>
      </c>
      <c r="J80" s="18" t="str">
        <f>E24</f>
        <v>Tridora group s.r.o</v>
      </c>
      <c r="K80" s="20"/>
      <c r="L80" s="21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</row>
    <row r="81" ht="9.75" customHeight="1">
      <c r="A81" s="20"/>
      <c r="B81" s="21"/>
      <c r="C81" s="20"/>
      <c r="D81" s="20"/>
      <c r="E81" s="20"/>
      <c r="F81" s="20"/>
      <c r="G81" s="20"/>
      <c r="H81" s="20"/>
      <c r="I81" s="20"/>
      <c r="J81" s="20"/>
      <c r="K81" s="20"/>
      <c r="L81" s="21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</row>
    <row r="82" ht="29.25" customHeight="1">
      <c r="A82" s="120"/>
      <c r="B82" s="121"/>
      <c r="C82" s="122" t="s">
        <v>125</v>
      </c>
      <c r="D82" s="123" t="s">
        <v>61</v>
      </c>
      <c r="E82" s="123" t="s">
        <v>57</v>
      </c>
      <c r="F82" s="123" t="s">
        <v>58</v>
      </c>
      <c r="G82" s="123" t="s">
        <v>126</v>
      </c>
      <c r="H82" s="123" t="s">
        <v>127</v>
      </c>
      <c r="I82" s="123" t="s">
        <v>128</v>
      </c>
      <c r="J82" s="123" t="s">
        <v>103</v>
      </c>
      <c r="K82" s="124" t="s">
        <v>129</v>
      </c>
      <c r="L82" s="121"/>
      <c r="M82" s="63" t="s">
        <v>19</v>
      </c>
      <c r="N82" s="64" t="s">
        <v>46</v>
      </c>
      <c r="O82" s="64" t="s">
        <v>130</v>
      </c>
      <c r="P82" s="64" t="s">
        <v>131</v>
      </c>
      <c r="Q82" s="64" t="s">
        <v>132</v>
      </c>
      <c r="R82" s="64" t="s">
        <v>133</v>
      </c>
      <c r="S82" s="64" t="s">
        <v>134</v>
      </c>
      <c r="T82" s="65" t="s">
        <v>135</v>
      </c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</row>
    <row r="83" ht="22.5" customHeight="1">
      <c r="A83" s="20"/>
      <c r="B83" s="21"/>
      <c r="C83" s="69" t="s">
        <v>136</v>
      </c>
      <c r="D83" s="20"/>
      <c r="E83" s="20"/>
      <c r="F83" s="20"/>
      <c r="G83" s="20"/>
      <c r="H83" s="20"/>
      <c r="I83" s="20"/>
      <c r="J83" s="125">
        <f t="shared" ref="J83:J84" si="3">BK83</f>
        <v>0</v>
      </c>
      <c r="K83" s="20"/>
      <c r="L83" s="21"/>
      <c r="M83" s="66"/>
      <c r="N83" s="54"/>
      <c r="O83" s="54"/>
      <c r="P83" s="126">
        <f>P84+P109+P118+P120</f>
        <v>0</v>
      </c>
      <c r="Q83" s="54"/>
      <c r="R83" s="126">
        <f>R84+R109+R118+R120</f>
        <v>0.0084</v>
      </c>
      <c r="S83" s="54"/>
      <c r="T83" s="127">
        <f>T84+T109+T118+T120</f>
        <v>0</v>
      </c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3" t="s">
        <v>75</v>
      </c>
      <c r="AU83" s="3" t="s">
        <v>104</v>
      </c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128">
        <f>BK84+BK109+BK118+BK120</f>
        <v>0</v>
      </c>
      <c r="BL83" s="20"/>
      <c r="BM83" s="20"/>
    </row>
    <row r="84" ht="25.5" customHeight="1">
      <c r="A84" s="129"/>
      <c r="B84" s="130"/>
      <c r="C84" s="129"/>
      <c r="D84" s="131" t="s">
        <v>75</v>
      </c>
      <c r="E84" s="132" t="s">
        <v>469</v>
      </c>
      <c r="F84" s="132" t="s">
        <v>470</v>
      </c>
      <c r="G84" s="129"/>
      <c r="H84" s="129"/>
      <c r="I84" s="129"/>
      <c r="J84" s="133">
        <f t="shared" si="3"/>
        <v>0</v>
      </c>
      <c r="K84" s="129"/>
      <c r="L84" s="130"/>
      <c r="M84" s="134"/>
      <c r="N84" s="129"/>
      <c r="O84" s="129"/>
      <c r="P84" s="135">
        <f>SUM(P85:P108)</f>
        <v>0</v>
      </c>
      <c r="Q84" s="129"/>
      <c r="R84" s="135">
        <f>SUM(R85:R108)</f>
        <v>0</v>
      </c>
      <c r="S84" s="129"/>
      <c r="T84" s="136">
        <f>SUM(T85:T108)</f>
        <v>0</v>
      </c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31" t="s">
        <v>85</v>
      </c>
      <c r="AS84" s="129"/>
      <c r="AT84" s="137" t="s">
        <v>75</v>
      </c>
      <c r="AU84" s="137" t="s">
        <v>76</v>
      </c>
      <c r="AV84" s="129"/>
      <c r="AW84" s="129"/>
      <c r="AX84" s="129"/>
      <c r="AY84" s="131" t="s">
        <v>139</v>
      </c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38">
        <f>SUM(BK85:BK108)</f>
        <v>0</v>
      </c>
      <c r="BL84" s="129"/>
      <c r="BM84" s="129"/>
    </row>
    <row r="85" ht="16.5" customHeight="1">
      <c r="A85" s="20"/>
      <c r="B85" s="21"/>
      <c r="C85" s="139" t="s">
        <v>83</v>
      </c>
      <c r="D85" s="139" t="s">
        <v>140</v>
      </c>
      <c r="E85" s="140" t="s">
        <v>471</v>
      </c>
      <c r="F85" s="141" t="s">
        <v>472</v>
      </c>
      <c r="G85" s="142" t="s">
        <v>190</v>
      </c>
      <c r="H85" s="143">
        <v>57.0</v>
      </c>
      <c r="I85" s="144"/>
      <c r="J85" s="145">
        <f t="shared" ref="J85:J108" si="4">ROUND(I85*H85,2)</f>
        <v>0</v>
      </c>
      <c r="K85" s="141" t="s">
        <v>19</v>
      </c>
      <c r="L85" s="21"/>
      <c r="M85" s="146" t="s">
        <v>19</v>
      </c>
      <c r="N85" s="147" t="s">
        <v>47</v>
      </c>
      <c r="O85" s="20"/>
      <c r="P85" s="148">
        <f t="shared" ref="P85:P108" si="5">O85*H85</f>
        <v>0</v>
      </c>
      <c r="Q85" s="148">
        <v>0.0</v>
      </c>
      <c r="R85" s="148">
        <f t="shared" ref="R85:R108" si="6">Q85*H85</f>
        <v>0</v>
      </c>
      <c r="S85" s="148">
        <v>0.0</v>
      </c>
      <c r="T85" s="149">
        <f t="shared" ref="T85:T108" si="7">S85*H85</f>
        <v>0</v>
      </c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150" t="s">
        <v>176</v>
      </c>
      <c r="AS85" s="20"/>
      <c r="AT85" s="150" t="s">
        <v>140</v>
      </c>
      <c r="AU85" s="150" t="s">
        <v>83</v>
      </c>
      <c r="AV85" s="20"/>
      <c r="AW85" s="20"/>
      <c r="AX85" s="20"/>
      <c r="AY85" s="3" t="s">
        <v>139</v>
      </c>
      <c r="AZ85" s="20"/>
      <c r="BA85" s="20"/>
      <c r="BB85" s="20"/>
      <c r="BC85" s="20"/>
      <c r="BD85" s="20"/>
      <c r="BE85" s="151">
        <f t="shared" ref="BE85:BE108" si="8">IF(N85="základní",J85,0)</f>
        <v>0</v>
      </c>
      <c r="BF85" s="151">
        <f t="shared" ref="BF85:BF108" si="9">IF(N85="snížená",J85,0)</f>
        <v>0</v>
      </c>
      <c r="BG85" s="151">
        <f t="shared" ref="BG85:BG108" si="10">IF(N85="zákl. přenesená",J85,0)</f>
        <v>0</v>
      </c>
      <c r="BH85" s="151">
        <f t="shared" ref="BH85:BH108" si="11">IF(N85="sníž. přenesená",J85,0)</f>
        <v>0</v>
      </c>
      <c r="BI85" s="151">
        <f t="shared" ref="BI85:BI108" si="12">IF(N85="nulová",J85,0)</f>
        <v>0</v>
      </c>
      <c r="BJ85" s="3" t="s">
        <v>83</v>
      </c>
      <c r="BK85" s="151">
        <f t="shared" ref="BK85:BK108" si="13">ROUND(I85*H85,2)</f>
        <v>0</v>
      </c>
      <c r="BL85" s="3" t="s">
        <v>176</v>
      </c>
      <c r="BM85" s="150" t="s">
        <v>85</v>
      </c>
    </row>
    <row r="86" ht="21.75" customHeight="1">
      <c r="A86" s="20"/>
      <c r="B86" s="21"/>
      <c r="C86" s="139" t="s">
        <v>85</v>
      </c>
      <c r="D86" s="139" t="s">
        <v>140</v>
      </c>
      <c r="E86" s="140" t="s">
        <v>473</v>
      </c>
      <c r="F86" s="141" t="s">
        <v>474</v>
      </c>
      <c r="G86" s="142" t="s">
        <v>190</v>
      </c>
      <c r="H86" s="143">
        <v>57.0</v>
      </c>
      <c r="I86" s="144"/>
      <c r="J86" s="145">
        <f t="shared" si="4"/>
        <v>0</v>
      </c>
      <c r="K86" s="141" t="s">
        <v>19</v>
      </c>
      <c r="L86" s="21"/>
      <c r="M86" s="146" t="s">
        <v>19</v>
      </c>
      <c r="N86" s="147" t="s">
        <v>47</v>
      </c>
      <c r="O86" s="20"/>
      <c r="P86" s="148">
        <f t="shared" si="5"/>
        <v>0</v>
      </c>
      <c r="Q86" s="148">
        <v>0.0</v>
      </c>
      <c r="R86" s="148">
        <f t="shared" si="6"/>
        <v>0</v>
      </c>
      <c r="S86" s="148">
        <v>0.0</v>
      </c>
      <c r="T86" s="149">
        <f t="shared" si="7"/>
        <v>0</v>
      </c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150" t="s">
        <v>176</v>
      </c>
      <c r="AS86" s="20"/>
      <c r="AT86" s="150" t="s">
        <v>140</v>
      </c>
      <c r="AU86" s="150" t="s">
        <v>83</v>
      </c>
      <c r="AV86" s="20"/>
      <c r="AW86" s="20"/>
      <c r="AX86" s="20"/>
      <c r="AY86" s="3" t="s">
        <v>139</v>
      </c>
      <c r="AZ86" s="20"/>
      <c r="BA86" s="20"/>
      <c r="BB86" s="20"/>
      <c r="BC86" s="20"/>
      <c r="BD86" s="20"/>
      <c r="BE86" s="151">
        <f t="shared" si="8"/>
        <v>0</v>
      </c>
      <c r="BF86" s="151">
        <f t="shared" si="9"/>
        <v>0</v>
      </c>
      <c r="BG86" s="151">
        <f t="shared" si="10"/>
        <v>0</v>
      </c>
      <c r="BH86" s="151">
        <f t="shared" si="11"/>
        <v>0</v>
      </c>
      <c r="BI86" s="151">
        <f t="shared" si="12"/>
        <v>0</v>
      </c>
      <c r="BJ86" s="3" t="s">
        <v>83</v>
      </c>
      <c r="BK86" s="151">
        <f t="shared" si="13"/>
        <v>0</v>
      </c>
      <c r="BL86" s="3" t="s">
        <v>176</v>
      </c>
      <c r="BM86" s="150" t="s">
        <v>144</v>
      </c>
    </row>
    <row r="87" ht="24.0" customHeight="1">
      <c r="A87" s="20"/>
      <c r="B87" s="21"/>
      <c r="C87" s="139" t="s">
        <v>137</v>
      </c>
      <c r="D87" s="139" t="s">
        <v>140</v>
      </c>
      <c r="E87" s="140" t="s">
        <v>475</v>
      </c>
      <c r="F87" s="141" t="s">
        <v>476</v>
      </c>
      <c r="G87" s="142" t="s">
        <v>277</v>
      </c>
      <c r="H87" s="143">
        <v>44.821</v>
      </c>
      <c r="I87" s="144"/>
      <c r="J87" s="145">
        <f t="shared" si="4"/>
        <v>0</v>
      </c>
      <c r="K87" s="141" t="s">
        <v>19</v>
      </c>
      <c r="L87" s="21"/>
      <c r="M87" s="146" t="s">
        <v>19</v>
      </c>
      <c r="N87" s="147" t="s">
        <v>47</v>
      </c>
      <c r="O87" s="20"/>
      <c r="P87" s="148">
        <f t="shared" si="5"/>
        <v>0</v>
      </c>
      <c r="Q87" s="148">
        <v>0.0</v>
      </c>
      <c r="R87" s="148">
        <f t="shared" si="6"/>
        <v>0</v>
      </c>
      <c r="S87" s="148">
        <v>0.0</v>
      </c>
      <c r="T87" s="149">
        <f t="shared" si="7"/>
        <v>0</v>
      </c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150" t="s">
        <v>176</v>
      </c>
      <c r="AS87" s="20"/>
      <c r="AT87" s="150" t="s">
        <v>140</v>
      </c>
      <c r="AU87" s="150" t="s">
        <v>83</v>
      </c>
      <c r="AV87" s="20"/>
      <c r="AW87" s="20"/>
      <c r="AX87" s="20"/>
      <c r="AY87" s="3" t="s">
        <v>139</v>
      </c>
      <c r="AZ87" s="20"/>
      <c r="BA87" s="20"/>
      <c r="BB87" s="20"/>
      <c r="BC87" s="20"/>
      <c r="BD87" s="20"/>
      <c r="BE87" s="151">
        <f t="shared" si="8"/>
        <v>0</v>
      </c>
      <c r="BF87" s="151">
        <f t="shared" si="9"/>
        <v>0</v>
      </c>
      <c r="BG87" s="151">
        <f t="shared" si="10"/>
        <v>0</v>
      </c>
      <c r="BH87" s="151">
        <f t="shared" si="11"/>
        <v>0</v>
      </c>
      <c r="BI87" s="151">
        <f t="shared" si="12"/>
        <v>0</v>
      </c>
      <c r="BJ87" s="3" t="s">
        <v>83</v>
      </c>
      <c r="BK87" s="151">
        <f t="shared" si="13"/>
        <v>0</v>
      </c>
      <c r="BL87" s="3" t="s">
        <v>176</v>
      </c>
      <c r="BM87" s="150" t="s">
        <v>145</v>
      </c>
    </row>
    <row r="88" ht="24.0" customHeight="1">
      <c r="A88" s="20"/>
      <c r="B88" s="21"/>
      <c r="C88" s="139" t="s">
        <v>144</v>
      </c>
      <c r="D88" s="139" t="s">
        <v>140</v>
      </c>
      <c r="E88" s="140" t="s">
        <v>477</v>
      </c>
      <c r="F88" s="141" t="s">
        <v>478</v>
      </c>
      <c r="G88" s="142" t="s">
        <v>277</v>
      </c>
      <c r="H88" s="143">
        <v>51.544</v>
      </c>
      <c r="I88" s="144"/>
      <c r="J88" s="145">
        <f t="shared" si="4"/>
        <v>0</v>
      </c>
      <c r="K88" s="141" t="s">
        <v>19</v>
      </c>
      <c r="L88" s="21"/>
      <c r="M88" s="146" t="s">
        <v>19</v>
      </c>
      <c r="N88" s="147" t="s">
        <v>47</v>
      </c>
      <c r="O88" s="20"/>
      <c r="P88" s="148">
        <f t="shared" si="5"/>
        <v>0</v>
      </c>
      <c r="Q88" s="148">
        <v>0.0</v>
      </c>
      <c r="R88" s="148">
        <f t="shared" si="6"/>
        <v>0</v>
      </c>
      <c r="S88" s="148">
        <v>0.0</v>
      </c>
      <c r="T88" s="149">
        <f t="shared" si="7"/>
        <v>0</v>
      </c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150" t="s">
        <v>176</v>
      </c>
      <c r="AS88" s="20"/>
      <c r="AT88" s="150" t="s">
        <v>140</v>
      </c>
      <c r="AU88" s="150" t="s">
        <v>83</v>
      </c>
      <c r="AV88" s="20"/>
      <c r="AW88" s="20"/>
      <c r="AX88" s="20"/>
      <c r="AY88" s="3" t="s">
        <v>139</v>
      </c>
      <c r="AZ88" s="20"/>
      <c r="BA88" s="20"/>
      <c r="BB88" s="20"/>
      <c r="BC88" s="20"/>
      <c r="BD88" s="20"/>
      <c r="BE88" s="151">
        <f t="shared" si="8"/>
        <v>0</v>
      </c>
      <c r="BF88" s="151">
        <f t="shared" si="9"/>
        <v>0</v>
      </c>
      <c r="BG88" s="151">
        <f t="shared" si="10"/>
        <v>0</v>
      </c>
      <c r="BH88" s="151">
        <f t="shared" si="11"/>
        <v>0</v>
      </c>
      <c r="BI88" s="151">
        <f t="shared" si="12"/>
        <v>0</v>
      </c>
      <c r="BJ88" s="3" t="s">
        <v>83</v>
      </c>
      <c r="BK88" s="151">
        <f t="shared" si="13"/>
        <v>0</v>
      </c>
      <c r="BL88" s="3" t="s">
        <v>176</v>
      </c>
      <c r="BM88" s="150" t="s">
        <v>158</v>
      </c>
    </row>
    <row r="89" ht="24.0" customHeight="1">
      <c r="A89" s="20"/>
      <c r="B89" s="21"/>
      <c r="C89" s="139" t="s">
        <v>159</v>
      </c>
      <c r="D89" s="139" t="s">
        <v>140</v>
      </c>
      <c r="E89" s="140" t="s">
        <v>479</v>
      </c>
      <c r="F89" s="141" t="s">
        <v>480</v>
      </c>
      <c r="G89" s="142" t="s">
        <v>277</v>
      </c>
      <c r="H89" s="143">
        <v>94.442</v>
      </c>
      <c r="I89" s="144"/>
      <c r="J89" s="145">
        <f t="shared" si="4"/>
        <v>0</v>
      </c>
      <c r="K89" s="141" t="s">
        <v>19</v>
      </c>
      <c r="L89" s="21"/>
      <c r="M89" s="146" t="s">
        <v>19</v>
      </c>
      <c r="N89" s="147" t="s">
        <v>47</v>
      </c>
      <c r="O89" s="20"/>
      <c r="P89" s="148">
        <f t="shared" si="5"/>
        <v>0</v>
      </c>
      <c r="Q89" s="148">
        <v>0.0</v>
      </c>
      <c r="R89" s="148">
        <f t="shared" si="6"/>
        <v>0</v>
      </c>
      <c r="S89" s="148">
        <v>0.0</v>
      </c>
      <c r="T89" s="149">
        <f t="shared" si="7"/>
        <v>0</v>
      </c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150" t="s">
        <v>176</v>
      </c>
      <c r="AS89" s="20"/>
      <c r="AT89" s="150" t="s">
        <v>140</v>
      </c>
      <c r="AU89" s="150" t="s">
        <v>83</v>
      </c>
      <c r="AV89" s="20"/>
      <c r="AW89" s="20"/>
      <c r="AX89" s="20"/>
      <c r="AY89" s="3" t="s">
        <v>139</v>
      </c>
      <c r="AZ89" s="20"/>
      <c r="BA89" s="20"/>
      <c r="BB89" s="20"/>
      <c r="BC89" s="20"/>
      <c r="BD89" s="20"/>
      <c r="BE89" s="151">
        <f t="shared" si="8"/>
        <v>0</v>
      </c>
      <c r="BF89" s="151">
        <f t="shared" si="9"/>
        <v>0</v>
      </c>
      <c r="BG89" s="151">
        <f t="shared" si="10"/>
        <v>0</v>
      </c>
      <c r="BH89" s="151">
        <f t="shared" si="11"/>
        <v>0</v>
      </c>
      <c r="BI89" s="151">
        <f t="shared" si="12"/>
        <v>0</v>
      </c>
      <c r="BJ89" s="3" t="s">
        <v>83</v>
      </c>
      <c r="BK89" s="151">
        <f t="shared" si="13"/>
        <v>0</v>
      </c>
      <c r="BL89" s="3" t="s">
        <v>176</v>
      </c>
      <c r="BM89" s="150" t="s">
        <v>163</v>
      </c>
    </row>
    <row r="90" ht="24.0" customHeight="1">
      <c r="A90" s="20"/>
      <c r="B90" s="21"/>
      <c r="C90" s="139" t="s">
        <v>145</v>
      </c>
      <c r="D90" s="139" t="s">
        <v>140</v>
      </c>
      <c r="E90" s="140" t="s">
        <v>481</v>
      </c>
      <c r="F90" s="141" t="s">
        <v>482</v>
      </c>
      <c r="G90" s="142" t="s">
        <v>277</v>
      </c>
      <c r="H90" s="143">
        <v>108.608</v>
      </c>
      <c r="I90" s="144"/>
      <c r="J90" s="145">
        <f t="shared" si="4"/>
        <v>0</v>
      </c>
      <c r="K90" s="141" t="s">
        <v>19</v>
      </c>
      <c r="L90" s="21"/>
      <c r="M90" s="146" t="s">
        <v>19</v>
      </c>
      <c r="N90" s="147" t="s">
        <v>47</v>
      </c>
      <c r="O90" s="20"/>
      <c r="P90" s="148">
        <f t="shared" si="5"/>
        <v>0</v>
      </c>
      <c r="Q90" s="148">
        <v>0.0</v>
      </c>
      <c r="R90" s="148">
        <f t="shared" si="6"/>
        <v>0</v>
      </c>
      <c r="S90" s="148">
        <v>0.0</v>
      </c>
      <c r="T90" s="149">
        <f t="shared" si="7"/>
        <v>0</v>
      </c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150" t="s">
        <v>176</v>
      </c>
      <c r="AS90" s="20"/>
      <c r="AT90" s="150" t="s">
        <v>140</v>
      </c>
      <c r="AU90" s="150" t="s">
        <v>83</v>
      </c>
      <c r="AV90" s="20"/>
      <c r="AW90" s="20"/>
      <c r="AX90" s="20"/>
      <c r="AY90" s="3" t="s">
        <v>139</v>
      </c>
      <c r="AZ90" s="20"/>
      <c r="BA90" s="20"/>
      <c r="BB90" s="20"/>
      <c r="BC90" s="20"/>
      <c r="BD90" s="20"/>
      <c r="BE90" s="151">
        <f t="shared" si="8"/>
        <v>0</v>
      </c>
      <c r="BF90" s="151">
        <f t="shared" si="9"/>
        <v>0</v>
      </c>
      <c r="BG90" s="151">
        <f t="shared" si="10"/>
        <v>0</v>
      </c>
      <c r="BH90" s="151">
        <f t="shared" si="11"/>
        <v>0</v>
      </c>
      <c r="BI90" s="151">
        <f t="shared" si="12"/>
        <v>0</v>
      </c>
      <c r="BJ90" s="3" t="s">
        <v>83</v>
      </c>
      <c r="BK90" s="151">
        <f t="shared" si="13"/>
        <v>0</v>
      </c>
      <c r="BL90" s="3" t="s">
        <v>176</v>
      </c>
      <c r="BM90" s="150" t="s">
        <v>169</v>
      </c>
    </row>
    <row r="91" ht="24.0" customHeight="1">
      <c r="A91" s="20"/>
      <c r="B91" s="21"/>
      <c r="C91" s="139" t="s">
        <v>170</v>
      </c>
      <c r="D91" s="139" t="s">
        <v>140</v>
      </c>
      <c r="E91" s="140" t="s">
        <v>483</v>
      </c>
      <c r="F91" s="141" t="s">
        <v>484</v>
      </c>
      <c r="G91" s="142" t="s">
        <v>277</v>
      </c>
      <c r="H91" s="143">
        <v>12.0</v>
      </c>
      <c r="I91" s="144"/>
      <c r="J91" s="145">
        <f t="shared" si="4"/>
        <v>0</v>
      </c>
      <c r="K91" s="141" t="s">
        <v>19</v>
      </c>
      <c r="L91" s="21"/>
      <c r="M91" s="146" t="s">
        <v>19</v>
      </c>
      <c r="N91" s="147" t="s">
        <v>47</v>
      </c>
      <c r="O91" s="20"/>
      <c r="P91" s="148">
        <f t="shared" si="5"/>
        <v>0</v>
      </c>
      <c r="Q91" s="148">
        <v>0.0</v>
      </c>
      <c r="R91" s="148">
        <f t="shared" si="6"/>
        <v>0</v>
      </c>
      <c r="S91" s="148">
        <v>0.0</v>
      </c>
      <c r="T91" s="149">
        <f t="shared" si="7"/>
        <v>0</v>
      </c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150" t="s">
        <v>176</v>
      </c>
      <c r="AS91" s="20"/>
      <c r="AT91" s="150" t="s">
        <v>140</v>
      </c>
      <c r="AU91" s="150" t="s">
        <v>83</v>
      </c>
      <c r="AV91" s="20"/>
      <c r="AW91" s="20"/>
      <c r="AX91" s="20"/>
      <c r="AY91" s="3" t="s">
        <v>139</v>
      </c>
      <c r="AZ91" s="20"/>
      <c r="BA91" s="20"/>
      <c r="BB91" s="20"/>
      <c r="BC91" s="20"/>
      <c r="BD91" s="20"/>
      <c r="BE91" s="151">
        <f t="shared" si="8"/>
        <v>0</v>
      </c>
      <c r="BF91" s="151">
        <f t="shared" si="9"/>
        <v>0</v>
      </c>
      <c r="BG91" s="151">
        <f t="shared" si="10"/>
        <v>0</v>
      </c>
      <c r="BH91" s="151">
        <f t="shared" si="11"/>
        <v>0</v>
      </c>
      <c r="BI91" s="151">
        <f t="shared" si="12"/>
        <v>0</v>
      </c>
      <c r="BJ91" s="3" t="s">
        <v>83</v>
      </c>
      <c r="BK91" s="151">
        <f t="shared" si="13"/>
        <v>0</v>
      </c>
      <c r="BL91" s="3" t="s">
        <v>176</v>
      </c>
      <c r="BM91" s="150" t="s">
        <v>173</v>
      </c>
    </row>
    <row r="92" ht="24.0" customHeight="1">
      <c r="A92" s="20"/>
      <c r="B92" s="21"/>
      <c r="C92" s="139" t="s">
        <v>158</v>
      </c>
      <c r="D92" s="139" t="s">
        <v>140</v>
      </c>
      <c r="E92" s="140" t="s">
        <v>485</v>
      </c>
      <c r="F92" s="141" t="s">
        <v>486</v>
      </c>
      <c r="G92" s="142" t="s">
        <v>277</v>
      </c>
      <c r="H92" s="143">
        <v>13.8</v>
      </c>
      <c r="I92" s="144"/>
      <c r="J92" s="145">
        <f t="shared" si="4"/>
        <v>0</v>
      </c>
      <c r="K92" s="141" t="s">
        <v>19</v>
      </c>
      <c r="L92" s="21"/>
      <c r="M92" s="146" t="s">
        <v>19</v>
      </c>
      <c r="N92" s="147" t="s">
        <v>47</v>
      </c>
      <c r="O92" s="20"/>
      <c r="P92" s="148">
        <f t="shared" si="5"/>
        <v>0</v>
      </c>
      <c r="Q92" s="148">
        <v>0.0</v>
      </c>
      <c r="R92" s="148">
        <f t="shared" si="6"/>
        <v>0</v>
      </c>
      <c r="S92" s="148">
        <v>0.0</v>
      </c>
      <c r="T92" s="149">
        <f t="shared" si="7"/>
        <v>0</v>
      </c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150" t="s">
        <v>176</v>
      </c>
      <c r="AS92" s="20"/>
      <c r="AT92" s="150" t="s">
        <v>140</v>
      </c>
      <c r="AU92" s="150" t="s">
        <v>83</v>
      </c>
      <c r="AV92" s="20"/>
      <c r="AW92" s="20"/>
      <c r="AX92" s="20"/>
      <c r="AY92" s="3" t="s">
        <v>139</v>
      </c>
      <c r="AZ92" s="20"/>
      <c r="BA92" s="20"/>
      <c r="BB92" s="20"/>
      <c r="BC92" s="20"/>
      <c r="BD92" s="20"/>
      <c r="BE92" s="151">
        <f t="shared" si="8"/>
        <v>0</v>
      </c>
      <c r="BF92" s="151">
        <f t="shared" si="9"/>
        <v>0</v>
      </c>
      <c r="BG92" s="151">
        <f t="shared" si="10"/>
        <v>0</v>
      </c>
      <c r="BH92" s="151">
        <f t="shared" si="11"/>
        <v>0</v>
      </c>
      <c r="BI92" s="151">
        <f t="shared" si="12"/>
        <v>0</v>
      </c>
      <c r="BJ92" s="3" t="s">
        <v>83</v>
      </c>
      <c r="BK92" s="151">
        <f t="shared" si="13"/>
        <v>0</v>
      </c>
      <c r="BL92" s="3" t="s">
        <v>176</v>
      </c>
      <c r="BM92" s="150" t="s">
        <v>176</v>
      </c>
    </row>
    <row r="93" ht="24.0" customHeight="1">
      <c r="A93" s="20"/>
      <c r="B93" s="21"/>
      <c r="C93" s="139" t="s">
        <v>154</v>
      </c>
      <c r="D93" s="139" t="s">
        <v>140</v>
      </c>
      <c r="E93" s="140" t="s">
        <v>487</v>
      </c>
      <c r="F93" s="141" t="s">
        <v>488</v>
      </c>
      <c r="G93" s="142" t="s">
        <v>277</v>
      </c>
      <c r="H93" s="143">
        <v>50.0</v>
      </c>
      <c r="I93" s="144"/>
      <c r="J93" s="145">
        <f t="shared" si="4"/>
        <v>0</v>
      </c>
      <c r="K93" s="141" t="s">
        <v>19</v>
      </c>
      <c r="L93" s="21"/>
      <c r="M93" s="146" t="s">
        <v>19</v>
      </c>
      <c r="N93" s="147" t="s">
        <v>47</v>
      </c>
      <c r="O93" s="20"/>
      <c r="P93" s="148">
        <f t="shared" si="5"/>
        <v>0</v>
      </c>
      <c r="Q93" s="148">
        <v>0.0</v>
      </c>
      <c r="R93" s="148">
        <f t="shared" si="6"/>
        <v>0</v>
      </c>
      <c r="S93" s="148">
        <v>0.0</v>
      </c>
      <c r="T93" s="149">
        <f t="shared" si="7"/>
        <v>0</v>
      </c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150" t="s">
        <v>176</v>
      </c>
      <c r="AS93" s="20"/>
      <c r="AT93" s="150" t="s">
        <v>140</v>
      </c>
      <c r="AU93" s="150" t="s">
        <v>83</v>
      </c>
      <c r="AV93" s="20"/>
      <c r="AW93" s="20"/>
      <c r="AX93" s="20"/>
      <c r="AY93" s="3" t="s">
        <v>139</v>
      </c>
      <c r="AZ93" s="20"/>
      <c r="BA93" s="20"/>
      <c r="BB93" s="20"/>
      <c r="BC93" s="20"/>
      <c r="BD93" s="20"/>
      <c r="BE93" s="151">
        <f t="shared" si="8"/>
        <v>0</v>
      </c>
      <c r="BF93" s="151">
        <f t="shared" si="9"/>
        <v>0</v>
      </c>
      <c r="BG93" s="151">
        <f t="shared" si="10"/>
        <v>0</v>
      </c>
      <c r="BH93" s="151">
        <f t="shared" si="11"/>
        <v>0</v>
      </c>
      <c r="BI93" s="151">
        <f t="shared" si="12"/>
        <v>0</v>
      </c>
      <c r="BJ93" s="3" t="s">
        <v>83</v>
      </c>
      <c r="BK93" s="151">
        <f t="shared" si="13"/>
        <v>0</v>
      </c>
      <c r="BL93" s="3" t="s">
        <v>176</v>
      </c>
      <c r="BM93" s="150" t="s">
        <v>179</v>
      </c>
    </row>
    <row r="94" ht="37.5" customHeight="1">
      <c r="A94" s="20"/>
      <c r="B94" s="21"/>
      <c r="C94" s="139" t="s">
        <v>163</v>
      </c>
      <c r="D94" s="139" t="s">
        <v>140</v>
      </c>
      <c r="E94" s="140" t="s">
        <v>489</v>
      </c>
      <c r="F94" s="141" t="s">
        <v>490</v>
      </c>
      <c r="G94" s="142" t="s">
        <v>277</v>
      </c>
      <c r="H94" s="143">
        <v>57.5</v>
      </c>
      <c r="I94" s="144"/>
      <c r="J94" s="145">
        <f t="shared" si="4"/>
        <v>0</v>
      </c>
      <c r="K94" s="141" t="s">
        <v>19</v>
      </c>
      <c r="L94" s="21"/>
      <c r="M94" s="146" t="s">
        <v>19</v>
      </c>
      <c r="N94" s="147" t="s">
        <v>47</v>
      </c>
      <c r="O94" s="20"/>
      <c r="P94" s="148">
        <f t="shared" si="5"/>
        <v>0</v>
      </c>
      <c r="Q94" s="148">
        <v>0.0</v>
      </c>
      <c r="R94" s="148">
        <f t="shared" si="6"/>
        <v>0</v>
      </c>
      <c r="S94" s="148">
        <v>0.0</v>
      </c>
      <c r="T94" s="149">
        <f t="shared" si="7"/>
        <v>0</v>
      </c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150" t="s">
        <v>176</v>
      </c>
      <c r="AS94" s="20"/>
      <c r="AT94" s="150" t="s">
        <v>140</v>
      </c>
      <c r="AU94" s="150" t="s">
        <v>83</v>
      </c>
      <c r="AV94" s="20"/>
      <c r="AW94" s="20"/>
      <c r="AX94" s="20"/>
      <c r="AY94" s="3" t="s">
        <v>139</v>
      </c>
      <c r="AZ94" s="20"/>
      <c r="BA94" s="20"/>
      <c r="BB94" s="20"/>
      <c r="BC94" s="20"/>
      <c r="BD94" s="20"/>
      <c r="BE94" s="151">
        <f t="shared" si="8"/>
        <v>0</v>
      </c>
      <c r="BF94" s="151">
        <f t="shared" si="9"/>
        <v>0</v>
      </c>
      <c r="BG94" s="151">
        <f t="shared" si="10"/>
        <v>0</v>
      </c>
      <c r="BH94" s="151">
        <f t="shared" si="11"/>
        <v>0</v>
      </c>
      <c r="BI94" s="151">
        <f t="shared" si="12"/>
        <v>0</v>
      </c>
      <c r="BJ94" s="3" t="s">
        <v>83</v>
      </c>
      <c r="BK94" s="151">
        <f t="shared" si="13"/>
        <v>0</v>
      </c>
      <c r="BL94" s="3" t="s">
        <v>176</v>
      </c>
      <c r="BM94" s="150" t="s">
        <v>184</v>
      </c>
    </row>
    <row r="95" ht="16.5" customHeight="1">
      <c r="A95" s="20"/>
      <c r="B95" s="21"/>
      <c r="C95" s="139" t="s">
        <v>187</v>
      </c>
      <c r="D95" s="139" t="s">
        <v>140</v>
      </c>
      <c r="E95" s="140" t="s">
        <v>491</v>
      </c>
      <c r="F95" s="141" t="s">
        <v>492</v>
      </c>
      <c r="G95" s="142" t="s">
        <v>190</v>
      </c>
      <c r="H95" s="143">
        <v>1.0</v>
      </c>
      <c r="I95" s="144"/>
      <c r="J95" s="145">
        <f t="shared" si="4"/>
        <v>0</v>
      </c>
      <c r="K95" s="141" t="s">
        <v>19</v>
      </c>
      <c r="L95" s="21"/>
      <c r="M95" s="146" t="s">
        <v>19</v>
      </c>
      <c r="N95" s="147" t="s">
        <v>47</v>
      </c>
      <c r="O95" s="20"/>
      <c r="P95" s="148">
        <f t="shared" si="5"/>
        <v>0</v>
      </c>
      <c r="Q95" s="148">
        <v>0.0</v>
      </c>
      <c r="R95" s="148">
        <f t="shared" si="6"/>
        <v>0</v>
      </c>
      <c r="S95" s="148">
        <v>0.0</v>
      </c>
      <c r="T95" s="149">
        <f t="shared" si="7"/>
        <v>0</v>
      </c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150" t="s">
        <v>176</v>
      </c>
      <c r="AS95" s="20"/>
      <c r="AT95" s="150" t="s">
        <v>140</v>
      </c>
      <c r="AU95" s="150" t="s">
        <v>83</v>
      </c>
      <c r="AV95" s="20"/>
      <c r="AW95" s="20"/>
      <c r="AX95" s="20"/>
      <c r="AY95" s="3" t="s">
        <v>139</v>
      </c>
      <c r="AZ95" s="20"/>
      <c r="BA95" s="20"/>
      <c r="BB95" s="20"/>
      <c r="BC95" s="20"/>
      <c r="BD95" s="20"/>
      <c r="BE95" s="151">
        <f t="shared" si="8"/>
        <v>0</v>
      </c>
      <c r="BF95" s="151">
        <f t="shared" si="9"/>
        <v>0</v>
      </c>
      <c r="BG95" s="151">
        <f t="shared" si="10"/>
        <v>0</v>
      </c>
      <c r="BH95" s="151">
        <f t="shared" si="11"/>
        <v>0</v>
      </c>
      <c r="BI95" s="151">
        <f t="shared" si="12"/>
        <v>0</v>
      </c>
      <c r="BJ95" s="3" t="s">
        <v>83</v>
      </c>
      <c r="BK95" s="151">
        <f t="shared" si="13"/>
        <v>0</v>
      </c>
      <c r="BL95" s="3" t="s">
        <v>176</v>
      </c>
      <c r="BM95" s="150" t="s">
        <v>191</v>
      </c>
    </row>
    <row r="96" ht="24.0" customHeight="1">
      <c r="A96" s="20"/>
      <c r="B96" s="21"/>
      <c r="C96" s="139" t="s">
        <v>169</v>
      </c>
      <c r="D96" s="139" t="s">
        <v>140</v>
      </c>
      <c r="E96" s="140" t="s">
        <v>493</v>
      </c>
      <c r="F96" s="167" t="s">
        <v>494</v>
      </c>
      <c r="G96" s="142" t="s">
        <v>190</v>
      </c>
      <c r="H96" s="143">
        <v>1.0</v>
      </c>
      <c r="I96" s="144"/>
      <c r="J96" s="145">
        <f t="shared" si="4"/>
        <v>0</v>
      </c>
      <c r="K96" s="141" t="s">
        <v>19</v>
      </c>
      <c r="L96" s="21"/>
      <c r="M96" s="146" t="s">
        <v>19</v>
      </c>
      <c r="N96" s="147" t="s">
        <v>47</v>
      </c>
      <c r="O96" s="20"/>
      <c r="P96" s="148">
        <f t="shared" si="5"/>
        <v>0</v>
      </c>
      <c r="Q96" s="148">
        <v>0.0</v>
      </c>
      <c r="R96" s="148">
        <f t="shared" si="6"/>
        <v>0</v>
      </c>
      <c r="S96" s="148">
        <v>0.0</v>
      </c>
      <c r="T96" s="149">
        <f t="shared" si="7"/>
        <v>0</v>
      </c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150" t="s">
        <v>176</v>
      </c>
      <c r="AS96" s="20"/>
      <c r="AT96" s="150" t="s">
        <v>140</v>
      </c>
      <c r="AU96" s="150" t="s">
        <v>83</v>
      </c>
      <c r="AV96" s="20"/>
      <c r="AW96" s="20"/>
      <c r="AX96" s="20"/>
      <c r="AY96" s="3" t="s">
        <v>139</v>
      </c>
      <c r="AZ96" s="20"/>
      <c r="BA96" s="20"/>
      <c r="BB96" s="20"/>
      <c r="BC96" s="20"/>
      <c r="BD96" s="20"/>
      <c r="BE96" s="151">
        <f t="shared" si="8"/>
        <v>0</v>
      </c>
      <c r="BF96" s="151">
        <f t="shared" si="9"/>
        <v>0</v>
      </c>
      <c r="BG96" s="151">
        <f t="shared" si="10"/>
        <v>0</v>
      </c>
      <c r="BH96" s="151">
        <f t="shared" si="11"/>
        <v>0</v>
      </c>
      <c r="BI96" s="151">
        <f t="shared" si="12"/>
        <v>0</v>
      </c>
      <c r="BJ96" s="3" t="s">
        <v>83</v>
      </c>
      <c r="BK96" s="151">
        <f t="shared" si="13"/>
        <v>0</v>
      </c>
      <c r="BL96" s="3" t="s">
        <v>176</v>
      </c>
      <c r="BM96" s="150" t="s">
        <v>194</v>
      </c>
    </row>
    <row r="97" ht="24.0" customHeight="1">
      <c r="A97" s="20"/>
      <c r="B97" s="21"/>
      <c r="C97" s="139" t="s">
        <v>195</v>
      </c>
      <c r="D97" s="139" t="s">
        <v>140</v>
      </c>
      <c r="E97" s="140" t="s">
        <v>495</v>
      </c>
      <c r="F97" s="141" t="s">
        <v>496</v>
      </c>
      <c r="G97" s="142" t="s">
        <v>190</v>
      </c>
      <c r="H97" s="143">
        <v>15.0</v>
      </c>
      <c r="I97" s="144"/>
      <c r="J97" s="145">
        <f t="shared" si="4"/>
        <v>0</v>
      </c>
      <c r="K97" s="141" t="s">
        <v>19</v>
      </c>
      <c r="L97" s="21"/>
      <c r="M97" s="146" t="s">
        <v>19</v>
      </c>
      <c r="N97" s="147" t="s">
        <v>47</v>
      </c>
      <c r="O97" s="20"/>
      <c r="P97" s="148">
        <f t="shared" si="5"/>
        <v>0</v>
      </c>
      <c r="Q97" s="148">
        <v>0.0</v>
      </c>
      <c r="R97" s="148">
        <f t="shared" si="6"/>
        <v>0</v>
      </c>
      <c r="S97" s="148">
        <v>0.0</v>
      </c>
      <c r="T97" s="149">
        <f t="shared" si="7"/>
        <v>0</v>
      </c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150" t="s">
        <v>176</v>
      </c>
      <c r="AS97" s="20"/>
      <c r="AT97" s="150" t="s">
        <v>140</v>
      </c>
      <c r="AU97" s="150" t="s">
        <v>83</v>
      </c>
      <c r="AV97" s="20"/>
      <c r="AW97" s="20"/>
      <c r="AX97" s="20"/>
      <c r="AY97" s="3" t="s">
        <v>139</v>
      </c>
      <c r="AZ97" s="20"/>
      <c r="BA97" s="20"/>
      <c r="BB97" s="20"/>
      <c r="BC97" s="20"/>
      <c r="BD97" s="20"/>
      <c r="BE97" s="151">
        <f t="shared" si="8"/>
        <v>0</v>
      </c>
      <c r="BF97" s="151">
        <f t="shared" si="9"/>
        <v>0</v>
      </c>
      <c r="BG97" s="151">
        <f t="shared" si="10"/>
        <v>0</v>
      </c>
      <c r="BH97" s="151">
        <f t="shared" si="11"/>
        <v>0</v>
      </c>
      <c r="BI97" s="151">
        <f t="shared" si="12"/>
        <v>0</v>
      </c>
      <c r="BJ97" s="3" t="s">
        <v>83</v>
      </c>
      <c r="BK97" s="151">
        <f t="shared" si="13"/>
        <v>0</v>
      </c>
      <c r="BL97" s="3" t="s">
        <v>176</v>
      </c>
      <c r="BM97" s="150" t="s">
        <v>198</v>
      </c>
    </row>
    <row r="98" ht="33.0" customHeight="1">
      <c r="A98" s="20"/>
      <c r="B98" s="21"/>
      <c r="C98" s="139" t="s">
        <v>173</v>
      </c>
      <c r="D98" s="139" t="s">
        <v>140</v>
      </c>
      <c r="E98" s="140" t="s">
        <v>497</v>
      </c>
      <c r="F98" s="167" t="s">
        <v>498</v>
      </c>
      <c r="G98" s="142" t="s">
        <v>190</v>
      </c>
      <c r="H98" s="143">
        <v>15.0</v>
      </c>
      <c r="I98" s="144"/>
      <c r="J98" s="145">
        <f t="shared" si="4"/>
        <v>0</v>
      </c>
      <c r="K98" s="141" t="s">
        <v>19</v>
      </c>
      <c r="L98" s="21"/>
      <c r="M98" s="146" t="s">
        <v>19</v>
      </c>
      <c r="N98" s="147" t="s">
        <v>47</v>
      </c>
      <c r="O98" s="20"/>
      <c r="P98" s="148">
        <f t="shared" si="5"/>
        <v>0</v>
      </c>
      <c r="Q98" s="148">
        <v>0.0</v>
      </c>
      <c r="R98" s="148">
        <f t="shared" si="6"/>
        <v>0</v>
      </c>
      <c r="S98" s="148">
        <v>0.0</v>
      </c>
      <c r="T98" s="149">
        <f t="shared" si="7"/>
        <v>0</v>
      </c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150" t="s">
        <v>176</v>
      </c>
      <c r="AS98" s="20"/>
      <c r="AT98" s="150" t="s">
        <v>140</v>
      </c>
      <c r="AU98" s="150" t="s">
        <v>83</v>
      </c>
      <c r="AV98" s="20"/>
      <c r="AW98" s="20"/>
      <c r="AX98" s="20"/>
      <c r="AY98" s="3" t="s">
        <v>139</v>
      </c>
      <c r="AZ98" s="20"/>
      <c r="BA98" s="20"/>
      <c r="BB98" s="20"/>
      <c r="BC98" s="20"/>
      <c r="BD98" s="20"/>
      <c r="BE98" s="151">
        <f t="shared" si="8"/>
        <v>0</v>
      </c>
      <c r="BF98" s="151">
        <f t="shared" si="9"/>
        <v>0</v>
      </c>
      <c r="BG98" s="151">
        <f t="shared" si="10"/>
        <v>0</v>
      </c>
      <c r="BH98" s="151">
        <f t="shared" si="11"/>
        <v>0</v>
      </c>
      <c r="BI98" s="151">
        <f t="shared" si="12"/>
        <v>0</v>
      </c>
      <c r="BJ98" s="3" t="s">
        <v>83</v>
      </c>
      <c r="BK98" s="151">
        <f t="shared" si="13"/>
        <v>0</v>
      </c>
      <c r="BL98" s="3" t="s">
        <v>176</v>
      </c>
      <c r="BM98" s="150" t="s">
        <v>201</v>
      </c>
    </row>
    <row r="99" ht="24.0" customHeight="1">
      <c r="A99" s="20"/>
      <c r="B99" s="21"/>
      <c r="C99" s="139" t="s">
        <v>8</v>
      </c>
      <c r="D99" s="139" t="s">
        <v>140</v>
      </c>
      <c r="E99" s="140" t="s">
        <v>499</v>
      </c>
      <c r="F99" s="141" t="s">
        <v>500</v>
      </c>
      <c r="G99" s="142" t="s">
        <v>190</v>
      </c>
      <c r="H99" s="143">
        <v>4.0</v>
      </c>
      <c r="I99" s="144"/>
      <c r="J99" s="145">
        <f t="shared" si="4"/>
        <v>0</v>
      </c>
      <c r="K99" s="141" t="s">
        <v>19</v>
      </c>
      <c r="L99" s="21"/>
      <c r="M99" s="146" t="s">
        <v>19</v>
      </c>
      <c r="N99" s="147" t="s">
        <v>47</v>
      </c>
      <c r="O99" s="20"/>
      <c r="P99" s="148">
        <f t="shared" si="5"/>
        <v>0</v>
      </c>
      <c r="Q99" s="148">
        <v>0.0</v>
      </c>
      <c r="R99" s="148">
        <f t="shared" si="6"/>
        <v>0</v>
      </c>
      <c r="S99" s="148">
        <v>0.0</v>
      </c>
      <c r="T99" s="149">
        <f t="shared" si="7"/>
        <v>0</v>
      </c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150" t="s">
        <v>176</v>
      </c>
      <c r="AS99" s="20"/>
      <c r="AT99" s="150" t="s">
        <v>140</v>
      </c>
      <c r="AU99" s="150" t="s">
        <v>83</v>
      </c>
      <c r="AV99" s="20"/>
      <c r="AW99" s="20"/>
      <c r="AX99" s="20"/>
      <c r="AY99" s="3" t="s">
        <v>139</v>
      </c>
      <c r="AZ99" s="20"/>
      <c r="BA99" s="20"/>
      <c r="BB99" s="20"/>
      <c r="BC99" s="20"/>
      <c r="BD99" s="20"/>
      <c r="BE99" s="151">
        <f t="shared" si="8"/>
        <v>0</v>
      </c>
      <c r="BF99" s="151">
        <f t="shared" si="9"/>
        <v>0</v>
      </c>
      <c r="BG99" s="151">
        <f t="shared" si="10"/>
        <v>0</v>
      </c>
      <c r="BH99" s="151">
        <f t="shared" si="11"/>
        <v>0</v>
      </c>
      <c r="BI99" s="151">
        <f t="shared" si="12"/>
        <v>0</v>
      </c>
      <c r="BJ99" s="3" t="s">
        <v>83</v>
      </c>
      <c r="BK99" s="151">
        <f t="shared" si="13"/>
        <v>0</v>
      </c>
      <c r="BL99" s="3" t="s">
        <v>176</v>
      </c>
      <c r="BM99" s="150" t="s">
        <v>206</v>
      </c>
    </row>
    <row r="100" ht="44.25" customHeight="1">
      <c r="A100" s="20"/>
      <c r="B100" s="21"/>
      <c r="C100" s="139" t="s">
        <v>176</v>
      </c>
      <c r="D100" s="139" t="s">
        <v>140</v>
      </c>
      <c r="E100" s="140" t="s">
        <v>501</v>
      </c>
      <c r="F100" s="167" t="s">
        <v>502</v>
      </c>
      <c r="G100" s="142" t="s">
        <v>190</v>
      </c>
      <c r="H100" s="143">
        <v>4.0</v>
      </c>
      <c r="I100" s="144"/>
      <c r="J100" s="145">
        <f t="shared" si="4"/>
        <v>0</v>
      </c>
      <c r="K100" s="141" t="s">
        <v>19</v>
      </c>
      <c r="L100" s="21"/>
      <c r="M100" s="146" t="s">
        <v>19</v>
      </c>
      <c r="N100" s="147" t="s">
        <v>47</v>
      </c>
      <c r="O100" s="20"/>
      <c r="P100" s="148">
        <f t="shared" si="5"/>
        <v>0</v>
      </c>
      <c r="Q100" s="148">
        <v>0.0</v>
      </c>
      <c r="R100" s="148">
        <f t="shared" si="6"/>
        <v>0</v>
      </c>
      <c r="S100" s="148">
        <v>0.0</v>
      </c>
      <c r="T100" s="149">
        <f t="shared" si="7"/>
        <v>0</v>
      </c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150" t="s">
        <v>176</v>
      </c>
      <c r="AS100" s="20"/>
      <c r="AT100" s="150" t="s">
        <v>140</v>
      </c>
      <c r="AU100" s="150" t="s">
        <v>83</v>
      </c>
      <c r="AV100" s="20"/>
      <c r="AW100" s="20"/>
      <c r="AX100" s="20"/>
      <c r="AY100" s="3" t="s">
        <v>139</v>
      </c>
      <c r="AZ100" s="20"/>
      <c r="BA100" s="20"/>
      <c r="BB100" s="20"/>
      <c r="BC100" s="20"/>
      <c r="BD100" s="20"/>
      <c r="BE100" s="151">
        <f t="shared" si="8"/>
        <v>0</v>
      </c>
      <c r="BF100" s="151">
        <f t="shared" si="9"/>
        <v>0</v>
      </c>
      <c r="BG100" s="151">
        <f t="shared" si="10"/>
        <v>0</v>
      </c>
      <c r="BH100" s="151">
        <f t="shared" si="11"/>
        <v>0</v>
      </c>
      <c r="BI100" s="151">
        <f t="shared" si="12"/>
        <v>0</v>
      </c>
      <c r="BJ100" s="3" t="s">
        <v>83</v>
      </c>
      <c r="BK100" s="151">
        <f t="shared" si="13"/>
        <v>0</v>
      </c>
      <c r="BL100" s="3" t="s">
        <v>176</v>
      </c>
      <c r="BM100" s="150" t="s">
        <v>209</v>
      </c>
    </row>
    <row r="101" ht="33.0" customHeight="1">
      <c r="A101" s="20"/>
      <c r="B101" s="21"/>
      <c r="C101" s="139" t="s">
        <v>210</v>
      </c>
      <c r="D101" s="139" t="s">
        <v>140</v>
      </c>
      <c r="E101" s="140" t="s">
        <v>503</v>
      </c>
      <c r="F101" s="141" t="s">
        <v>504</v>
      </c>
      <c r="G101" s="142" t="s">
        <v>190</v>
      </c>
      <c r="H101" s="143">
        <v>40.0</v>
      </c>
      <c r="I101" s="144"/>
      <c r="J101" s="145">
        <f t="shared" si="4"/>
        <v>0</v>
      </c>
      <c r="K101" s="141" t="s">
        <v>19</v>
      </c>
      <c r="L101" s="21"/>
      <c r="M101" s="146" t="s">
        <v>19</v>
      </c>
      <c r="N101" s="147" t="s">
        <v>47</v>
      </c>
      <c r="O101" s="20"/>
      <c r="P101" s="148">
        <f t="shared" si="5"/>
        <v>0</v>
      </c>
      <c r="Q101" s="148">
        <v>0.0</v>
      </c>
      <c r="R101" s="148">
        <f t="shared" si="6"/>
        <v>0</v>
      </c>
      <c r="S101" s="148">
        <v>0.0</v>
      </c>
      <c r="T101" s="149">
        <f t="shared" si="7"/>
        <v>0</v>
      </c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150" t="s">
        <v>176</v>
      </c>
      <c r="AS101" s="20"/>
      <c r="AT101" s="150" t="s">
        <v>140</v>
      </c>
      <c r="AU101" s="150" t="s">
        <v>83</v>
      </c>
      <c r="AV101" s="20"/>
      <c r="AW101" s="20"/>
      <c r="AX101" s="20"/>
      <c r="AY101" s="3" t="s">
        <v>139</v>
      </c>
      <c r="AZ101" s="20"/>
      <c r="BA101" s="20"/>
      <c r="BB101" s="20"/>
      <c r="BC101" s="20"/>
      <c r="BD101" s="20"/>
      <c r="BE101" s="151">
        <f t="shared" si="8"/>
        <v>0</v>
      </c>
      <c r="BF101" s="151">
        <f t="shared" si="9"/>
        <v>0</v>
      </c>
      <c r="BG101" s="151">
        <f t="shared" si="10"/>
        <v>0</v>
      </c>
      <c r="BH101" s="151">
        <f t="shared" si="11"/>
        <v>0</v>
      </c>
      <c r="BI101" s="151">
        <f t="shared" si="12"/>
        <v>0</v>
      </c>
      <c r="BJ101" s="3" t="s">
        <v>83</v>
      </c>
      <c r="BK101" s="151">
        <f t="shared" si="13"/>
        <v>0</v>
      </c>
      <c r="BL101" s="3" t="s">
        <v>176</v>
      </c>
      <c r="BM101" s="150" t="s">
        <v>213</v>
      </c>
    </row>
    <row r="102" ht="33.0" customHeight="1">
      <c r="A102" s="20"/>
      <c r="B102" s="21"/>
      <c r="C102" s="139" t="s">
        <v>179</v>
      </c>
      <c r="D102" s="139" t="s">
        <v>140</v>
      </c>
      <c r="E102" s="140" t="s">
        <v>505</v>
      </c>
      <c r="F102" s="167" t="s">
        <v>506</v>
      </c>
      <c r="G102" s="142" t="s">
        <v>190</v>
      </c>
      <c r="H102" s="143">
        <v>40.0</v>
      </c>
      <c r="I102" s="144"/>
      <c r="J102" s="145">
        <f t="shared" si="4"/>
        <v>0</v>
      </c>
      <c r="K102" s="141" t="s">
        <v>19</v>
      </c>
      <c r="L102" s="21"/>
      <c r="M102" s="146" t="s">
        <v>19</v>
      </c>
      <c r="N102" s="147" t="s">
        <v>47</v>
      </c>
      <c r="O102" s="20"/>
      <c r="P102" s="148">
        <f t="shared" si="5"/>
        <v>0</v>
      </c>
      <c r="Q102" s="148">
        <v>0.0</v>
      </c>
      <c r="R102" s="148">
        <f t="shared" si="6"/>
        <v>0</v>
      </c>
      <c r="S102" s="148">
        <v>0.0</v>
      </c>
      <c r="T102" s="149">
        <f t="shared" si="7"/>
        <v>0</v>
      </c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150" t="s">
        <v>176</v>
      </c>
      <c r="AS102" s="20"/>
      <c r="AT102" s="150" t="s">
        <v>140</v>
      </c>
      <c r="AU102" s="150" t="s">
        <v>83</v>
      </c>
      <c r="AV102" s="20"/>
      <c r="AW102" s="20"/>
      <c r="AX102" s="20"/>
      <c r="AY102" s="3" t="s">
        <v>139</v>
      </c>
      <c r="AZ102" s="20"/>
      <c r="BA102" s="20"/>
      <c r="BB102" s="20"/>
      <c r="BC102" s="20"/>
      <c r="BD102" s="20"/>
      <c r="BE102" s="151">
        <f t="shared" si="8"/>
        <v>0</v>
      </c>
      <c r="BF102" s="151">
        <f t="shared" si="9"/>
        <v>0</v>
      </c>
      <c r="BG102" s="151">
        <f t="shared" si="10"/>
        <v>0</v>
      </c>
      <c r="BH102" s="151">
        <f t="shared" si="11"/>
        <v>0</v>
      </c>
      <c r="BI102" s="151">
        <f t="shared" si="12"/>
        <v>0</v>
      </c>
      <c r="BJ102" s="3" t="s">
        <v>83</v>
      </c>
      <c r="BK102" s="151">
        <f t="shared" si="13"/>
        <v>0</v>
      </c>
      <c r="BL102" s="3" t="s">
        <v>176</v>
      </c>
      <c r="BM102" s="150" t="s">
        <v>216</v>
      </c>
    </row>
    <row r="103" ht="24.0" customHeight="1">
      <c r="A103" s="20"/>
      <c r="B103" s="21"/>
      <c r="C103" s="139" t="s">
        <v>217</v>
      </c>
      <c r="D103" s="139" t="s">
        <v>140</v>
      </c>
      <c r="E103" s="140" t="s">
        <v>507</v>
      </c>
      <c r="F103" s="141" t="s">
        <v>508</v>
      </c>
      <c r="G103" s="142" t="s">
        <v>190</v>
      </c>
      <c r="H103" s="143">
        <v>20.0</v>
      </c>
      <c r="I103" s="144"/>
      <c r="J103" s="145">
        <f t="shared" si="4"/>
        <v>0</v>
      </c>
      <c r="K103" s="141" t="s">
        <v>19</v>
      </c>
      <c r="L103" s="21"/>
      <c r="M103" s="146" t="s">
        <v>19</v>
      </c>
      <c r="N103" s="147" t="s">
        <v>47</v>
      </c>
      <c r="O103" s="20"/>
      <c r="P103" s="148">
        <f t="shared" si="5"/>
        <v>0</v>
      </c>
      <c r="Q103" s="148">
        <v>0.0</v>
      </c>
      <c r="R103" s="148">
        <f t="shared" si="6"/>
        <v>0</v>
      </c>
      <c r="S103" s="148">
        <v>0.0</v>
      </c>
      <c r="T103" s="149">
        <f t="shared" si="7"/>
        <v>0</v>
      </c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150" t="s">
        <v>176</v>
      </c>
      <c r="AS103" s="20"/>
      <c r="AT103" s="150" t="s">
        <v>140</v>
      </c>
      <c r="AU103" s="150" t="s">
        <v>83</v>
      </c>
      <c r="AV103" s="20"/>
      <c r="AW103" s="20"/>
      <c r="AX103" s="20"/>
      <c r="AY103" s="3" t="s">
        <v>139</v>
      </c>
      <c r="AZ103" s="20"/>
      <c r="BA103" s="20"/>
      <c r="BB103" s="20"/>
      <c r="BC103" s="20"/>
      <c r="BD103" s="20"/>
      <c r="BE103" s="151">
        <f t="shared" si="8"/>
        <v>0</v>
      </c>
      <c r="BF103" s="151">
        <f t="shared" si="9"/>
        <v>0</v>
      </c>
      <c r="BG103" s="151">
        <f t="shared" si="10"/>
        <v>0</v>
      </c>
      <c r="BH103" s="151">
        <f t="shared" si="11"/>
        <v>0</v>
      </c>
      <c r="BI103" s="151">
        <f t="shared" si="12"/>
        <v>0</v>
      </c>
      <c r="BJ103" s="3" t="s">
        <v>83</v>
      </c>
      <c r="BK103" s="151">
        <f t="shared" si="13"/>
        <v>0</v>
      </c>
      <c r="BL103" s="3" t="s">
        <v>176</v>
      </c>
      <c r="BM103" s="150" t="s">
        <v>220</v>
      </c>
    </row>
    <row r="104" ht="33.0" customHeight="1">
      <c r="A104" s="20"/>
      <c r="B104" s="21"/>
      <c r="C104" s="139" t="s">
        <v>184</v>
      </c>
      <c r="D104" s="139" t="s">
        <v>140</v>
      </c>
      <c r="E104" s="140" t="s">
        <v>509</v>
      </c>
      <c r="F104" s="167" t="s">
        <v>510</v>
      </c>
      <c r="G104" s="142" t="s">
        <v>190</v>
      </c>
      <c r="H104" s="143">
        <v>20.0</v>
      </c>
      <c r="I104" s="144"/>
      <c r="J104" s="145">
        <f t="shared" si="4"/>
        <v>0</v>
      </c>
      <c r="K104" s="141" t="s">
        <v>19</v>
      </c>
      <c r="L104" s="21"/>
      <c r="M104" s="146" t="s">
        <v>19</v>
      </c>
      <c r="N104" s="147" t="s">
        <v>47</v>
      </c>
      <c r="O104" s="20"/>
      <c r="P104" s="148">
        <f t="shared" si="5"/>
        <v>0</v>
      </c>
      <c r="Q104" s="148">
        <v>0.0</v>
      </c>
      <c r="R104" s="148">
        <f t="shared" si="6"/>
        <v>0</v>
      </c>
      <c r="S104" s="148">
        <v>0.0</v>
      </c>
      <c r="T104" s="149">
        <f t="shared" si="7"/>
        <v>0</v>
      </c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150" t="s">
        <v>176</v>
      </c>
      <c r="AS104" s="20"/>
      <c r="AT104" s="150" t="s">
        <v>140</v>
      </c>
      <c r="AU104" s="150" t="s">
        <v>83</v>
      </c>
      <c r="AV104" s="20"/>
      <c r="AW104" s="20"/>
      <c r="AX104" s="20"/>
      <c r="AY104" s="3" t="s">
        <v>139</v>
      </c>
      <c r="AZ104" s="20"/>
      <c r="BA104" s="20"/>
      <c r="BB104" s="20"/>
      <c r="BC104" s="20"/>
      <c r="BD104" s="20"/>
      <c r="BE104" s="151">
        <f t="shared" si="8"/>
        <v>0</v>
      </c>
      <c r="BF104" s="151">
        <f t="shared" si="9"/>
        <v>0</v>
      </c>
      <c r="BG104" s="151">
        <f t="shared" si="10"/>
        <v>0</v>
      </c>
      <c r="BH104" s="151">
        <f t="shared" si="11"/>
        <v>0</v>
      </c>
      <c r="BI104" s="151">
        <f t="shared" si="12"/>
        <v>0</v>
      </c>
      <c r="BJ104" s="3" t="s">
        <v>83</v>
      </c>
      <c r="BK104" s="151">
        <f t="shared" si="13"/>
        <v>0</v>
      </c>
      <c r="BL104" s="3" t="s">
        <v>176</v>
      </c>
      <c r="BM104" s="150" t="s">
        <v>225</v>
      </c>
    </row>
    <row r="105" ht="24.0" customHeight="1">
      <c r="A105" s="20"/>
      <c r="B105" s="21"/>
      <c r="C105" s="139" t="s">
        <v>7</v>
      </c>
      <c r="D105" s="139" t="s">
        <v>140</v>
      </c>
      <c r="E105" s="140" t="s">
        <v>511</v>
      </c>
      <c r="F105" s="141" t="s">
        <v>512</v>
      </c>
      <c r="G105" s="142" t="s">
        <v>190</v>
      </c>
      <c r="H105" s="143">
        <v>1.0</v>
      </c>
      <c r="I105" s="144"/>
      <c r="J105" s="145">
        <f t="shared" si="4"/>
        <v>0</v>
      </c>
      <c r="K105" s="141" t="s">
        <v>19</v>
      </c>
      <c r="L105" s="21"/>
      <c r="M105" s="146" t="s">
        <v>19</v>
      </c>
      <c r="N105" s="147" t="s">
        <v>47</v>
      </c>
      <c r="O105" s="20"/>
      <c r="P105" s="148">
        <f t="shared" si="5"/>
        <v>0</v>
      </c>
      <c r="Q105" s="148">
        <v>0.0</v>
      </c>
      <c r="R105" s="148">
        <f t="shared" si="6"/>
        <v>0</v>
      </c>
      <c r="S105" s="148">
        <v>0.0</v>
      </c>
      <c r="T105" s="149">
        <f t="shared" si="7"/>
        <v>0</v>
      </c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150" t="s">
        <v>176</v>
      </c>
      <c r="AS105" s="20"/>
      <c r="AT105" s="150" t="s">
        <v>140</v>
      </c>
      <c r="AU105" s="150" t="s">
        <v>83</v>
      </c>
      <c r="AV105" s="20"/>
      <c r="AW105" s="20"/>
      <c r="AX105" s="20"/>
      <c r="AY105" s="3" t="s">
        <v>139</v>
      </c>
      <c r="AZ105" s="20"/>
      <c r="BA105" s="20"/>
      <c r="BB105" s="20"/>
      <c r="BC105" s="20"/>
      <c r="BD105" s="20"/>
      <c r="BE105" s="151">
        <f t="shared" si="8"/>
        <v>0</v>
      </c>
      <c r="BF105" s="151">
        <f t="shared" si="9"/>
        <v>0</v>
      </c>
      <c r="BG105" s="151">
        <f t="shared" si="10"/>
        <v>0</v>
      </c>
      <c r="BH105" s="151">
        <f t="shared" si="11"/>
        <v>0</v>
      </c>
      <c r="BI105" s="151">
        <f t="shared" si="12"/>
        <v>0</v>
      </c>
      <c r="BJ105" s="3" t="s">
        <v>83</v>
      </c>
      <c r="BK105" s="151">
        <f t="shared" si="13"/>
        <v>0</v>
      </c>
      <c r="BL105" s="3" t="s">
        <v>176</v>
      </c>
      <c r="BM105" s="150" t="s">
        <v>228</v>
      </c>
    </row>
    <row r="106" ht="21.75" customHeight="1">
      <c r="A106" s="20"/>
      <c r="B106" s="21"/>
      <c r="C106" s="139" t="s">
        <v>191</v>
      </c>
      <c r="D106" s="139" t="s">
        <v>140</v>
      </c>
      <c r="E106" s="140" t="s">
        <v>513</v>
      </c>
      <c r="F106" s="141" t="s">
        <v>514</v>
      </c>
      <c r="G106" s="142" t="s">
        <v>162</v>
      </c>
      <c r="H106" s="143">
        <v>1.0</v>
      </c>
      <c r="I106" s="144"/>
      <c r="J106" s="145">
        <f t="shared" si="4"/>
        <v>0</v>
      </c>
      <c r="K106" s="141" t="s">
        <v>19</v>
      </c>
      <c r="L106" s="21"/>
      <c r="M106" s="146" t="s">
        <v>19</v>
      </c>
      <c r="N106" s="147" t="s">
        <v>47</v>
      </c>
      <c r="O106" s="20"/>
      <c r="P106" s="148">
        <f t="shared" si="5"/>
        <v>0</v>
      </c>
      <c r="Q106" s="148">
        <v>0.0</v>
      </c>
      <c r="R106" s="148">
        <f t="shared" si="6"/>
        <v>0</v>
      </c>
      <c r="S106" s="148">
        <v>0.0</v>
      </c>
      <c r="T106" s="149">
        <f t="shared" si="7"/>
        <v>0</v>
      </c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150" t="s">
        <v>176</v>
      </c>
      <c r="AS106" s="20"/>
      <c r="AT106" s="150" t="s">
        <v>140</v>
      </c>
      <c r="AU106" s="150" t="s">
        <v>83</v>
      </c>
      <c r="AV106" s="20"/>
      <c r="AW106" s="20"/>
      <c r="AX106" s="20"/>
      <c r="AY106" s="3" t="s">
        <v>139</v>
      </c>
      <c r="AZ106" s="20"/>
      <c r="BA106" s="20"/>
      <c r="BB106" s="20"/>
      <c r="BC106" s="20"/>
      <c r="BD106" s="20"/>
      <c r="BE106" s="151">
        <f t="shared" si="8"/>
        <v>0</v>
      </c>
      <c r="BF106" s="151">
        <f t="shared" si="9"/>
        <v>0</v>
      </c>
      <c r="BG106" s="151">
        <f t="shared" si="10"/>
        <v>0</v>
      </c>
      <c r="BH106" s="151">
        <f t="shared" si="11"/>
        <v>0</v>
      </c>
      <c r="BI106" s="151">
        <f t="shared" si="12"/>
        <v>0</v>
      </c>
      <c r="BJ106" s="3" t="s">
        <v>83</v>
      </c>
      <c r="BK106" s="151">
        <f t="shared" si="13"/>
        <v>0</v>
      </c>
      <c r="BL106" s="3" t="s">
        <v>176</v>
      </c>
      <c r="BM106" s="150" t="s">
        <v>231</v>
      </c>
    </row>
    <row r="107" ht="16.5" customHeight="1">
      <c r="A107" s="20"/>
      <c r="B107" s="21"/>
      <c r="C107" s="139" t="s">
        <v>232</v>
      </c>
      <c r="D107" s="139" t="s">
        <v>140</v>
      </c>
      <c r="E107" s="140" t="s">
        <v>515</v>
      </c>
      <c r="F107" s="141" t="s">
        <v>379</v>
      </c>
      <c r="G107" s="142" t="s">
        <v>162</v>
      </c>
      <c r="H107" s="143">
        <v>1.0</v>
      </c>
      <c r="I107" s="144"/>
      <c r="J107" s="145">
        <f t="shared" si="4"/>
        <v>0</v>
      </c>
      <c r="K107" s="141" t="s">
        <v>19</v>
      </c>
      <c r="L107" s="21"/>
      <c r="M107" s="146" t="s">
        <v>19</v>
      </c>
      <c r="N107" s="147" t="s">
        <v>47</v>
      </c>
      <c r="O107" s="20"/>
      <c r="P107" s="148">
        <f t="shared" si="5"/>
        <v>0</v>
      </c>
      <c r="Q107" s="148">
        <v>0.0</v>
      </c>
      <c r="R107" s="148">
        <f t="shared" si="6"/>
        <v>0</v>
      </c>
      <c r="S107" s="148">
        <v>0.0</v>
      </c>
      <c r="T107" s="149">
        <f t="shared" si="7"/>
        <v>0</v>
      </c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150" t="s">
        <v>176</v>
      </c>
      <c r="AS107" s="20"/>
      <c r="AT107" s="150" t="s">
        <v>140</v>
      </c>
      <c r="AU107" s="150" t="s">
        <v>83</v>
      </c>
      <c r="AV107" s="20"/>
      <c r="AW107" s="20"/>
      <c r="AX107" s="20"/>
      <c r="AY107" s="3" t="s">
        <v>139</v>
      </c>
      <c r="AZ107" s="20"/>
      <c r="BA107" s="20"/>
      <c r="BB107" s="20"/>
      <c r="BC107" s="20"/>
      <c r="BD107" s="20"/>
      <c r="BE107" s="151">
        <f t="shared" si="8"/>
        <v>0</v>
      </c>
      <c r="BF107" s="151">
        <f t="shared" si="9"/>
        <v>0</v>
      </c>
      <c r="BG107" s="151">
        <f t="shared" si="10"/>
        <v>0</v>
      </c>
      <c r="BH107" s="151">
        <f t="shared" si="11"/>
        <v>0</v>
      </c>
      <c r="BI107" s="151">
        <f t="shared" si="12"/>
        <v>0</v>
      </c>
      <c r="BJ107" s="3" t="s">
        <v>83</v>
      </c>
      <c r="BK107" s="151">
        <f t="shared" si="13"/>
        <v>0</v>
      </c>
      <c r="BL107" s="3" t="s">
        <v>176</v>
      </c>
      <c r="BM107" s="150" t="s">
        <v>235</v>
      </c>
    </row>
    <row r="108" ht="24.0" customHeight="1">
      <c r="A108" s="20"/>
      <c r="B108" s="21"/>
      <c r="C108" s="139" t="s">
        <v>194</v>
      </c>
      <c r="D108" s="139" t="s">
        <v>140</v>
      </c>
      <c r="E108" s="140" t="s">
        <v>516</v>
      </c>
      <c r="F108" s="141" t="s">
        <v>517</v>
      </c>
      <c r="G108" s="142" t="s">
        <v>382</v>
      </c>
      <c r="H108" s="173"/>
      <c r="I108" s="144"/>
      <c r="J108" s="145">
        <f t="shared" si="4"/>
        <v>0</v>
      </c>
      <c r="K108" s="141" t="s">
        <v>19</v>
      </c>
      <c r="L108" s="21"/>
      <c r="M108" s="146" t="s">
        <v>19</v>
      </c>
      <c r="N108" s="147" t="s">
        <v>47</v>
      </c>
      <c r="O108" s="20"/>
      <c r="P108" s="148">
        <f t="shared" si="5"/>
        <v>0</v>
      </c>
      <c r="Q108" s="148">
        <v>0.0</v>
      </c>
      <c r="R108" s="148">
        <f t="shared" si="6"/>
        <v>0</v>
      </c>
      <c r="S108" s="148">
        <v>0.0</v>
      </c>
      <c r="T108" s="149">
        <f t="shared" si="7"/>
        <v>0</v>
      </c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150" t="s">
        <v>176</v>
      </c>
      <c r="AS108" s="20"/>
      <c r="AT108" s="150" t="s">
        <v>140</v>
      </c>
      <c r="AU108" s="150" t="s">
        <v>83</v>
      </c>
      <c r="AV108" s="20"/>
      <c r="AW108" s="20"/>
      <c r="AX108" s="20"/>
      <c r="AY108" s="3" t="s">
        <v>139</v>
      </c>
      <c r="AZ108" s="20"/>
      <c r="BA108" s="20"/>
      <c r="BB108" s="20"/>
      <c r="BC108" s="20"/>
      <c r="BD108" s="20"/>
      <c r="BE108" s="151">
        <f t="shared" si="8"/>
        <v>0</v>
      </c>
      <c r="BF108" s="151">
        <f t="shared" si="9"/>
        <v>0</v>
      </c>
      <c r="BG108" s="151">
        <f t="shared" si="10"/>
        <v>0</v>
      </c>
      <c r="BH108" s="151">
        <f t="shared" si="11"/>
        <v>0</v>
      </c>
      <c r="BI108" s="151">
        <f t="shared" si="12"/>
        <v>0</v>
      </c>
      <c r="BJ108" s="3" t="s">
        <v>83</v>
      </c>
      <c r="BK108" s="151">
        <f t="shared" si="13"/>
        <v>0</v>
      </c>
      <c r="BL108" s="3" t="s">
        <v>176</v>
      </c>
      <c r="BM108" s="150" t="s">
        <v>238</v>
      </c>
    </row>
    <row r="109" ht="25.5" customHeight="1">
      <c r="A109" s="129"/>
      <c r="B109" s="130"/>
      <c r="C109" s="129"/>
      <c r="D109" s="131" t="s">
        <v>75</v>
      </c>
      <c r="E109" s="132" t="s">
        <v>469</v>
      </c>
      <c r="F109" s="132" t="s">
        <v>470</v>
      </c>
      <c r="G109" s="129"/>
      <c r="H109" s="129"/>
      <c r="I109" s="129"/>
      <c r="J109" s="133">
        <f>BK109</f>
        <v>0</v>
      </c>
      <c r="K109" s="129"/>
      <c r="L109" s="130"/>
      <c r="M109" s="134"/>
      <c r="N109" s="129"/>
      <c r="O109" s="129"/>
      <c r="P109" s="135">
        <f>SUM(P110:P117)</f>
        <v>0</v>
      </c>
      <c r="Q109" s="129"/>
      <c r="R109" s="135">
        <f>SUM(R110:R117)</f>
        <v>0</v>
      </c>
      <c r="S109" s="129"/>
      <c r="T109" s="136">
        <f>SUM(T110:T117)</f>
        <v>0</v>
      </c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31" t="s">
        <v>85</v>
      </c>
      <c r="AS109" s="129"/>
      <c r="AT109" s="137" t="s">
        <v>75</v>
      </c>
      <c r="AU109" s="137" t="s">
        <v>76</v>
      </c>
      <c r="AV109" s="129"/>
      <c r="AW109" s="129"/>
      <c r="AX109" s="129"/>
      <c r="AY109" s="131" t="s">
        <v>139</v>
      </c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38">
        <f>SUM(BK110:BK117)</f>
        <v>0</v>
      </c>
      <c r="BL109" s="129"/>
      <c r="BM109" s="129"/>
    </row>
    <row r="110" ht="16.5" customHeight="1">
      <c r="A110" s="20"/>
      <c r="B110" s="21"/>
      <c r="C110" s="139" t="s">
        <v>241</v>
      </c>
      <c r="D110" s="139" t="s">
        <v>140</v>
      </c>
      <c r="E110" s="140" t="s">
        <v>518</v>
      </c>
      <c r="F110" s="141" t="s">
        <v>519</v>
      </c>
      <c r="G110" s="142" t="s">
        <v>277</v>
      </c>
      <c r="H110" s="143">
        <v>102.15</v>
      </c>
      <c r="I110" s="144"/>
      <c r="J110" s="145">
        <f t="shared" ref="J110:J117" si="14">ROUND(I110*H110,2)</f>
        <v>0</v>
      </c>
      <c r="K110" s="141" t="s">
        <v>19</v>
      </c>
      <c r="L110" s="21"/>
      <c r="M110" s="146" t="s">
        <v>19</v>
      </c>
      <c r="N110" s="147" t="s">
        <v>47</v>
      </c>
      <c r="O110" s="20"/>
      <c r="P110" s="148">
        <f t="shared" ref="P110:P117" si="15">O110*H110</f>
        <v>0</v>
      </c>
      <c r="Q110" s="148">
        <v>0.0</v>
      </c>
      <c r="R110" s="148">
        <f t="shared" ref="R110:R117" si="16">Q110*H110</f>
        <v>0</v>
      </c>
      <c r="S110" s="148">
        <v>0.0</v>
      </c>
      <c r="T110" s="149">
        <f t="shared" ref="T110:T117" si="17">S110*H110</f>
        <v>0</v>
      </c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150" t="s">
        <v>176</v>
      </c>
      <c r="AS110" s="20"/>
      <c r="AT110" s="150" t="s">
        <v>140</v>
      </c>
      <c r="AU110" s="150" t="s">
        <v>83</v>
      </c>
      <c r="AV110" s="20"/>
      <c r="AW110" s="20"/>
      <c r="AX110" s="20"/>
      <c r="AY110" s="3" t="s">
        <v>139</v>
      </c>
      <c r="AZ110" s="20"/>
      <c r="BA110" s="20"/>
      <c r="BB110" s="20"/>
      <c r="BC110" s="20"/>
      <c r="BD110" s="20"/>
      <c r="BE110" s="151">
        <f t="shared" ref="BE110:BE117" si="18">IF(N110="základní",J110,0)</f>
        <v>0</v>
      </c>
      <c r="BF110" s="151">
        <f t="shared" ref="BF110:BF117" si="19">IF(N110="snížená",J110,0)</f>
        <v>0</v>
      </c>
      <c r="BG110" s="151">
        <f t="shared" ref="BG110:BG117" si="20">IF(N110="zákl. přenesená",J110,0)</f>
        <v>0</v>
      </c>
      <c r="BH110" s="151">
        <f t="shared" ref="BH110:BH117" si="21">IF(N110="sníž. přenesená",J110,0)</f>
        <v>0</v>
      </c>
      <c r="BI110" s="151">
        <f t="shared" ref="BI110:BI117" si="22">IF(N110="nulová",J110,0)</f>
        <v>0</v>
      </c>
      <c r="BJ110" s="3" t="s">
        <v>83</v>
      </c>
      <c r="BK110" s="151">
        <f t="shared" ref="BK110:BK117" si="23">ROUND(I110*H110,2)</f>
        <v>0</v>
      </c>
      <c r="BL110" s="3" t="s">
        <v>176</v>
      </c>
      <c r="BM110" s="150" t="s">
        <v>244</v>
      </c>
    </row>
    <row r="111" ht="16.5" customHeight="1">
      <c r="A111" s="20"/>
      <c r="B111" s="21"/>
      <c r="C111" s="139" t="s">
        <v>198</v>
      </c>
      <c r="D111" s="139" t="s">
        <v>140</v>
      </c>
      <c r="E111" s="140" t="s">
        <v>520</v>
      </c>
      <c r="F111" s="141" t="s">
        <v>521</v>
      </c>
      <c r="G111" s="142" t="s">
        <v>277</v>
      </c>
      <c r="H111" s="143">
        <v>102.15</v>
      </c>
      <c r="I111" s="144"/>
      <c r="J111" s="145">
        <f t="shared" si="14"/>
        <v>0</v>
      </c>
      <c r="K111" s="141" t="s">
        <v>19</v>
      </c>
      <c r="L111" s="21"/>
      <c r="M111" s="146" t="s">
        <v>19</v>
      </c>
      <c r="N111" s="147" t="s">
        <v>47</v>
      </c>
      <c r="O111" s="20"/>
      <c r="P111" s="148">
        <f t="shared" si="15"/>
        <v>0</v>
      </c>
      <c r="Q111" s="148">
        <v>0.0</v>
      </c>
      <c r="R111" s="148">
        <f t="shared" si="16"/>
        <v>0</v>
      </c>
      <c r="S111" s="148">
        <v>0.0</v>
      </c>
      <c r="T111" s="149">
        <f t="shared" si="17"/>
        <v>0</v>
      </c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150" t="s">
        <v>176</v>
      </c>
      <c r="AS111" s="20"/>
      <c r="AT111" s="150" t="s">
        <v>140</v>
      </c>
      <c r="AU111" s="150" t="s">
        <v>83</v>
      </c>
      <c r="AV111" s="20"/>
      <c r="AW111" s="20"/>
      <c r="AX111" s="20"/>
      <c r="AY111" s="3" t="s">
        <v>139</v>
      </c>
      <c r="AZ111" s="20"/>
      <c r="BA111" s="20"/>
      <c r="BB111" s="20"/>
      <c r="BC111" s="20"/>
      <c r="BD111" s="20"/>
      <c r="BE111" s="151">
        <f t="shared" si="18"/>
        <v>0</v>
      </c>
      <c r="BF111" s="151">
        <f t="shared" si="19"/>
        <v>0</v>
      </c>
      <c r="BG111" s="151">
        <f t="shared" si="20"/>
        <v>0</v>
      </c>
      <c r="BH111" s="151">
        <f t="shared" si="21"/>
        <v>0</v>
      </c>
      <c r="BI111" s="151">
        <f t="shared" si="22"/>
        <v>0</v>
      </c>
      <c r="BJ111" s="3" t="s">
        <v>83</v>
      </c>
      <c r="BK111" s="151">
        <f t="shared" si="23"/>
        <v>0</v>
      </c>
      <c r="BL111" s="3" t="s">
        <v>176</v>
      </c>
      <c r="BM111" s="150" t="s">
        <v>247</v>
      </c>
    </row>
    <row r="112" ht="16.5" customHeight="1">
      <c r="A112" s="20"/>
      <c r="B112" s="21"/>
      <c r="C112" s="139" t="s">
        <v>248</v>
      </c>
      <c r="D112" s="139" t="s">
        <v>140</v>
      </c>
      <c r="E112" s="140" t="s">
        <v>522</v>
      </c>
      <c r="F112" s="141" t="s">
        <v>523</v>
      </c>
      <c r="G112" s="142" t="s">
        <v>267</v>
      </c>
      <c r="H112" s="143">
        <v>5.0</v>
      </c>
      <c r="I112" s="144"/>
      <c r="J112" s="145">
        <f t="shared" si="14"/>
        <v>0</v>
      </c>
      <c r="K112" s="141" t="s">
        <v>19</v>
      </c>
      <c r="L112" s="21"/>
      <c r="M112" s="146" t="s">
        <v>19</v>
      </c>
      <c r="N112" s="147" t="s">
        <v>47</v>
      </c>
      <c r="O112" s="20"/>
      <c r="P112" s="148">
        <f t="shared" si="15"/>
        <v>0</v>
      </c>
      <c r="Q112" s="148">
        <v>0.0</v>
      </c>
      <c r="R112" s="148">
        <f t="shared" si="16"/>
        <v>0</v>
      </c>
      <c r="S112" s="148">
        <v>0.0</v>
      </c>
      <c r="T112" s="149">
        <f t="shared" si="17"/>
        <v>0</v>
      </c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150" t="s">
        <v>176</v>
      </c>
      <c r="AS112" s="20"/>
      <c r="AT112" s="150" t="s">
        <v>140</v>
      </c>
      <c r="AU112" s="150" t="s">
        <v>83</v>
      </c>
      <c r="AV112" s="20"/>
      <c r="AW112" s="20"/>
      <c r="AX112" s="20"/>
      <c r="AY112" s="3" t="s">
        <v>139</v>
      </c>
      <c r="AZ112" s="20"/>
      <c r="BA112" s="20"/>
      <c r="BB112" s="20"/>
      <c r="BC112" s="20"/>
      <c r="BD112" s="20"/>
      <c r="BE112" s="151">
        <f t="shared" si="18"/>
        <v>0</v>
      </c>
      <c r="BF112" s="151">
        <f t="shared" si="19"/>
        <v>0</v>
      </c>
      <c r="BG112" s="151">
        <f t="shared" si="20"/>
        <v>0</v>
      </c>
      <c r="BH112" s="151">
        <f t="shared" si="21"/>
        <v>0</v>
      </c>
      <c r="BI112" s="151">
        <f t="shared" si="22"/>
        <v>0</v>
      </c>
      <c r="BJ112" s="3" t="s">
        <v>83</v>
      </c>
      <c r="BK112" s="151">
        <f t="shared" si="23"/>
        <v>0</v>
      </c>
      <c r="BL112" s="3" t="s">
        <v>176</v>
      </c>
      <c r="BM112" s="150" t="s">
        <v>251</v>
      </c>
    </row>
    <row r="113" ht="16.5" customHeight="1">
      <c r="A113" s="20"/>
      <c r="B113" s="21"/>
      <c r="C113" s="139" t="s">
        <v>201</v>
      </c>
      <c r="D113" s="139" t="s">
        <v>140</v>
      </c>
      <c r="E113" s="140" t="s">
        <v>524</v>
      </c>
      <c r="F113" s="141" t="s">
        <v>525</v>
      </c>
      <c r="G113" s="142" t="s">
        <v>267</v>
      </c>
      <c r="H113" s="143">
        <v>4.0</v>
      </c>
      <c r="I113" s="144"/>
      <c r="J113" s="145">
        <f t="shared" si="14"/>
        <v>0</v>
      </c>
      <c r="K113" s="141" t="s">
        <v>19</v>
      </c>
      <c r="L113" s="21"/>
      <c r="M113" s="146" t="s">
        <v>19</v>
      </c>
      <c r="N113" s="147" t="s">
        <v>47</v>
      </c>
      <c r="O113" s="20"/>
      <c r="P113" s="148">
        <f t="shared" si="15"/>
        <v>0</v>
      </c>
      <c r="Q113" s="148">
        <v>0.0</v>
      </c>
      <c r="R113" s="148">
        <f t="shared" si="16"/>
        <v>0</v>
      </c>
      <c r="S113" s="148">
        <v>0.0</v>
      </c>
      <c r="T113" s="149">
        <f t="shared" si="17"/>
        <v>0</v>
      </c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150" t="s">
        <v>176</v>
      </c>
      <c r="AS113" s="20"/>
      <c r="AT113" s="150" t="s">
        <v>140</v>
      </c>
      <c r="AU113" s="150" t="s">
        <v>83</v>
      </c>
      <c r="AV113" s="20"/>
      <c r="AW113" s="20"/>
      <c r="AX113" s="20"/>
      <c r="AY113" s="3" t="s">
        <v>139</v>
      </c>
      <c r="AZ113" s="20"/>
      <c r="BA113" s="20"/>
      <c r="BB113" s="20"/>
      <c r="BC113" s="20"/>
      <c r="BD113" s="20"/>
      <c r="BE113" s="151">
        <f t="shared" si="18"/>
        <v>0</v>
      </c>
      <c r="BF113" s="151">
        <f t="shared" si="19"/>
        <v>0</v>
      </c>
      <c r="BG113" s="151">
        <f t="shared" si="20"/>
        <v>0</v>
      </c>
      <c r="BH113" s="151">
        <f t="shared" si="21"/>
        <v>0</v>
      </c>
      <c r="BI113" s="151">
        <f t="shared" si="22"/>
        <v>0</v>
      </c>
      <c r="BJ113" s="3" t="s">
        <v>83</v>
      </c>
      <c r="BK113" s="151">
        <f t="shared" si="23"/>
        <v>0</v>
      </c>
      <c r="BL113" s="3" t="s">
        <v>176</v>
      </c>
      <c r="BM113" s="150" t="s">
        <v>254</v>
      </c>
    </row>
    <row r="114" ht="16.5" customHeight="1">
      <c r="A114" s="20"/>
      <c r="B114" s="21"/>
      <c r="C114" s="139" t="s">
        <v>255</v>
      </c>
      <c r="D114" s="139" t="s">
        <v>140</v>
      </c>
      <c r="E114" s="140" t="s">
        <v>526</v>
      </c>
      <c r="F114" s="141" t="s">
        <v>527</v>
      </c>
      <c r="G114" s="142" t="s">
        <v>267</v>
      </c>
      <c r="H114" s="143">
        <v>1.0</v>
      </c>
      <c r="I114" s="144"/>
      <c r="J114" s="145">
        <f t="shared" si="14"/>
        <v>0</v>
      </c>
      <c r="K114" s="141" t="s">
        <v>19</v>
      </c>
      <c r="L114" s="21"/>
      <c r="M114" s="146" t="s">
        <v>19</v>
      </c>
      <c r="N114" s="147" t="s">
        <v>47</v>
      </c>
      <c r="O114" s="20"/>
      <c r="P114" s="148">
        <f t="shared" si="15"/>
        <v>0</v>
      </c>
      <c r="Q114" s="148">
        <v>0.0</v>
      </c>
      <c r="R114" s="148">
        <f t="shared" si="16"/>
        <v>0</v>
      </c>
      <c r="S114" s="148">
        <v>0.0</v>
      </c>
      <c r="T114" s="149">
        <f t="shared" si="17"/>
        <v>0</v>
      </c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150" t="s">
        <v>176</v>
      </c>
      <c r="AS114" s="20"/>
      <c r="AT114" s="150" t="s">
        <v>140</v>
      </c>
      <c r="AU114" s="150" t="s">
        <v>83</v>
      </c>
      <c r="AV114" s="20"/>
      <c r="AW114" s="20"/>
      <c r="AX114" s="20"/>
      <c r="AY114" s="3" t="s">
        <v>139</v>
      </c>
      <c r="AZ114" s="20"/>
      <c r="BA114" s="20"/>
      <c r="BB114" s="20"/>
      <c r="BC114" s="20"/>
      <c r="BD114" s="20"/>
      <c r="BE114" s="151">
        <f t="shared" si="18"/>
        <v>0</v>
      </c>
      <c r="BF114" s="151">
        <f t="shared" si="19"/>
        <v>0</v>
      </c>
      <c r="BG114" s="151">
        <f t="shared" si="20"/>
        <v>0</v>
      </c>
      <c r="BH114" s="151">
        <f t="shared" si="21"/>
        <v>0</v>
      </c>
      <c r="BI114" s="151">
        <f t="shared" si="22"/>
        <v>0</v>
      </c>
      <c r="BJ114" s="3" t="s">
        <v>83</v>
      </c>
      <c r="BK114" s="151">
        <f t="shared" si="23"/>
        <v>0</v>
      </c>
      <c r="BL114" s="3" t="s">
        <v>176</v>
      </c>
      <c r="BM114" s="150" t="s">
        <v>258</v>
      </c>
    </row>
    <row r="115" ht="16.5" customHeight="1">
      <c r="A115" s="20"/>
      <c r="B115" s="21"/>
      <c r="C115" s="139" t="s">
        <v>206</v>
      </c>
      <c r="D115" s="139" t="s">
        <v>140</v>
      </c>
      <c r="E115" s="140" t="s">
        <v>528</v>
      </c>
      <c r="F115" s="141" t="s">
        <v>529</v>
      </c>
      <c r="G115" s="142" t="s">
        <v>267</v>
      </c>
      <c r="H115" s="143">
        <v>1.0</v>
      </c>
      <c r="I115" s="144"/>
      <c r="J115" s="145">
        <f t="shared" si="14"/>
        <v>0</v>
      </c>
      <c r="K115" s="141" t="s">
        <v>19</v>
      </c>
      <c r="L115" s="21"/>
      <c r="M115" s="146" t="s">
        <v>19</v>
      </c>
      <c r="N115" s="147" t="s">
        <v>47</v>
      </c>
      <c r="O115" s="20"/>
      <c r="P115" s="148">
        <f t="shared" si="15"/>
        <v>0</v>
      </c>
      <c r="Q115" s="148">
        <v>0.0</v>
      </c>
      <c r="R115" s="148">
        <f t="shared" si="16"/>
        <v>0</v>
      </c>
      <c r="S115" s="148">
        <v>0.0</v>
      </c>
      <c r="T115" s="149">
        <f t="shared" si="17"/>
        <v>0</v>
      </c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150" t="s">
        <v>176</v>
      </c>
      <c r="AS115" s="20"/>
      <c r="AT115" s="150" t="s">
        <v>140</v>
      </c>
      <c r="AU115" s="150" t="s">
        <v>83</v>
      </c>
      <c r="AV115" s="20"/>
      <c r="AW115" s="20"/>
      <c r="AX115" s="20"/>
      <c r="AY115" s="3" t="s">
        <v>139</v>
      </c>
      <c r="AZ115" s="20"/>
      <c r="BA115" s="20"/>
      <c r="BB115" s="20"/>
      <c r="BC115" s="20"/>
      <c r="BD115" s="20"/>
      <c r="BE115" s="151">
        <f t="shared" si="18"/>
        <v>0</v>
      </c>
      <c r="BF115" s="151">
        <f t="shared" si="19"/>
        <v>0</v>
      </c>
      <c r="BG115" s="151">
        <f t="shared" si="20"/>
        <v>0</v>
      </c>
      <c r="BH115" s="151">
        <f t="shared" si="21"/>
        <v>0</v>
      </c>
      <c r="BI115" s="151">
        <f t="shared" si="22"/>
        <v>0</v>
      </c>
      <c r="BJ115" s="3" t="s">
        <v>83</v>
      </c>
      <c r="BK115" s="151">
        <f t="shared" si="23"/>
        <v>0</v>
      </c>
      <c r="BL115" s="3" t="s">
        <v>176</v>
      </c>
      <c r="BM115" s="150" t="s">
        <v>261</v>
      </c>
    </row>
    <row r="116" ht="16.5" customHeight="1">
      <c r="A116" s="20"/>
      <c r="B116" s="21"/>
      <c r="C116" s="139" t="s">
        <v>264</v>
      </c>
      <c r="D116" s="139" t="s">
        <v>140</v>
      </c>
      <c r="E116" s="140" t="s">
        <v>530</v>
      </c>
      <c r="F116" s="141" t="s">
        <v>531</v>
      </c>
      <c r="G116" s="142" t="s">
        <v>267</v>
      </c>
      <c r="H116" s="143">
        <v>2.0</v>
      </c>
      <c r="I116" s="144"/>
      <c r="J116" s="145">
        <f t="shared" si="14"/>
        <v>0</v>
      </c>
      <c r="K116" s="141" t="s">
        <v>19</v>
      </c>
      <c r="L116" s="21"/>
      <c r="M116" s="146" t="s">
        <v>19</v>
      </c>
      <c r="N116" s="147" t="s">
        <v>47</v>
      </c>
      <c r="O116" s="20"/>
      <c r="P116" s="148">
        <f t="shared" si="15"/>
        <v>0</v>
      </c>
      <c r="Q116" s="148">
        <v>0.0</v>
      </c>
      <c r="R116" s="148">
        <f t="shared" si="16"/>
        <v>0</v>
      </c>
      <c r="S116" s="148">
        <v>0.0</v>
      </c>
      <c r="T116" s="149">
        <f t="shared" si="17"/>
        <v>0</v>
      </c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150" t="s">
        <v>176</v>
      </c>
      <c r="AS116" s="20"/>
      <c r="AT116" s="150" t="s">
        <v>140</v>
      </c>
      <c r="AU116" s="150" t="s">
        <v>83</v>
      </c>
      <c r="AV116" s="20"/>
      <c r="AW116" s="20"/>
      <c r="AX116" s="20"/>
      <c r="AY116" s="3" t="s">
        <v>139</v>
      </c>
      <c r="AZ116" s="20"/>
      <c r="BA116" s="20"/>
      <c r="BB116" s="20"/>
      <c r="BC116" s="20"/>
      <c r="BD116" s="20"/>
      <c r="BE116" s="151">
        <f t="shared" si="18"/>
        <v>0</v>
      </c>
      <c r="BF116" s="151">
        <f t="shared" si="19"/>
        <v>0</v>
      </c>
      <c r="BG116" s="151">
        <f t="shared" si="20"/>
        <v>0</v>
      </c>
      <c r="BH116" s="151">
        <f t="shared" si="21"/>
        <v>0</v>
      </c>
      <c r="BI116" s="151">
        <f t="shared" si="22"/>
        <v>0</v>
      </c>
      <c r="BJ116" s="3" t="s">
        <v>83</v>
      </c>
      <c r="BK116" s="151">
        <f t="shared" si="23"/>
        <v>0</v>
      </c>
      <c r="BL116" s="3" t="s">
        <v>176</v>
      </c>
      <c r="BM116" s="150" t="s">
        <v>268</v>
      </c>
    </row>
    <row r="117" ht="16.5" customHeight="1">
      <c r="A117" s="20"/>
      <c r="B117" s="21"/>
      <c r="C117" s="139" t="s">
        <v>209</v>
      </c>
      <c r="D117" s="139" t="s">
        <v>140</v>
      </c>
      <c r="E117" s="140" t="s">
        <v>532</v>
      </c>
      <c r="F117" s="141" t="s">
        <v>533</v>
      </c>
      <c r="G117" s="142" t="s">
        <v>267</v>
      </c>
      <c r="H117" s="143">
        <v>1.0</v>
      </c>
      <c r="I117" s="144"/>
      <c r="J117" s="145">
        <f t="shared" si="14"/>
        <v>0</v>
      </c>
      <c r="K117" s="141" t="s">
        <v>19</v>
      </c>
      <c r="L117" s="21"/>
      <c r="M117" s="146" t="s">
        <v>19</v>
      </c>
      <c r="N117" s="147" t="s">
        <v>47</v>
      </c>
      <c r="O117" s="20"/>
      <c r="P117" s="148">
        <f t="shared" si="15"/>
        <v>0</v>
      </c>
      <c r="Q117" s="148">
        <v>0.0</v>
      </c>
      <c r="R117" s="148">
        <f t="shared" si="16"/>
        <v>0</v>
      </c>
      <c r="S117" s="148">
        <v>0.0</v>
      </c>
      <c r="T117" s="149">
        <f t="shared" si="17"/>
        <v>0</v>
      </c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150" t="s">
        <v>176</v>
      </c>
      <c r="AS117" s="20"/>
      <c r="AT117" s="150" t="s">
        <v>140</v>
      </c>
      <c r="AU117" s="150" t="s">
        <v>83</v>
      </c>
      <c r="AV117" s="20"/>
      <c r="AW117" s="20"/>
      <c r="AX117" s="20"/>
      <c r="AY117" s="3" t="s">
        <v>139</v>
      </c>
      <c r="AZ117" s="20"/>
      <c r="BA117" s="20"/>
      <c r="BB117" s="20"/>
      <c r="BC117" s="20"/>
      <c r="BD117" s="20"/>
      <c r="BE117" s="151">
        <f t="shared" si="18"/>
        <v>0</v>
      </c>
      <c r="BF117" s="151">
        <f t="shared" si="19"/>
        <v>0</v>
      </c>
      <c r="BG117" s="151">
        <f t="shared" si="20"/>
        <v>0</v>
      </c>
      <c r="BH117" s="151">
        <f t="shared" si="21"/>
        <v>0</v>
      </c>
      <c r="BI117" s="151">
        <f t="shared" si="22"/>
        <v>0</v>
      </c>
      <c r="BJ117" s="3" t="s">
        <v>83</v>
      </c>
      <c r="BK117" s="151">
        <f t="shared" si="23"/>
        <v>0</v>
      </c>
      <c r="BL117" s="3" t="s">
        <v>176</v>
      </c>
      <c r="BM117" s="150" t="s">
        <v>271</v>
      </c>
    </row>
    <row r="118" ht="25.5" customHeight="1">
      <c r="A118" s="129"/>
      <c r="B118" s="130"/>
      <c r="C118" s="129"/>
      <c r="D118" s="131" t="s">
        <v>75</v>
      </c>
      <c r="E118" s="132" t="s">
        <v>534</v>
      </c>
      <c r="F118" s="132" t="s">
        <v>535</v>
      </c>
      <c r="G118" s="129"/>
      <c r="H118" s="129"/>
      <c r="I118" s="129"/>
      <c r="J118" s="133">
        <f>BK118</f>
        <v>0</v>
      </c>
      <c r="K118" s="129"/>
      <c r="L118" s="130"/>
      <c r="M118" s="134"/>
      <c r="N118" s="129"/>
      <c r="O118" s="129"/>
      <c r="P118" s="135">
        <f>P119</f>
        <v>0</v>
      </c>
      <c r="Q118" s="129"/>
      <c r="R118" s="135">
        <f>R119</f>
        <v>0</v>
      </c>
      <c r="S118" s="129"/>
      <c r="T118" s="136">
        <f>T119</f>
        <v>0</v>
      </c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31" t="s">
        <v>83</v>
      </c>
      <c r="AS118" s="129"/>
      <c r="AT118" s="137" t="s">
        <v>75</v>
      </c>
      <c r="AU118" s="137" t="s">
        <v>76</v>
      </c>
      <c r="AV118" s="129"/>
      <c r="AW118" s="129"/>
      <c r="AX118" s="129"/>
      <c r="AY118" s="131" t="s">
        <v>139</v>
      </c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38">
        <f>BK119</f>
        <v>0</v>
      </c>
      <c r="BL118" s="129"/>
      <c r="BM118" s="129"/>
    </row>
    <row r="119" ht="21.75" customHeight="1">
      <c r="A119" s="20"/>
      <c r="B119" s="21"/>
      <c r="C119" s="139" t="s">
        <v>274</v>
      </c>
      <c r="D119" s="139" t="s">
        <v>140</v>
      </c>
      <c r="E119" s="140" t="s">
        <v>536</v>
      </c>
      <c r="F119" s="141" t="s">
        <v>537</v>
      </c>
      <c r="G119" s="142" t="s">
        <v>538</v>
      </c>
      <c r="H119" s="143">
        <v>1.0</v>
      </c>
      <c r="I119" s="144"/>
      <c r="J119" s="145">
        <f>ROUND(I119*H119,2)</f>
        <v>0</v>
      </c>
      <c r="K119" s="141" t="s">
        <v>19</v>
      </c>
      <c r="L119" s="21"/>
      <c r="M119" s="146" t="s">
        <v>19</v>
      </c>
      <c r="N119" s="147" t="s">
        <v>47</v>
      </c>
      <c r="O119" s="20"/>
      <c r="P119" s="148">
        <f>O119*H119</f>
        <v>0</v>
      </c>
      <c r="Q119" s="148">
        <v>0.0</v>
      </c>
      <c r="R119" s="148">
        <f>Q119*H119</f>
        <v>0</v>
      </c>
      <c r="S119" s="148">
        <v>0.0</v>
      </c>
      <c r="T119" s="149">
        <f>S119*H119</f>
        <v>0</v>
      </c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150" t="s">
        <v>144</v>
      </c>
      <c r="AS119" s="20"/>
      <c r="AT119" s="150" t="s">
        <v>140</v>
      </c>
      <c r="AU119" s="150" t="s">
        <v>83</v>
      </c>
      <c r="AV119" s="20"/>
      <c r="AW119" s="20"/>
      <c r="AX119" s="20"/>
      <c r="AY119" s="3" t="s">
        <v>139</v>
      </c>
      <c r="AZ119" s="20"/>
      <c r="BA119" s="20"/>
      <c r="BB119" s="20"/>
      <c r="BC119" s="20"/>
      <c r="BD119" s="20"/>
      <c r="BE119" s="151">
        <f>IF(N119="základní",J119,0)</f>
        <v>0</v>
      </c>
      <c r="BF119" s="151">
        <f>IF(N119="snížená",J119,0)</f>
        <v>0</v>
      </c>
      <c r="BG119" s="151">
        <f>IF(N119="zákl. přenesená",J119,0)</f>
        <v>0</v>
      </c>
      <c r="BH119" s="151">
        <f>IF(N119="sníž. přenesená",J119,0)</f>
        <v>0</v>
      </c>
      <c r="BI119" s="151">
        <f>IF(N119="nulová",J119,0)</f>
        <v>0</v>
      </c>
      <c r="BJ119" s="3" t="s">
        <v>83</v>
      </c>
      <c r="BK119" s="151">
        <f>ROUND(I119*H119,2)</f>
        <v>0</v>
      </c>
      <c r="BL119" s="3" t="s">
        <v>144</v>
      </c>
      <c r="BM119" s="150" t="s">
        <v>278</v>
      </c>
    </row>
    <row r="120" ht="25.5" customHeight="1">
      <c r="A120" s="129"/>
      <c r="B120" s="130"/>
      <c r="C120" s="129"/>
      <c r="D120" s="131" t="s">
        <v>75</v>
      </c>
      <c r="E120" s="132" t="s">
        <v>469</v>
      </c>
      <c r="F120" s="132" t="s">
        <v>470</v>
      </c>
      <c r="G120" s="129"/>
      <c r="H120" s="129"/>
      <c r="I120" s="129"/>
      <c r="J120" s="133">
        <f>BK120</f>
        <v>0</v>
      </c>
      <c r="K120" s="129"/>
      <c r="L120" s="130"/>
      <c r="M120" s="134"/>
      <c r="N120" s="129"/>
      <c r="O120" s="129"/>
      <c r="P120" s="135">
        <f>SUM(P121:P123)</f>
        <v>0</v>
      </c>
      <c r="Q120" s="129"/>
      <c r="R120" s="135">
        <f>SUM(R121:R123)</f>
        <v>0.0084</v>
      </c>
      <c r="S120" s="129"/>
      <c r="T120" s="136">
        <f>SUM(T121:T123)</f>
        <v>0</v>
      </c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31" t="s">
        <v>85</v>
      </c>
      <c r="AS120" s="129"/>
      <c r="AT120" s="137" t="s">
        <v>75</v>
      </c>
      <c r="AU120" s="137" t="s">
        <v>76</v>
      </c>
      <c r="AV120" s="129"/>
      <c r="AW120" s="129"/>
      <c r="AX120" s="129"/>
      <c r="AY120" s="131" t="s">
        <v>139</v>
      </c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38">
        <f>SUM(BK121:BK123)</f>
        <v>0</v>
      </c>
      <c r="BL120" s="129"/>
      <c r="BM120" s="129"/>
    </row>
    <row r="121" ht="24.0" customHeight="1">
      <c r="A121" s="20"/>
      <c r="B121" s="21"/>
      <c r="C121" s="139" t="s">
        <v>284</v>
      </c>
      <c r="D121" s="139" t="s">
        <v>140</v>
      </c>
      <c r="E121" s="140" t="s">
        <v>539</v>
      </c>
      <c r="F121" s="141" t="s">
        <v>540</v>
      </c>
      <c r="G121" s="142" t="s">
        <v>190</v>
      </c>
      <c r="H121" s="143">
        <v>8.0</v>
      </c>
      <c r="I121" s="144"/>
      <c r="J121" s="145">
        <f>ROUND(I121*H121,2)</f>
        <v>0</v>
      </c>
      <c r="K121" s="141" t="s">
        <v>541</v>
      </c>
      <c r="L121" s="21"/>
      <c r="M121" s="146" t="s">
        <v>19</v>
      </c>
      <c r="N121" s="147" t="s">
        <v>47</v>
      </c>
      <c r="O121" s="20"/>
      <c r="P121" s="148">
        <f>O121*H121</f>
        <v>0</v>
      </c>
      <c r="Q121" s="148">
        <v>0.0</v>
      </c>
      <c r="R121" s="148">
        <f>Q121*H121</f>
        <v>0</v>
      </c>
      <c r="S121" s="148">
        <v>0.0</v>
      </c>
      <c r="T121" s="149">
        <f>S121*H121</f>
        <v>0</v>
      </c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150" t="s">
        <v>176</v>
      </c>
      <c r="AS121" s="20"/>
      <c r="AT121" s="150" t="s">
        <v>140</v>
      </c>
      <c r="AU121" s="150" t="s">
        <v>83</v>
      </c>
      <c r="AV121" s="20"/>
      <c r="AW121" s="20"/>
      <c r="AX121" s="20"/>
      <c r="AY121" s="3" t="s">
        <v>139</v>
      </c>
      <c r="AZ121" s="20"/>
      <c r="BA121" s="20"/>
      <c r="BB121" s="20"/>
      <c r="BC121" s="20"/>
      <c r="BD121" s="20"/>
      <c r="BE121" s="151">
        <f>IF(N121="základní",J121,0)</f>
        <v>0</v>
      </c>
      <c r="BF121" s="151">
        <f>IF(N121="snížená",J121,0)</f>
        <v>0</v>
      </c>
      <c r="BG121" s="151">
        <f>IF(N121="zákl. přenesená",J121,0)</f>
        <v>0</v>
      </c>
      <c r="BH121" s="151">
        <f>IF(N121="sníž. přenesená",J121,0)</f>
        <v>0</v>
      </c>
      <c r="BI121" s="151">
        <f>IF(N121="nulová",J121,0)</f>
        <v>0</v>
      </c>
      <c r="BJ121" s="3" t="s">
        <v>83</v>
      </c>
      <c r="BK121" s="151">
        <f>ROUND(I121*H121,2)</f>
        <v>0</v>
      </c>
      <c r="BL121" s="3" t="s">
        <v>176</v>
      </c>
      <c r="BM121" s="150" t="s">
        <v>542</v>
      </c>
    </row>
    <row r="122" ht="15.75" customHeight="1">
      <c r="A122" s="20"/>
      <c r="B122" s="21"/>
      <c r="C122" s="20"/>
      <c r="D122" s="175" t="s">
        <v>543</v>
      </c>
      <c r="E122" s="20"/>
      <c r="F122" s="176" t="s">
        <v>544</v>
      </c>
      <c r="G122" s="20"/>
      <c r="H122" s="20"/>
      <c r="I122" s="20"/>
      <c r="J122" s="20"/>
      <c r="K122" s="20"/>
      <c r="L122" s="21"/>
      <c r="M122" s="177"/>
      <c r="N122" s="20"/>
      <c r="O122" s="20"/>
      <c r="P122" s="20"/>
      <c r="Q122" s="20"/>
      <c r="R122" s="20"/>
      <c r="S122" s="20"/>
      <c r="T122" s="57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3" t="s">
        <v>543</v>
      </c>
      <c r="AU122" s="3" t="s">
        <v>83</v>
      </c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</row>
    <row r="123" ht="24.0" customHeight="1">
      <c r="A123" s="20"/>
      <c r="B123" s="21"/>
      <c r="C123" s="178" t="s">
        <v>216</v>
      </c>
      <c r="D123" s="178" t="s">
        <v>545</v>
      </c>
      <c r="E123" s="179" t="s">
        <v>546</v>
      </c>
      <c r="F123" s="180" t="s">
        <v>547</v>
      </c>
      <c r="G123" s="181" t="s">
        <v>190</v>
      </c>
      <c r="H123" s="182">
        <v>8.0</v>
      </c>
      <c r="I123" s="183"/>
      <c r="J123" s="184">
        <f>ROUND(I123*H123,2)</f>
        <v>0</v>
      </c>
      <c r="K123" s="180" t="s">
        <v>541</v>
      </c>
      <c r="L123" s="185"/>
      <c r="M123" s="186" t="s">
        <v>19</v>
      </c>
      <c r="N123" s="187" t="s">
        <v>47</v>
      </c>
      <c r="O123" s="170"/>
      <c r="P123" s="171">
        <f>O123*H123</f>
        <v>0</v>
      </c>
      <c r="Q123" s="171">
        <v>0.00105</v>
      </c>
      <c r="R123" s="171">
        <f>Q123*H123</f>
        <v>0.0084</v>
      </c>
      <c r="S123" s="171">
        <v>0.0</v>
      </c>
      <c r="T123" s="172">
        <f>S123*H123</f>
        <v>0</v>
      </c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150" t="s">
        <v>209</v>
      </c>
      <c r="AS123" s="20"/>
      <c r="AT123" s="150" t="s">
        <v>545</v>
      </c>
      <c r="AU123" s="150" t="s">
        <v>83</v>
      </c>
      <c r="AV123" s="20"/>
      <c r="AW123" s="20"/>
      <c r="AX123" s="20"/>
      <c r="AY123" s="3" t="s">
        <v>139</v>
      </c>
      <c r="AZ123" s="20"/>
      <c r="BA123" s="20"/>
      <c r="BB123" s="20"/>
      <c r="BC123" s="20"/>
      <c r="BD123" s="20"/>
      <c r="BE123" s="151">
        <f>IF(N123="základní",J123,0)</f>
        <v>0</v>
      </c>
      <c r="BF123" s="151">
        <f>IF(N123="snížená",J123,0)</f>
        <v>0</v>
      </c>
      <c r="BG123" s="151">
        <f>IF(N123="zákl. přenesená",J123,0)</f>
        <v>0</v>
      </c>
      <c r="BH123" s="151">
        <f>IF(N123="sníž. přenesená",J123,0)</f>
        <v>0</v>
      </c>
      <c r="BI123" s="151">
        <f>IF(N123="nulová",J123,0)</f>
        <v>0</v>
      </c>
      <c r="BJ123" s="3" t="s">
        <v>83</v>
      </c>
      <c r="BK123" s="151">
        <f>ROUND(I123*H123,2)</f>
        <v>0</v>
      </c>
      <c r="BL123" s="3" t="s">
        <v>176</v>
      </c>
      <c r="BM123" s="150" t="s">
        <v>548</v>
      </c>
    </row>
    <row r="124" ht="6.75" customHeight="1">
      <c r="A124" s="20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21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</row>
  </sheetData>
  <autoFilter ref="$C$82:$K$123"/>
  <mergeCells count="9">
    <mergeCell ref="E73:H73"/>
    <mergeCell ref="E75:H75"/>
    <mergeCell ref="L2:V2"/>
    <mergeCell ref="E7:H7"/>
    <mergeCell ref="E9:H9"/>
    <mergeCell ref="E18:H18"/>
    <mergeCell ref="E27:H27"/>
    <mergeCell ref="E48:H48"/>
    <mergeCell ref="E50:H50"/>
  </mergeCells>
  <hyperlinks>
    <hyperlink r:id="rId1" ref="F122"/>
  </hyperlinks>
  <printOptions/>
  <pageMargins bottom="0.39375" footer="0.0" header="0.0" left="0.39375" right="0.39375" top="0.39375"/>
  <pageSetup paperSize="9" orientation="portrait"/>
  <headerFooter>
    <oddFooter>&amp;CStrana &amp;P z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6.83" defaultRowHeight="15.0"/>
  <cols>
    <col customWidth="1" min="1" max="1" width="8.33"/>
    <col customWidth="1" min="2" max="2" width="1.17"/>
    <col customWidth="1" min="3" max="3" width="4.17"/>
    <col customWidth="1" min="4" max="4" width="4.33"/>
    <col customWidth="1" min="5" max="5" width="17.17"/>
    <col customWidth="1" min="6" max="6" width="50.83"/>
    <col customWidth="1" min="7" max="7" width="7.5"/>
    <col customWidth="1" min="8" max="8" width="14.0"/>
    <col customWidth="1" min="9" max="9" width="15.83"/>
    <col customWidth="1" min="10" max="11" width="22.33"/>
    <col customWidth="1" min="12" max="12" width="9.33"/>
    <col customWidth="1" hidden="1" min="13" max="13" width="10.83"/>
    <col customWidth="1" hidden="1" min="14" max="14" width="9.33"/>
    <col customWidth="1" hidden="1" min="15" max="20" width="14.17"/>
    <col customWidth="1" hidden="1" min="21" max="21" width="16.33"/>
    <col customWidth="1" min="22" max="22" width="12.33"/>
    <col customWidth="1" min="23" max="23" width="16.33"/>
    <col customWidth="1" min="24" max="24" width="12.33"/>
    <col customWidth="1" min="25" max="25" width="15.0"/>
    <col customWidth="1" min="26" max="26" width="11.0"/>
    <col customWidth="1" min="27" max="27" width="15.0"/>
    <col customWidth="1" min="28" max="28" width="16.33"/>
    <col customWidth="1" min="29" max="29" width="11.0"/>
    <col customWidth="1" min="30" max="30" width="15.0"/>
    <col customWidth="1" min="31" max="31" width="16.33"/>
    <col customWidth="1" hidden="1" min="44" max="65" width="9.33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 t="s">
        <v>97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 t="s">
        <v>85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ht="24.75" customHeight="1">
      <c r="A4" s="2"/>
      <c r="B4" s="6"/>
      <c r="C4" s="2"/>
      <c r="D4" s="7" t="s">
        <v>98</v>
      </c>
      <c r="E4" s="2"/>
      <c r="F4" s="2"/>
      <c r="G4" s="2"/>
      <c r="H4" s="2"/>
      <c r="I4" s="2"/>
      <c r="J4" s="2"/>
      <c r="K4" s="2"/>
      <c r="L4" s="6"/>
      <c r="M4" s="97" t="s">
        <v>10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 t="s">
        <v>4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ht="12.0" customHeight="1">
      <c r="A6" s="2"/>
      <c r="B6" s="6"/>
      <c r="C6" s="2"/>
      <c r="D6" s="15" t="s">
        <v>16</v>
      </c>
      <c r="E6" s="2"/>
      <c r="F6" s="2"/>
      <c r="G6" s="2"/>
      <c r="H6" s="2"/>
      <c r="I6" s="2"/>
      <c r="J6" s="2"/>
      <c r="K6" s="2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ht="16.5" customHeight="1">
      <c r="A7" s="2"/>
      <c r="B7" s="6"/>
      <c r="C7" s="2"/>
      <c r="D7" s="2"/>
      <c r="E7" s="98" t="str">
        <f>'Rekapitulace stavby'!K6</f>
        <v>Kolín Hradby</v>
      </c>
      <c r="I7" s="2"/>
      <c r="J7" s="2"/>
      <c r="K7" s="2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ht="12.0" customHeight="1">
      <c r="A8" s="20"/>
      <c r="B8" s="21"/>
      <c r="C8" s="20"/>
      <c r="D8" s="15" t="s">
        <v>99</v>
      </c>
      <c r="E8" s="20"/>
      <c r="F8" s="20"/>
      <c r="G8" s="20"/>
      <c r="H8" s="20"/>
      <c r="I8" s="20"/>
      <c r="J8" s="20"/>
      <c r="K8" s="20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</row>
    <row r="9" ht="16.5" customHeight="1">
      <c r="A9" s="20"/>
      <c r="B9" s="21"/>
      <c r="C9" s="20"/>
      <c r="D9" s="20"/>
      <c r="E9" s="48" t="s">
        <v>549</v>
      </c>
      <c r="I9" s="20"/>
      <c r="J9" s="20"/>
      <c r="K9" s="20"/>
      <c r="L9" s="21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</row>
    <row r="10">
      <c r="A10" s="20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1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</row>
    <row r="11" ht="12.0" customHeight="1">
      <c r="A11" s="20"/>
      <c r="B11" s="21"/>
      <c r="C11" s="20"/>
      <c r="D11" s="15" t="s">
        <v>18</v>
      </c>
      <c r="E11" s="20"/>
      <c r="F11" s="11" t="s">
        <v>19</v>
      </c>
      <c r="G11" s="20"/>
      <c r="H11" s="20"/>
      <c r="I11" s="15" t="s">
        <v>20</v>
      </c>
      <c r="J11" s="11" t="s">
        <v>19</v>
      </c>
      <c r="K11" s="20"/>
      <c r="L11" s="21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</row>
    <row r="12" ht="12.0" customHeight="1">
      <c r="A12" s="20"/>
      <c r="B12" s="21"/>
      <c r="C12" s="20"/>
      <c r="D12" s="15" t="s">
        <v>21</v>
      </c>
      <c r="E12" s="20"/>
      <c r="F12" s="11" t="s">
        <v>22</v>
      </c>
      <c r="G12" s="20"/>
      <c r="H12" s="20"/>
      <c r="I12" s="15" t="s">
        <v>23</v>
      </c>
      <c r="J12" s="50" t="str">
        <f>'Rekapitulace stavby'!AN8</f>
        <v>27. 3. 2023</v>
      </c>
      <c r="K12" s="20"/>
      <c r="L12" s="21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</row>
    <row r="13" ht="10.5" customHeight="1">
      <c r="A13" s="20"/>
      <c r="B13" s="21"/>
      <c r="C13" s="20"/>
      <c r="D13" s="20"/>
      <c r="E13" s="20"/>
      <c r="F13" s="20"/>
      <c r="G13" s="20"/>
      <c r="H13" s="20"/>
      <c r="I13" s="20"/>
      <c r="J13" s="20"/>
      <c r="K13" s="20"/>
      <c r="L13" s="21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</row>
    <row r="14" ht="12.0" customHeight="1">
      <c r="A14" s="20"/>
      <c r="B14" s="21"/>
      <c r="C14" s="20"/>
      <c r="D14" s="15" t="s">
        <v>25</v>
      </c>
      <c r="E14" s="20"/>
      <c r="F14" s="20"/>
      <c r="G14" s="20"/>
      <c r="H14" s="20"/>
      <c r="I14" s="15" t="s">
        <v>26</v>
      </c>
      <c r="J14" s="11" t="str">
        <f>IF('Rekapitulace stavby'!AN10="","",'Rekapitulace stavby'!AN10)</f>
        <v>00235440</v>
      </c>
      <c r="K14" s="20"/>
      <c r="L14" s="21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</row>
    <row r="15" ht="18.0" customHeight="1">
      <c r="A15" s="20"/>
      <c r="B15" s="21"/>
      <c r="C15" s="20"/>
      <c r="D15" s="20"/>
      <c r="E15" s="11" t="str">
        <f>IF('Rekapitulace stavby'!E11="","",'Rekapitulace stavby'!E11)</f>
        <v>Město Kolín</v>
      </c>
      <c r="F15" s="20"/>
      <c r="G15" s="20"/>
      <c r="H15" s="20"/>
      <c r="I15" s="15" t="s">
        <v>29</v>
      </c>
      <c r="J15" s="11" t="str">
        <f>IF('Rekapitulace stavby'!AN11="","",'Rekapitulace stavby'!AN11)</f>
        <v>CZ00235440</v>
      </c>
      <c r="K15" s="20"/>
      <c r="L15" s="21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</row>
    <row r="16" ht="6.75" customHeight="1">
      <c r="A16" s="20"/>
      <c r="B16" s="21"/>
      <c r="C16" s="20"/>
      <c r="D16" s="20"/>
      <c r="E16" s="20"/>
      <c r="F16" s="20"/>
      <c r="G16" s="20"/>
      <c r="H16" s="20"/>
      <c r="I16" s="20"/>
      <c r="J16" s="20"/>
      <c r="K16" s="20"/>
      <c r="L16" s="21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</row>
    <row r="17" ht="12.0" customHeight="1">
      <c r="A17" s="20"/>
      <c r="B17" s="21"/>
      <c r="C17" s="20"/>
      <c r="D17" s="15" t="s">
        <v>31</v>
      </c>
      <c r="E17" s="20"/>
      <c r="F17" s="20"/>
      <c r="G17" s="20"/>
      <c r="H17" s="20"/>
      <c r="I17" s="15" t="s">
        <v>26</v>
      </c>
      <c r="J17" s="17" t="str">
        <f>'Rekapitulace stavby'!AN13</f>
        <v>Vyplň údaj</v>
      </c>
      <c r="K17" s="20"/>
      <c r="L17" s="2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</row>
    <row r="18" ht="18.0" customHeight="1">
      <c r="A18" s="20"/>
      <c r="B18" s="21"/>
      <c r="C18" s="20"/>
      <c r="D18" s="20"/>
      <c r="E18" s="17" t="str">
        <f>'Rekapitulace stavby'!E14</f>
        <v>Vyplň údaj</v>
      </c>
      <c r="I18" s="15" t="s">
        <v>29</v>
      </c>
      <c r="J18" s="17" t="str">
        <f>'Rekapitulace stavby'!AN14</f>
        <v>Vyplň údaj</v>
      </c>
      <c r="K18" s="20"/>
      <c r="L18" s="2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</row>
    <row r="19" ht="6.75" customHeight="1">
      <c r="A19" s="20"/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</row>
    <row r="20" ht="12.0" customHeight="1">
      <c r="A20" s="20"/>
      <c r="B20" s="21"/>
      <c r="C20" s="20"/>
      <c r="D20" s="15" t="s">
        <v>33</v>
      </c>
      <c r="E20" s="20"/>
      <c r="F20" s="20"/>
      <c r="G20" s="20"/>
      <c r="H20" s="20"/>
      <c r="I20" s="15" t="s">
        <v>26</v>
      </c>
      <c r="J20" s="11" t="str">
        <f>IF('Rekapitulace stavby'!AN16="","",'Rekapitulace stavby'!AN16)</f>
        <v/>
      </c>
      <c r="K20" s="20"/>
      <c r="L20" s="2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</row>
    <row r="21" ht="18.0" customHeight="1">
      <c r="A21" s="20"/>
      <c r="B21" s="21"/>
      <c r="C21" s="20"/>
      <c r="D21" s="20"/>
      <c r="E21" s="11" t="str">
        <f>IF('Rekapitulace stavby'!E17="","",'Rekapitulace stavby'!E17)</f>
        <v>Jaroslav Janoušek</v>
      </c>
      <c r="F21" s="20"/>
      <c r="G21" s="20"/>
      <c r="H21" s="20"/>
      <c r="I21" s="15" t="s">
        <v>29</v>
      </c>
      <c r="J21" s="11" t="str">
        <f>IF('Rekapitulace stavby'!AN17="","",'Rekapitulace stavby'!AN17)</f>
        <v/>
      </c>
      <c r="K21" s="20"/>
      <c r="L21" s="2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</row>
    <row r="22" ht="6.75" customHeight="1">
      <c r="A22" s="20"/>
      <c r="B22" s="21"/>
      <c r="C22" s="20"/>
      <c r="D22" s="20"/>
      <c r="E22" s="20"/>
      <c r="F22" s="20"/>
      <c r="G22" s="20"/>
      <c r="H22" s="20"/>
      <c r="I22" s="20"/>
      <c r="J22" s="20"/>
      <c r="K22" s="20"/>
      <c r="L22" s="2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</row>
    <row r="23" ht="12.0" customHeight="1">
      <c r="A23" s="20"/>
      <c r="B23" s="21"/>
      <c r="C23" s="20"/>
      <c r="D23" s="15" t="s">
        <v>36</v>
      </c>
      <c r="E23" s="20"/>
      <c r="F23" s="20"/>
      <c r="G23" s="20"/>
      <c r="H23" s="20"/>
      <c r="I23" s="15" t="s">
        <v>26</v>
      </c>
      <c r="J23" s="11" t="str">
        <f>IF('Rekapitulace stavby'!AN19="","",'Rekapitulace stavby'!AN19)</f>
        <v>11700076</v>
      </c>
      <c r="K23" s="20"/>
      <c r="L23" s="2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</row>
    <row r="24" ht="18.0" customHeight="1">
      <c r="A24" s="20"/>
      <c r="B24" s="21"/>
      <c r="C24" s="20"/>
      <c r="D24" s="20"/>
      <c r="E24" s="11" t="str">
        <f>IF('Rekapitulace stavby'!E20="","",'Rekapitulace stavby'!E20)</f>
        <v>Tridora group s.r.o</v>
      </c>
      <c r="F24" s="20"/>
      <c r="G24" s="20"/>
      <c r="H24" s="20"/>
      <c r="I24" s="15" t="s">
        <v>29</v>
      </c>
      <c r="J24" s="11" t="str">
        <f>IF('Rekapitulace stavby'!AN20="","",'Rekapitulace stavby'!AN20)</f>
        <v>CZ11700076</v>
      </c>
      <c r="K24" s="20"/>
      <c r="L24" s="2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</row>
    <row r="25" ht="6.75" customHeight="1">
      <c r="A25" s="20"/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</row>
    <row r="26" ht="12.0" customHeight="1">
      <c r="A26" s="20"/>
      <c r="B26" s="21"/>
      <c r="C26" s="20"/>
      <c r="D26" s="15" t="s">
        <v>40</v>
      </c>
      <c r="E26" s="20"/>
      <c r="F26" s="20"/>
      <c r="G26" s="20"/>
      <c r="H26" s="20"/>
      <c r="I26" s="20"/>
      <c r="J26" s="20"/>
      <c r="K26" s="20"/>
      <c r="L26" s="2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</row>
    <row r="27" ht="16.5" customHeight="1">
      <c r="A27" s="99"/>
      <c r="B27" s="100"/>
      <c r="C27" s="99"/>
      <c r="D27" s="99"/>
      <c r="E27" s="18" t="s">
        <v>19</v>
      </c>
      <c r="I27" s="99"/>
      <c r="J27" s="99"/>
      <c r="K27" s="99"/>
      <c r="L27" s="100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</row>
    <row r="28" ht="6.75" customHeight="1">
      <c r="A28" s="20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</row>
    <row r="29" ht="6.75" customHeight="1">
      <c r="A29" s="20"/>
      <c r="B29" s="21"/>
      <c r="C29" s="20"/>
      <c r="D29" s="54"/>
      <c r="E29" s="54"/>
      <c r="F29" s="54"/>
      <c r="G29" s="54"/>
      <c r="H29" s="54"/>
      <c r="I29" s="54"/>
      <c r="J29" s="54"/>
      <c r="K29" s="54"/>
      <c r="L29" s="2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</row>
    <row r="30" ht="24.75" customHeight="1">
      <c r="A30" s="20"/>
      <c r="B30" s="21"/>
      <c r="C30" s="20"/>
      <c r="D30" s="101" t="s">
        <v>42</v>
      </c>
      <c r="E30" s="20"/>
      <c r="F30" s="20"/>
      <c r="G30" s="20"/>
      <c r="H30" s="20"/>
      <c r="I30" s="20"/>
      <c r="J30" s="72">
        <f>ROUND(J81, 2)</f>
        <v>0</v>
      </c>
      <c r="K30" s="20"/>
      <c r="L30" s="2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</row>
    <row r="31" ht="6.75" customHeight="1">
      <c r="A31" s="20"/>
      <c r="B31" s="21"/>
      <c r="C31" s="20"/>
      <c r="D31" s="54"/>
      <c r="E31" s="54"/>
      <c r="F31" s="54"/>
      <c r="G31" s="54"/>
      <c r="H31" s="54"/>
      <c r="I31" s="54"/>
      <c r="J31" s="54"/>
      <c r="K31" s="54"/>
      <c r="L31" s="2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</row>
    <row r="32" ht="14.25" customHeight="1">
      <c r="A32" s="20"/>
      <c r="B32" s="21"/>
      <c r="C32" s="20"/>
      <c r="D32" s="20"/>
      <c r="E32" s="20"/>
      <c r="F32" s="26" t="s">
        <v>44</v>
      </c>
      <c r="G32" s="20"/>
      <c r="H32" s="20"/>
      <c r="I32" s="26" t="s">
        <v>43</v>
      </c>
      <c r="J32" s="26" t="s">
        <v>45</v>
      </c>
      <c r="K32" s="20"/>
      <c r="L32" s="2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</row>
    <row r="33" ht="14.25" customHeight="1">
      <c r="A33" s="20"/>
      <c r="B33" s="21"/>
      <c r="C33" s="20"/>
      <c r="D33" s="102" t="s">
        <v>46</v>
      </c>
      <c r="E33" s="15" t="s">
        <v>47</v>
      </c>
      <c r="F33" s="103">
        <f>ROUND((SUM(BE81:BE86)),  2)</f>
        <v>0</v>
      </c>
      <c r="G33" s="20"/>
      <c r="H33" s="20"/>
      <c r="I33" s="104">
        <v>0.21</v>
      </c>
      <c r="J33" s="103">
        <f>ROUND(((SUM(BE81:BE86))*I33),  2)</f>
        <v>0</v>
      </c>
      <c r="K33" s="20"/>
      <c r="L33" s="2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</row>
    <row r="34" ht="14.25" customHeight="1">
      <c r="A34" s="20"/>
      <c r="B34" s="21"/>
      <c r="C34" s="20"/>
      <c r="D34" s="20"/>
      <c r="E34" s="15" t="s">
        <v>48</v>
      </c>
      <c r="F34" s="103">
        <f>ROUND((SUM(BF81:BF86)),  2)</f>
        <v>0</v>
      </c>
      <c r="G34" s="20"/>
      <c r="H34" s="20"/>
      <c r="I34" s="104">
        <v>0.15</v>
      </c>
      <c r="J34" s="103">
        <f>ROUND(((SUM(BF81:BF86))*I34),  2)</f>
        <v>0</v>
      </c>
      <c r="K34" s="20"/>
      <c r="L34" s="2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</row>
    <row r="35" ht="14.25" hidden="1" customHeight="1">
      <c r="A35" s="20"/>
      <c r="B35" s="21"/>
      <c r="C35" s="20"/>
      <c r="D35" s="20"/>
      <c r="E35" s="15" t="s">
        <v>49</v>
      </c>
      <c r="F35" s="103">
        <f>ROUND((SUM(BG81:BG86)),  2)</f>
        <v>0</v>
      </c>
      <c r="G35" s="20"/>
      <c r="H35" s="20"/>
      <c r="I35" s="104">
        <v>0.21</v>
      </c>
      <c r="J35" s="103">
        <f t="shared" ref="J35:J37" si="1">0</f>
        <v>0</v>
      </c>
      <c r="K35" s="20"/>
      <c r="L35" s="2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</row>
    <row r="36" ht="14.25" hidden="1" customHeight="1">
      <c r="A36" s="20"/>
      <c r="B36" s="21"/>
      <c r="C36" s="20"/>
      <c r="D36" s="20"/>
      <c r="E36" s="15" t="s">
        <v>50</v>
      </c>
      <c r="F36" s="103">
        <f>ROUND((SUM(BH81:BH86)),  2)</f>
        <v>0</v>
      </c>
      <c r="G36" s="20"/>
      <c r="H36" s="20"/>
      <c r="I36" s="104">
        <v>0.15</v>
      </c>
      <c r="J36" s="103">
        <f t="shared" si="1"/>
        <v>0</v>
      </c>
      <c r="K36" s="20"/>
      <c r="L36" s="2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</row>
    <row r="37" ht="14.25" hidden="1" customHeight="1">
      <c r="A37" s="20"/>
      <c r="B37" s="21"/>
      <c r="C37" s="20"/>
      <c r="D37" s="20"/>
      <c r="E37" s="15" t="s">
        <v>51</v>
      </c>
      <c r="F37" s="103">
        <f>ROUND((SUM(BI81:BI86)),  2)</f>
        <v>0</v>
      </c>
      <c r="G37" s="20"/>
      <c r="H37" s="20"/>
      <c r="I37" s="104">
        <v>0.0</v>
      </c>
      <c r="J37" s="103">
        <f t="shared" si="1"/>
        <v>0</v>
      </c>
      <c r="K37" s="20"/>
      <c r="L37" s="2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</row>
    <row r="38" ht="6.75" customHeight="1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</row>
    <row r="39" ht="24.75" customHeight="1">
      <c r="A39" s="20"/>
      <c r="B39" s="21"/>
      <c r="C39" s="105"/>
      <c r="D39" s="106" t="s">
        <v>52</v>
      </c>
      <c r="E39" s="59"/>
      <c r="F39" s="59"/>
      <c r="G39" s="107" t="s">
        <v>53</v>
      </c>
      <c r="H39" s="108" t="s">
        <v>54</v>
      </c>
      <c r="I39" s="59"/>
      <c r="J39" s="109">
        <f>SUM(J30:J37)</f>
        <v>0</v>
      </c>
      <c r="K39" s="110"/>
      <c r="L39" s="2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</row>
    <row r="40" ht="14.25" customHeight="1">
      <c r="A40" s="20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2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ht="6.75" customHeight="1">
      <c r="A44" s="2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2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</row>
    <row r="45" ht="24.75" customHeight="1">
      <c r="A45" s="20"/>
      <c r="B45" s="21"/>
      <c r="C45" s="7" t="s">
        <v>101</v>
      </c>
      <c r="D45" s="20"/>
      <c r="E45" s="20"/>
      <c r="F45" s="20"/>
      <c r="G45" s="20"/>
      <c r="H45" s="20"/>
      <c r="I45" s="20"/>
      <c r="J45" s="20"/>
      <c r="K45" s="20"/>
      <c r="L45" s="2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</row>
    <row r="46" ht="6.75" customHeight="1">
      <c r="A46" s="20"/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</row>
    <row r="47" ht="12.0" customHeight="1">
      <c r="A47" s="20"/>
      <c r="B47" s="21"/>
      <c r="C47" s="15" t="s">
        <v>16</v>
      </c>
      <c r="D47" s="20"/>
      <c r="E47" s="20"/>
      <c r="F47" s="20"/>
      <c r="G47" s="20"/>
      <c r="H47" s="20"/>
      <c r="I47" s="20"/>
      <c r="J47" s="20"/>
      <c r="K47" s="20"/>
      <c r="L47" s="21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</row>
    <row r="48" ht="16.5" customHeight="1">
      <c r="A48" s="20"/>
      <c r="B48" s="21"/>
      <c r="C48" s="20"/>
      <c r="D48" s="20"/>
      <c r="E48" s="98" t="str">
        <f>E7</f>
        <v>Kolín Hradby</v>
      </c>
      <c r="I48" s="20"/>
      <c r="J48" s="20"/>
      <c r="K48" s="20"/>
      <c r="L48" s="21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</row>
    <row r="49" ht="12.0" customHeight="1">
      <c r="A49" s="20"/>
      <c r="B49" s="21"/>
      <c r="C49" s="15" t="s">
        <v>99</v>
      </c>
      <c r="D49" s="20"/>
      <c r="E49" s="20"/>
      <c r="F49" s="20"/>
      <c r="G49" s="20"/>
      <c r="H49" s="20"/>
      <c r="I49" s="20"/>
      <c r="J49" s="20"/>
      <c r="K49" s="20"/>
      <c r="L49" s="21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</row>
    <row r="50" ht="16.5" customHeight="1">
      <c r="A50" s="20"/>
      <c r="B50" s="21"/>
      <c r="C50" s="20"/>
      <c r="D50" s="20"/>
      <c r="E50" s="48" t="str">
        <f>E9</f>
        <v>Objekt7 - 02 VRN Naklady</v>
      </c>
      <c r="I50" s="20"/>
      <c r="J50" s="20"/>
      <c r="K50" s="20"/>
      <c r="L50" s="21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</row>
    <row r="51" ht="6.75" customHeight="1">
      <c r="A51" s="20"/>
      <c r="B51" s="21"/>
      <c r="C51" s="20"/>
      <c r="D51" s="20"/>
      <c r="E51" s="20"/>
      <c r="F51" s="20"/>
      <c r="G51" s="20"/>
      <c r="H51" s="20"/>
      <c r="I51" s="20"/>
      <c r="J51" s="20"/>
      <c r="K51" s="20"/>
      <c r="L51" s="21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</row>
    <row r="52" ht="12.0" customHeight="1">
      <c r="A52" s="20"/>
      <c r="B52" s="21"/>
      <c r="C52" s="15" t="s">
        <v>21</v>
      </c>
      <c r="D52" s="20"/>
      <c r="E52" s="20"/>
      <c r="F52" s="11" t="str">
        <f>F12</f>
        <v> </v>
      </c>
      <c r="G52" s="20"/>
      <c r="H52" s="20"/>
      <c r="I52" s="15" t="s">
        <v>23</v>
      </c>
      <c r="J52" s="50" t="str">
        <f>IF(J12="","",J12)</f>
        <v>27. 3. 2023</v>
      </c>
      <c r="K52" s="20"/>
      <c r="L52" s="21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</row>
    <row r="53" ht="6.75" customHeight="1">
      <c r="A53" s="20"/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1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</row>
    <row r="54" ht="15.0" customHeight="1">
      <c r="A54" s="20"/>
      <c r="B54" s="21"/>
      <c r="C54" s="15" t="s">
        <v>25</v>
      </c>
      <c r="D54" s="20"/>
      <c r="E54" s="20"/>
      <c r="F54" s="11" t="str">
        <f>E15</f>
        <v>Město Kolín</v>
      </c>
      <c r="G54" s="20"/>
      <c r="H54" s="20"/>
      <c r="I54" s="15" t="s">
        <v>33</v>
      </c>
      <c r="J54" s="18" t="str">
        <f>E21</f>
        <v>Jaroslav Janoušek</v>
      </c>
      <c r="K54" s="20"/>
      <c r="L54" s="21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</row>
    <row r="55" ht="15.0" customHeight="1">
      <c r="A55" s="20"/>
      <c r="B55" s="21"/>
      <c r="C55" s="15" t="s">
        <v>31</v>
      </c>
      <c r="D55" s="20"/>
      <c r="E55" s="20"/>
      <c r="F55" s="111" t="str">
        <f>IF(E18="","",E18)</f>
        <v>Vyplň údaj</v>
      </c>
      <c r="G55" s="20"/>
      <c r="H55" s="20"/>
      <c r="I55" s="15" t="s">
        <v>36</v>
      </c>
      <c r="J55" s="18" t="str">
        <f>E24</f>
        <v>Tridora group s.r.o</v>
      </c>
      <c r="K55" s="20"/>
      <c r="L55" s="21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</row>
    <row r="56" ht="9.75" customHeight="1">
      <c r="A56" s="20"/>
      <c r="B56" s="21"/>
      <c r="C56" s="20"/>
      <c r="D56" s="20"/>
      <c r="E56" s="20"/>
      <c r="F56" s="20"/>
      <c r="G56" s="20"/>
      <c r="H56" s="20"/>
      <c r="I56" s="20"/>
      <c r="J56" s="20"/>
      <c r="K56" s="20"/>
      <c r="L56" s="21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</row>
    <row r="57" ht="29.25" customHeight="1">
      <c r="A57" s="20"/>
      <c r="B57" s="21"/>
      <c r="C57" s="112" t="s">
        <v>102</v>
      </c>
      <c r="D57" s="105"/>
      <c r="E57" s="105"/>
      <c r="F57" s="105"/>
      <c r="G57" s="105"/>
      <c r="H57" s="105"/>
      <c r="I57" s="105"/>
      <c r="J57" s="113" t="s">
        <v>103</v>
      </c>
      <c r="K57" s="105"/>
      <c r="L57" s="21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</row>
    <row r="58" ht="9.75" customHeight="1">
      <c r="A58" s="20"/>
      <c r="B58" s="21"/>
      <c r="C58" s="20"/>
      <c r="D58" s="20"/>
      <c r="E58" s="20"/>
      <c r="F58" s="20"/>
      <c r="G58" s="20"/>
      <c r="H58" s="20"/>
      <c r="I58" s="20"/>
      <c r="J58" s="20"/>
      <c r="K58" s="20"/>
      <c r="L58" s="21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</row>
    <row r="59" ht="22.5" customHeight="1">
      <c r="A59" s="20"/>
      <c r="B59" s="21"/>
      <c r="C59" s="114" t="s">
        <v>74</v>
      </c>
      <c r="D59" s="20"/>
      <c r="E59" s="20"/>
      <c r="F59" s="20"/>
      <c r="G59" s="20"/>
      <c r="H59" s="20"/>
      <c r="I59" s="20"/>
      <c r="J59" s="72">
        <f t="shared" ref="J59:J60" si="2">J81</f>
        <v>0</v>
      </c>
      <c r="K59" s="20"/>
      <c r="L59" s="21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3" t="s">
        <v>104</v>
      </c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</row>
    <row r="60" ht="24.75" customHeight="1">
      <c r="A60" s="115"/>
      <c r="B60" s="116"/>
      <c r="C60" s="115"/>
      <c r="D60" s="117" t="s">
        <v>550</v>
      </c>
      <c r="E60" s="118"/>
      <c r="F60" s="118"/>
      <c r="G60" s="118"/>
      <c r="H60" s="118"/>
      <c r="I60" s="118"/>
      <c r="J60" s="119">
        <f t="shared" si="2"/>
        <v>0</v>
      </c>
      <c r="K60" s="115"/>
      <c r="L60" s="116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</row>
    <row r="61" ht="24.75" customHeight="1">
      <c r="A61" s="115"/>
      <c r="B61" s="116"/>
      <c r="C61" s="115"/>
      <c r="D61" s="117" t="s">
        <v>551</v>
      </c>
      <c r="E61" s="118"/>
      <c r="F61" s="118"/>
      <c r="G61" s="118"/>
      <c r="H61" s="118"/>
      <c r="I61" s="118"/>
      <c r="J61" s="119">
        <f>J85</f>
        <v>0</v>
      </c>
      <c r="K61" s="115"/>
      <c r="L61" s="116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</row>
    <row r="62" ht="21.75" customHeight="1">
      <c r="A62" s="20"/>
      <c r="B62" s="21"/>
      <c r="C62" s="20"/>
      <c r="D62" s="20"/>
      <c r="E62" s="20"/>
      <c r="F62" s="20"/>
      <c r="G62" s="20"/>
      <c r="H62" s="20"/>
      <c r="I62" s="20"/>
      <c r="J62" s="20"/>
      <c r="K62" s="20"/>
      <c r="L62" s="21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</row>
    <row r="63" ht="6.75" customHeight="1">
      <c r="A63" s="20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21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ht="6.75" customHeight="1">
      <c r="A67" s="2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21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</row>
    <row r="68" ht="24.75" customHeight="1">
      <c r="A68" s="20"/>
      <c r="B68" s="21"/>
      <c r="C68" s="7" t="s">
        <v>124</v>
      </c>
      <c r="D68" s="20"/>
      <c r="E68" s="20"/>
      <c r="F68" s="20"/>
      <c r="G68" s="20"/>
      <c r="H68" s="20"/>
      <c r="I68" s="20"/>
      <c r="J68" s="20"/>
      <c r="K68" s="20"/>
      <c r="L68" s="21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</row>
    <row r="69" ht="6.75" customHeight="1">
      <c r="A69" s="20"/>
      <c r="B69" s="21"/>
      <c r="C69" s="20"/>
      <c r="D69" s="20"/>
      <c r="E69" s="20"/>
      <c r="F69" s="20"/>
      <c r="G69" s="20"/>
      <c r="H69" s="20"/>
      <c r="I69" s="20"/>
      <c r="J69" s="20"/>
      <c r="K69" s="20"/>
      <c r="L69" s="21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</row>
    <row r="70" ht="12.0" customHeight="1">
      <c r="A70" s="20"/>
      <c r="B70" s="21"/>
      <c r="C70" s="15" t="s">
        <v>16</v>
      </c>
      <c r="D70" s="20"/>
      <c r="E70" s="20"/>
      <c r="F70" s="20"/>
      <c r="G70" s="20"/>
      <c r="H70" s="20"/>
      <c r="I70" s="20"/>
      <c r="J70" s="20"/>
      <c r="K70" s="20"/>
      <c r="L70" s="21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</row>
    <row r="71" ht="16.5" customHeight="1">
      <c r="A71" s="20"/>
      <c r="B71" s="21"/>
      <c r="C71" s="20"/>
      <c r="D71" s="20"/>
      <c r="E71" s="98" t="str">
        <f>E7</f>
        <v>Kolín Hradby</v>
      </c>
      <c r="I71" s="20"/>
      <c r="J71" s="20"/>
      <c r="K71" s="20"/>
      <c r="L71" s="21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</row>
    <row r="72" ht="12.0" customHeight="1">
      <c r="A72" s="20"/>
      <c r="B72" s="21"/>
      <c r="C72" s="15" t="s">
        <v>99</v>
      </c>
      <c r="D72" s="20"/>
      <c r="E72" s="20"/>
      <c r="F72" s="20"/>
      <c r="G72" s="20"/>
      <c r="H72" s="20"/>
      <c r="I72" s="20"/>
      <c r="J72" s="20"/>
      <c r="K72" s="20"/>
      <c r="L72" s="21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</row>
    <row r="73" ht="16.5" customHeight="1">
      <c r="A73" s="20"/>
      <c r="B73" s="21"/>
      <c r="C73" s="20"/>
      <c r="D73" s="20"/>
      <c r="E73" s="48" t="str">
        <f>E9</f>
        <v>Objekt7 - 02 VRN Naklady</v>
      </c>
      <c r="I73" s="20"/>
      <c r="J73" s="20"/>
      <c r="K73" s="20"/>
      <c r="L73" s="21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</row>
    <row r="74" ht="6.75" customHeight="1">
      <c r="A74" s="20"/>
      <c r="B74" s="21"/>
      <c r="C74" s="20"/>
      <c r="D74" s="20"/>
      <c r="E74" s="20"/>
      <c r="F74" s="20"/>
      <c r="G74" s="20"/>
      <c r="H74" s="20"/>
      <c r="I74" s="20"/>
      <c r="J74" s="20"/>
      <c r="K74" s="20"/>
      <c r="L74" s="21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</row>
    <row r="75" ht="12.0" customHeight="1">
      <c r="A75" s="20"/>
      <c r="B75" s="21"/>
      <c r="C75" s="15" t="s">
        <v>21</v>
      </c>
      <c r="D75" s="20"/>
      <c r="E75" s="20"/>
      <c r="F75" s="11" t="str">
        <f>F12</f>
        <v> </v>
      </c>
      <c r="G75" s="20"/>
      <c r="H75" s="20"/>
      <c r="I75" s="15" t="s">
        <v>23</v>
      </c>
      <c r="J75" s="50" t="str">
        <f>IF(J12="","",J12)</f>
        <v>27. 3. 2023</v>
      </c>
      <c r="K75" s="20"/>
      <c r="L75" s="21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</row>
    <row r="76" ht="6.75" customHeight="1">
      <c r="A76" s="20"/>
      <c r="B76" s="21"/>
      <c r="C76" s="20"/>
      <c r="D76" s="20"/>
      <c r="E76" s="20"/>
      <c r="F76" s="20"/>
      <c r="G76" s="20"/>
      <c r="H76" s="20"/>
      <c r="I76" s="20"/>
      <c r="J76" s="20"/>
      <c r="K76" s="20"/>
      <c r="L76" s="21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</row>
    <row r="77" ht="15.0" customHeight="1">
      <c r="A77" s="20"/>
      <c r="B77" s="21"/>
      <c r="C77" s="15" t="s">
        <v>25</v>
      </c>
      <c r="D77" s="20"/>
      <c r="E77" s="20"/>
      <c r="F77" s="11" t="str">
        <f>E15</f>
        <v>Město Kolín</v>
      </c>
      <c r="G77" s="20"/>
      <c r="H77" s="20"/>
      <c r="I77" s="15" t="s">
        <v>33</v>
      </c>
      <c r="J77" s="18" t="str">
        <f>E21</f>
        <v>Jaroslav Janoušek</v>
      </c>
      <c r="K77" s="20"/>
      <c r="L77" s="21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</row>
    <row r="78" ht="15.0" customHeight="1">
      <c r="A78" s="20"/>
      <c r="B78" s="21"/>
      <c r="C78" s="15" t="s">
        <v>31</v>
      </c>
      <c r="D78" s="20"/>
      <c r="E78" s="20"/>
      <c r="F78" s="111" t="str">
        <f>IF(E18="","",E18)</f>
        <v>Vyplň údaj</v>
      </c>
      <c r="G78" s="20"/>
      <c r="H78" s="20"/>
      <c r="I78" s="15" t="s">
        <v>36</v>
      </c>
      <c r="J78" s="18" t="str">
        <f>E24</f>
        <v>Tridora group s.r.o</v>
      </c>
      <c r="K78" s="20"/>
      <c r="L78" s="21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</row>
    <row r="79" ht="9.75" customHeight="1">
      <c r="A79" s="20"/>
      <c r="B79" s="21"/>
      <c r="C79" s="20"/>
      <c r="D79" s="20"/>
      <c r="E79" s="20"/>
      <c r="F79" s="20"/>
      <c r="G79" s="20"/>
      <c r="H79" s="20"/>
      <c r="I79" s="20"/>
      <c r="J79" s="20"/>
      <c r="K79" s="20"/>
      <c r="L79" s="21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</row>
    <row r="80" ht="29.25" customHeight="1">
      <c r="A80" s="120"/>
      <c r="B80" s="121"/>
      <c r="C80" s="122" t="s">
        <v>125</v>
      </c>
      <c r="D80" s="123" t="s">
        <v>61</v>
      </c>
      <c r="E80" s="123" t="s">
        <v>57</v>
      </c>
      <c r="F80" s="123" t="s">
        <v>58</v>
      </c>
      <c r="G80" s="123" t="s">
        <v>126</v>
      </c>
      <c r="H80" s="123" t="s">
        <v>127</v>
      </c>
      <c r="I80" s="123" t="s">
        <v>128</v>
      </c>
      <c r="J80" s="123" t="s">
        <v>103</v>
      </c>
      <c r="K80" s="124" t="s">
        <v>129</v>
      </c>
      <c r="L80" s="121"/>
      <c r="M80" s="63" t="s">
        <v>19</v>
      </c>
      <c r="N80" s="64" t="s">
        <v>46</v>
      </c>
      <c r="O80" s="64" t="s">
        <v>130</v>
      </c>
      <c r="P80" s="64" t="s">
        <v>131</v>
      </c>
      <c r="Q80" s="64" t="s">
        <v>132</v>
      </c>
      <c r="R80" s="64" t="s">
        <v>133</v>
      </c>
      <c r="S80" s="64" t="s">
        <v>134</v>
      </c>
      <c r="T80" s="65" t="s">
        <v>135</v>
      </c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</row>
    <row r="81" ht="22.5" customHeight="1">
      <c r="A81" s="20"/>
      <c r="B81" s="21"/>
      <c r="C81" s="69" t="s">
        <v>136</v>
      </c>
      <c r="D81" s="20"/>
      <c r="E81" s="20"/>
      <c r="F81" s="20"/>
      <c r="G81" s="20"/>
      <c r="H81" s="20"/>
      <c r="I81" s="20"/>
      <c r="J81" s="125">
        <f t="shared" ref="J81:J82" si="3">BK81</f>
        <v>0</v>
      </c>
      <c r="K81" s="20"/>
      <c r="L81" s="21"/>
      <c r="M81" s="66"/>
      <c r="N81" s="54"/>
      <c r="O81" s="54"/>
      <c r="P81" s="126">
        <f>P82+P85</f>
        <v>0</v>
      </c>
      <c r="Q81" s="54"/>
      <c r="R81" s="126">
        <f>R82+R85</f>
        <v>0</v>
      </c>
      <c r="S81" s="54"/>
      <c r="T81" s="127">
        <f>T82+T85</f>
        <v>0</v>
      </c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3" t="s">
        <v>75</v>
      </c>
      <c r="AU81" s="3" t="s">
        <v>104</v>
      </c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128">
        <f>BK82+BK85</f>
        <v>0</v>
      </c>
      <c r="BL81" s="20"/>
      <c r="BM81" s="20"/>
    </row>
    <row r="82" ht="25.5" customHeight="1">
      <c r="A82" s="129"/>
      <c r="B82" s="130"/>
      <c r="C82" s="129"/>
      <c r="D82" s="131" t="s">
        <v>75</v>
      </c>
      <c r="E82" s="132" t="s">
        <v>552</v>
      </c>
      <c r="F82" s="132" t="s">
        <v>553</v>
      </c>
      <c r="G82" s="129"/>
      <c r="H82" s="129"/>
      <c r="I82" s="129"/>
      <c r="J82" s="133">
        <f t="shared" si="3"/>
        <v>0</v>
      </c>
      <c r="K82" s="129"/>
      <c r="L82" s="130"/>
      <c r="M82" s="134"/>
      <c r="N82" s="129"/>
      <c r="O82" s="129"/>
      <c r="P82" s="135">
        <f>SUM(P83:P84)</f>
        <v>0</v>
      </c>
      <c r="Q82" s="129"/>
      <c r="R82" s="135">
        <f>SUM(R83:R84)</f>
        <v>0</v>
      </c>
      <c r="S82" s="129"/>
      <c r="T82" s="136">
        <f>SUM(T83:T84)</f>
        <v>0</v>
      </c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31" t="s">
        <v>83</v>
      </c>
      <c r="AS82" s="129"/>
      <c r="AT82" s="137" t="s">
        <v>75</v>
      </c>
      <c r="AU82" s="137" t="s">
        <v>76</v>
      </c>
      <c r="AV82" s="129"/>
      <c r="AW82" s="129"/>
      <c r="AX82" s="129"/>
      <c r="AY82" s="131" t="s">
        <v>139</v>
      </c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38">
        <f>SUM(BK83:BK84)</f>
        <v>0</v>
      </c>
      <c r="BL82" s="129"/>
      <c r="BM82" s="129"/>
    </row>
    <row r="83" ht="24.0" customHeight="1">
      <c r="A83" s="20"/>
      <c r="B83" s="21"/>
      <c r="C83" s="139" t="s">
        <v>83</v>
      </c>
      <c r="D83" s="139" t="s">
        <v>140</v>
      </c>
      <c r="E83" s="140" t="s">
        <v>554</v>
      </c>
      <c r="F83" s="141" t="s">
        <v>555</v>
      </c>
      <c r="G83" s="142" t="s">
        <v>556</v>
      </c>
      <c r="H83" s="143">
        <v>1.0</v>
      </c>
      <c r="I83" s="144"/>
      <c r="J83" s="145">
        <f t="shared" ref="J83:J84" si="4">ROUND(I83*H83,2)</f>
        <v>0</v>
      </c>
      <c r="K83" s="141" t="s">
        <v>19</v>
      </c>
      <c r="L83" s="21"/>
      <c r="M83" s="146" t="s">
        <v>19</v>
      </c>
      <c r="N83" s="147" t="s">
        <v>47</v>
      </c>
      <c r="O83" s="20"/>
      <c r="P83" s="148">
        <f t="shared" ref="P83:P84" si="5">O83*H83</f>
        <v>0</v>
      </c>
      <c r="Q83" s="148">
        <v>0.0</v>
      </c>
      <c r="R83" s="148">
        <f t="shared" ref="R83:R84" si="6">Q83*H83</f>
        <v>0</v>
      </c>
      <c r="S83" s="148">
        <v>0.0</v>
      </c>
      <c r="T83" s="149">
        <f t="shared" ref="T83:T84" si="7">S83*H83</f>
        <v>0</v>
      </c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150" t="s">
        <v>144</v>
      </c>
      <c r="AS83" s="20"/>
      <c r="AT83" s="150" t="s">
        <v>140</v>
      </c>
      <c r="AU83" s="150" t="s">
        <v>83</v>
      </c>
      <c r="AV83" s="20"/>
      <c r="AW83" s="20"/>
      <c r="AX83" s="20"/>
      <c r="AY83" s="3" t="s">
        <v>139</v>
      </c>
      <c r="AZ83" s="20"/>
      <c r="BA83" s="20"/>
      <c r="BB83" s="20"/>
      <c r="BC83" s="20"/>
      <c r="BD83" s="20"/>
      <c r="BE83" s="151">
        <f t="shared" ref="BE83:BE84" si="8">IF(N83="základní",J83,0)</f>
        <v>0</v>
      </c>
      <c r="BF83" s="151">
        <f t="shared" ref="BF83:BF84" si="9">IF(N83="snížená",J83,0)</f>
        <v>0</v>
      </c>
      <c r="BG83" s="151">
        <f t="shared" ref="BG83:BG84" si="10">IF(N83="zákl. přenesená",J83,0)</f>
        <v>0</v>
      </c>
      <c r="BH83" s="151">
        <f t="shared" ref="BH83:BH84" si="11">IF(N83="sníž. přenesená",J83,0)</f>
        <v>0</v>
      </c>
      <c r="BI83" s="151">
        <f t="shared" ref="BI83:BI84" si="12">IF(N83="nulová",J83,0)</f>
        <v>0</v>
      </c>
      <c r="BJ83" s="3" t="s">
        <v>83</v>
      </c>
      <c r="BK83" s="151">
        <f t="shared" ref="BK83:BK84" si="13">ROUND(I83*H83,2)</f>
        <v>0</v>
      </c>
      <c r="BL83" s="3" t="s">
        <v>144</v>
      </c>
      <c r="BM83" s="150" t="s">
        <v>85</v>
      </c>
    </row>
    <row r="84" ht="24.0" customHeight="1">
      <c r="A84" s="20"/>
      <c r="B84" s="21"/>
      <c r="C84" s="139" t="s">
        <v>85</v>
      </c>
      <c r="D84" s="139" t="s">
        <v>140</v>
      </c>
      <c r="E84" s="140" t="s">
        <v>557</v>
      </c>
      <c r="F84" s="141" t="s">
        <v>558</v>
      </c>
      <c r="G84" s="142" t="s">
        <v>556</v>
      </c>
      <c r="H84" s="143">
        <v>1.0</v>
      </c>
      <c r="I84" s="144"/>
      <c r="J84" s="145">
        <f t="shared" si="4"/>
        <v>0</v>
      </c>
      <c r="K84" s="141" t="s">
        <v>19</v>
      </c>
      <c r="L84" s="21"/>
      <c r="M84" s="146" t="s">
        <v>19</v>
      </c>
      <c r="N84" s="147" t="s">
        <v>47</v>
      </c>
      <c r="O84" s="20"/>
      <c r="P84" s="148">
        <f t="shared" si="5"/>
        <v>0</v>
      </c>
      <c r="Q84" s="148">
        <v>0.0</v>
      </c>
      <c r="R84" s="148">
        <f t="shared" si="6"/>
        <v>0</v>
      </c>
      <c r="S84" s="148">
        <v>0.0</v>
      </c>
      <c r="T84" s="149">
        <f t="shared" si="7"/>
        <v>0</v>
      </c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150" t="s">
        <v>144</v>
      </c>
      <c r="AS84" s="20"/>
      <c r="AT84" s="150" t="s">
        <v>140</v>
      </c>
      <c r="AU84" s="150" t="s">
        <v>83</v>
      </c>
      <c r="AV84" s="20"/>
      <c r="AW84" s="20"/>
      <c r="AX84" s="20"/>
      <c r="AY84" s="3" t="s">
        <v>139</v>
      </c>
      <c r="AZ84" s="20"/>
      <c r="BA84" s="20"/>
      <c r="BB84" s="20"/>
      <c r="BC84" s="20"/>
      <c r="BD84" s="20"/>
      <c r="BE84" s="151">
        <f t="shared" si="8"/>
        <v>0</v>
      </c>
      <c r="BF84" s="151">
        <f t="shared" si="9"/>
        <v>0</v>
      </c>
      <c r="BG84" s="151">
        <f t="shared" si="10"/>
        <v>0</v>
      </c>
      <c r="BH84" s="151">
        <f t="shared" si="11"/>
        <v>0</v>
      </c>
      <c r="BI84" s="151">
        <f t="shared" si="12"/>
        <v>0</v>
      </c>
      <c r="BJ84" s="3" t="s">
        <v>83</v>
      </c>
      <c r="BK84" s="151">
        <f t="shared" si="13"/>
        <v>0</v>
      </c>
      <c r="BL84" s="3" t="s">
        <v>144</v>
      </c>
      <c r="BM84" s="150" t="s">
        <v>144</v>
      </c>
    </row>
    <row r="85" ht="25.5" customHeight="1">
      <c r="A85" s="129"/>
      <c r="B85" s="130"/>
      <c r="C85" s="129"/>
      <c r="D85" s="131" t="s">
        <v>75</v>
      </c>
      <c r="E85" s="132" t="s">
        <v>559</v>
      </c>
      <c r="F85" s="132" t="s">
        <v>560</v>
      </c>
      <c r="G85" s="129"/>
      <c r="H85" s="129"/>
      <c r="I85" s="129"/>
      <c r="J85" s="133">
        <f>BK85</f>
        <v>0</v>
      </c>
      <c r="K85" s="129"/>
      <c r="L85" s="130"/>
      <c r="M85" s="134"/>
      <c r="N85" s="129"/>
      <c r="O85" s="129"/>
      <c r="P85" s="135">
        <f>P86</f>
        <v>0</v>
      </c>
      <c r="Q85" s="129"/>
      <c r="R85" s="135">
        <f>R86</f>
        <v>0</v>
      </c>
      <c r="S85" s="129"/>
      <c r="T85" s="136">
        <f>T86</f>
        <v>0</v>
      </c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31" t="s">
        <v>83</v>
      </c>
      <c r="AS85" s="129"/>
      <c r="AT85" s="137" t="s">
        <v>75</v>
      </c>
      <c r="AU85" s="137" t="s">
        <v>76</v>
      </c>
      <c r="AV85" s="129"/>
      <c r="AW85" s="129"/>
      <c r="AX85" s="129"/>
      <c r="AY85" s="131" t="s">
        <v>139</v>
      </c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38">
        <f>BK86</f>
        <v>0</v>
      </c>
      <c r="BL85" s="129"/>
      <c r="BM85" s="129"/>
    </row>
    <row r="86" ht="24.0" customHeight="1">
      <c r="A86" s="20"/>
      <c r="B86" s="21"/>
      <c r="C86" s="139" t="s">
        <v>137</v>
      </c>
      <c r="D86" s="139" t="s">
        <v>140</v>
      </c>
      <c r="E86" s="140" t="s">
        <v>561</v>
      </c>
      <c r="F86" s="141" t="s">
        <v>562</v>
      </c>
      <c r="G86" s="142" t="s">
        <v>556</v>
      </c>
      <c r="H86" s="143">
        <v>1.0</v>
      </c>
      <c r="I86" s="144"/>
      <c r="J86" s="145">
        <f>ROUND(I86*H86,2)</f>
        <v>0</v>
      </c>
      <c r="K86" s="141" t="s">
        <v>19</v>
      </c>
      <c r="L86" s="21"/>
      <c r="M86" s="168" t="s">
        <v>19</v>
      </c>
      <c r="N86" s="169" t="s">
        <v>47</v>
      </c>
      <c r="O86" s="170"/>
      <c r="P86" s="171">
        <f>O86*H86</f>
        <v>0</v>
      </c>
      <c r="Q86" s="171">
        <v>0.0</v>
      </c>
      <c r="R86" s="171">
        <f>Q86*H86</f>
        <v>0</v>
      </c>
      <c r="S86" s="171">
        <v>0.0</v>
      </c>
      <c r="T86" s="172">
        <f>S86*H86</f>
        <v>0</v>
      </c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150" t="s">
        <v>144</v>
      </c>
      <c r="AS86" s="20"/>
      <c r="AT86" s="150" t="s">
        <v>140</v>
      </c>
      <c r="AU86" s="150" t="s">
        <v>83</v>
      </c>
      <c r="AV86" s="20"/>
      <c r="AW86" s="20"/>
      <c r="AX86" s="20"/>
      <c r="AY86" s="3" t="s">
        <v>139</v>
      </c>
      <c r="AZ86" s="20"/>
      <c r="BA86" s="20"/>
      <c r="BB86" s="20"/>
      <c r="BC86" s="20"/>
      <c r="BD86" s="20"/>
      <c r="BE86" s="151">
        <f>IF(N86="základní",J86,0)</f>
        <v>0</v>
      </c>
      <c r="BF86" s="151">
        <f>IF(N86="snížená",J86,0)</f>
        <v>0</v>
      </c>
      <c r="BG86" s="151">
        <f>IF(N86="zákl. přenesená",J86,0)</f>
        <v>0</v>
      </c>
      <c r="BH86" s="151">
        <f>IF(N86="sníž. přenesená",J86,0)</f>
        <v>0</v>
      </c>
      <c r="BI86" s="151">
        <f>IF(N86="nulová",J86,0)</f>
        <v>0</v>
      </c>
      <c r="BJ86" s="3" t="s">
        <v>83</v>
      </c>
      <c r="BK86" s="151">
        <f>ROUND(I86*H86,2)</f>
        <v>0</v>
      </c>
      <c r="BL86" s="3" t="s">
        <v>144</v>
      </c>
      <c r="BM86" s="150" t="s">
        <v>145</v>
      </c>
    </row>
    <row r="87" ht="6.75" customHeight="1">
      <c r="A87" s="20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21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</row>
  </sheetData>
  <autoFilter ref="$C$80:$K$86"/>
  <mergeCells count="9">
    <mergeCell ref="E71:H71"/>
    <mergeCell ref="E73:H73"/>
    <mergeCell ref="L2:V2"/>
    <mergeCell ref="E7:H7"/>
    <mergeCell ref="E9:H9"/>
    <mergeCell ref="E18:H18"/>
    <mergeCell ref="E27:H27"/>
    <mergeCell ref="E48:H48"/>
    <mergeCell ref="E50:H50"/>
  </mergeCells>
  <printOptions/>
  <pageMargins bottom="0.39375" footer="0.0" header="0.0" left="0.39375" right="0.39375" top="0.39375"/>
  <pageSetup paperSize="9" orientation="portrait"/>
  <headerFooter>
    <oddFooter>&amp;CStrana &amp;P z 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6.83" defaultRowHeight="15.0"/>
  <cols>
    <col customWidth="1" min="1" max="1" width="8.33"/>
    <col customWidth="1" min="2" max="2" width="1.67"/>
    <col customWidth="1" min="3" max="4" width="5.0"/>
    <col customWidth="1" min="5" max="5" width="11.67"/>
    <col customWidth="1" min="6" max="6" width="9.17"/>
    <col customWidth="1" min="7" max="7" width="5.0"/>
    <col customWidth="1" min="8" max="8" width="77.83"/>
    <col customWidth="1" min="9" max="10" width="20.0"/>
    <col customWidth="1" min="11" max="11" width="1.67"/>
  </cols>
  <sheetData>
    <row r="1" ht="3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7.5" customHeight="1">
      <c r="A2" s="2"/>
      <c r="B2" s="188"/>
      <c r="C2" s="189"/>
      <c r="D2" s="189"/>
      <c r="E2" s="189"/>
      <c r="F2" s="189"/>
      <c r="G2" s="189"/>
      <c r="H2" s="189"/>
      <c r="I2" s="189"/>
      <c r="J2" s="189"/>
      <c r="K2" s="19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45.0" customHeight="1">
      <c r="A3" s="191"/>
      <c r="B3" s="192"/>
      <c r="C3" s="193" t="s">
        <v>563</v>
      </c>
      <c r="K3" s="194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ht="25.5" customHeight="1">
      <c r="A4" s="2"/>
      <c r="B4" s="195"/>
      <c r="C4" s="196" t="s">
        <v>564</v>
      </c>
      <c r="D4" s="197"/>
      <c r="E4" s="197"/>
      <c r="F4" s="197"/>
      <c r="G4" s="197"/>
      <c r="H4" s="197"/>
      <c r="I4" s="197"/>
      <c r="J4" s="197"/>
      <c r="K4" s="19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5.25" customHeight="1">
      <c r="A5" s="2"/>
      <c r="B5" s="195"/>
      <c r="C5" s="199"/>
      <c r="D5" s="199"/>
      <c r="E5" s="199"/>
      <c r="F5" s="199"/>
      <c r="G5" s="199"/>
      <c r="H5" s="199"/>
      <c r="I5" s="199"/>
      <c r="J5" s="199"/>
      <c r="K5" s="19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2"/>
      <c r="B6" s="195"/>
      <c r="C6" s="200" t="s">
        <v>565</v>
      </c>
      <c r="K6" s="19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2"/>
      <c r="B7" s="201"/>
      <c r="C7" s="200" t="s">
        <v>566</v>
      </c>
      <c r="K7" s="19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/>
      <c r="B8" s="201"/>
      <c r="C8" s="200"/>
      <c r="D8" s="200"/>
      <c r="E8" s="200"/>
      <c r="F8" s="200"/>
      <c r="G8" s="200"/>
      <c r="H8" s="200"/>
      <c r="I8" s="200"/>
      <c r="J8" s="200"/>
      <c r="K8" s="19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2"/>
      <c r="B9" s="201"/>
      <c r="C9" s="200" t="s">
        <v>567</v>
      </c>
      <c r="K9" s="19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0" customHeight="1">
      <c r="A10" s="2"/>
      <c r="B10" s="201"/>
      <c r="C10" s="200"/>
      <c r="D10" s="200" t="s">
        <v>568</v>
      </c>
      <c r="K10" s="19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0" customHeight="1">
      <c r="A11" s="2"/>
      <c r="B11" s="201"/>
      <c r="C11" s="99"/>
      <c r="D11" s="200" t="s">
        <v>569</v>
      </c>
      <c r="K11" s="19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2"/>
      <c r="B12" s="201"/>
      <c r="C12" s="99"/>
      <c r="D12" s="200"/>
      <c r="E12" s="200"/>
      <c r="F12" s="200"/>
      <c r="G12" s="200"/>
      <c r="H12" s="200"/>
      <c r="I12" s="200"/>
      <c r="J12" s="200"/>
      <c r="K12" s="19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0" customHeight="1">
      <c r="A13" s="2"/>
      <c r="B13" s="201"/>
      <c r="C13" s="99"/>
      <c r="D13" s="3" t="s">
        <v>570</v>
      </c>
      <c r="E13" s="200"/>
      <c r="F13" s="200"/>
      <c r="G13" s="200"/>
      <c r="H13" s="200"/>
      <c r="I13" s="200"/>
      <c r="J13" s="200"/>
      <c r="K13" s="19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2"/>
      <c r="B14" s="201"/>
      <c r="C14" s="99"/>
      <c r="D14" s="99"/>
      <c r="E14" s="99"/>
      <c r="F14" s="99"/>
      <c r="G14" s="99"/>
      <c r="H14" s="99"/>
      <c r="I14" s="99"/>
      <c r="J14" s="99"/>
      <c r="K14" s="19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0" customHeight="1">
      <c r="A15" s="2"/>
      <c r="B15" s="201"/>
      <c r="C15" s="99"/>
      <c r="D15" s="200" t="s">
        <v>571</v>
      </c>
      <c r="K15" s="19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0" customHeight="1">
      <c r="A16" s="2"/>
      <c r="B16" s="201"/>
      <c r="C16" s="99"/>
      <c r="D16" s="200" t="s">
        <v>572</v>
      </c>
      <c r="K16" s="19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2"/>
      <c r="B17" s="201"/>
      <c r="C17" s="99"/>
      <c r="D17" s="200" t="s">
        <v>573</v>
      </c>
      <c r="K17" s="19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2"/>
      <c r="B18" s="201"/>
      <c r="C18" s="99"/>
      <c r="D18" s="99"/>
      <c r="E18" s="20" t="s">
        <v>82</v>
      </c>
      <c r="F18" s="200" t="s">
        <v>574</v>
      </c>
      <c r="K18" s="19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2"/>
      <c r="B19" s="201"/>
      <c r="C19" s="99"/>
      <c r="D19" s="99"/>
      <c r="E19" s="20" t="s">
        <v>575</v>
      </c>
      <c r="F19" s="200" t="s">
        <v>576</v>
      </c>
      <c r="K19" s="19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2"/>
      <c r="B20" s="201"/>
      <c r="C20" s="99"/>
      <c r="D20" s="99"/>
      <c r="E20" s="20" t="s">
        <v>577</v>
      </c>
      <c r="F20" s="200" t="s">
        <v>578</v>
      </c>
      <c r="K20" s="19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2"/>
      <c r="B21" s="201"/>
      <c r="C21" s="99"/>
      <c r="D21" s="99"/>
      <c r="E21" s="20" t="s">
        <v>579</v>
      </c>
      <c r="F21" s="200" t="s">
        <v>580</v>
      </c>
      <c r="K21" s="19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2"/>
      <c r="B22" s="201"/>
      <c r="C22" s="99"/>
      <c r="D22" s="99"/>
      <c r="E22" s="20" t="s">
        <v>581</v>
      </c>
      <c r="F22" s="200" t="s">
        <v>582</v>
      </c>
      <c r="K22" s="19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0" customHeight="1">
      <c r="A23" s="2"/>
      <c r="B23" s="201"/>
      <c r="C23" s="99"/>
      <c r="D23" s="99"/>
      <c r="E23" s="20" t="s">
        <v>583</v>
      </c>
      <c r="F23" s="200" t="s">
        <v>584</v>
      </c>
      <c r="K23" s="19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"/>
      <c r="B24" s="201"/>
      <c r="C24" s="99"/>
      <c r="D24" s="99"/>
      <c r="E24" s="99"/>
      <c r="F24" s="99"/>
      <c r="G24" s="99"/>
      <c r="H24" s="99"/>
      <c r="I24" s="99"/>
      <c r="J24" s="99"/>
      <c r="K24" s="19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0" customHeight="1">
      <c r="A25" s="2"/>
      <c r="B25" s="201"/>
      <c r="C25" s="200" t="s">
        <v>585</v>
      </c>
      <c r="K25" s="19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2"/>
      <c r="B26" s="201"/>
      <c r="C26" s="200" t="s">
        <v>586</v>
      </c>
      <c r="K26" s="19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2"/>
      <c r="B27" s="201"/>
      <c r="C27" s="200"/>
      <c r="D27" s="200" t="s">
        <v>587</v>
      </c>
      <c r="K27" s="198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2"/>
      <c r="B28" s="201"/>
      <c r="C28" s="99"/>
      <c r="D28" s="200" t="s">
        <v>588</v>
      </c>
      <c r="K28" s="19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01"/>
      <c r="C29" s="99"/>
      <c r="D29" s="99"/>
      <c r="E29" s="99"/>
      <c r="F29" s="99"/>
      <c r="G29" s="99"/>
      <c r="H29" s="99"/>
      <c r="I29" s="99"/>
      <c r="J29" s="99"/>
      <c r="K29" s="19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2"/>
      <c r="B30" s="201"/>
      <c r="C30" s="99"/>
      <c r="D30" s="200" t="s">
        <v>589</v>
      </c>
      <c r="K30" s="19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2"/>
      <c r="B31" s="201"/>
      <c r="C31" s="99"/>
      <c r="D31" s="200" t="s">
        <v>590</v>
      </c>
      <c r="K31" s="19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01"/>
      <c r="C32" s="99"/>
      <c r="D32" s="99"/>
      <c r="E32" s="99"/>
      <c r="F32" s="99"/>
      <c r="G32" s="99"/>
      <c r="H32" s="99"/>
      <c r="I32" s="99"/>
      <c r="J32" s="99"/>
      <c r="K32" s="198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2"/>
      <c r="B33" s="201"/>
      <c r="C33" s="99"/>
      <c r="D33" s="200" t="s">
        <v>591</v>
      </c>
      <c r="K33" s="19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2"/>
      <c r="B34" s="201"/>
      <c r="C34" s="99"/>
      <c r="D34" s="200" t="s">
        <v>592</v>
      </c>
      <c r="K34" s="198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2"/>
      <c r="B35" s="201"/>
      <c r="C35" s="99"/>
      <c r="D35" s="200" t="s">
        <v>593</v>
      </c>
      <c r="K35" s="19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2"/>
      <c r="B36" s="201"/>
      <c r="C36" s="99"/>
      <c r="D36" s="200"/>
      <c r="E36" s="3" t="s">
        <v>125</v>
      </c>
      <c r="F36" s="200"/>
      <c r="G36" s="200" t="s">
        <v>594</v>
      </c>
      <c r="K36" s="19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0.75" customHeight="1">
      <c r="A37" s="2"/>
      <c r="B37" s="201"/>
      <c r="C37" s="99"/>
      <c r="D37" s="200"/>
      <c r="E37" s="3" t="s">
        <v>595</v>
      </c>
      <c r="F37" s="200"/>
      <c r="G37" s="200" t="s">
        <v>596</v>
      </c>
      <c r="K37" s="19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0" customHeight="1">
      <c r="A38" s="2"/>
      <c r="B38" s="201"/>
      <c r="C38" s="99"/>
      <c r="D38" s="200"/>
      <c r="E38" s="3" t="s">
        <v>57</v>
      </c>
      <c r="F38" s="200"/>
      <c r="G38" s="200" t="s">
        <v>597</v>
      </c>
      <c r="K38" s="19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0" customHeight="1">
      <c r="A39" s="2"/>
      <c r="B39" s="201"/>
      <c r="C39" s="99"/>
      <c r="D39" s="200"/>
      <c r="E39" s="3" t="s">
        <v>58</v>
      </c>
      <c r="F39" s="200"/>
      <c r="G39" s="200" t="s">
        <v>598</v>
      </c>
      <c r="K39" s="19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0" customHeight="1">
      <c r="A40" s="2"/>
      <c r="B40" s="201"/>
      <c r="C40" s="99"/>
      <c r="D40" s="200"/>
      <c r="E40" s="3" t="s">
        <v>126</v>
      </c>
      <c r="F40" s="200"/>
      <c r="G40" s="200" t="s">
        <v>599</v>
      </c>
      <c r="K40" s="19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0" customHeight="1">
      <c r="A41" s="2"/>
      <c r="B41" s="201"/>
      <c r="C41" s="99"/>
      <c r="D41" s="200"/>
      <c r="E41" s="3" t="s">
        <v>127</v>
      </c>
      <c r="F41" s="200"/>
      <c r="G41" s="200" t="s">
        <v>600</v>
      </c>
      <c r="K41" s="19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0" customHeight="1">
      <c r="A42" s="2"/>
      <c r="B42" s="201"/>
      <c r="C42" s="99"/>
      <c r="D42" s="200"/>
      <c r="E42" s="3" t="s">
        <v>601</v>
      </c>
      <c r="F42" s="200"/>
      <c r="G42" s="200" t="s">
        <v>602</v>
      </c>
      <c r="K42" s="19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0" customHeight="1">
      <c r="A43" s="2"/>
      <c r="B43" s="201"/>
      <c r="C43" s="99"/>
      <c r="D43" s="200"/>
      <c r="E43" s="3"/>
      <c r="F43" s="200"/>
      <c r="G43" s="200" t="s">
        <v>603</v>
      </c>
      <c r="K43" s="19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0" customHeight="1">
      <c r="A44" s="2"/>
      <c r="B44" s="201"/>
      <c r="C44" s="99"/>
      <c r="D44" s="200"/>
      <c r="E44" s="3" t="s">
        <v>604</v>
      </c>
      <c r="F44" s="200"/>
      <c r="G44" s="200" t="s">
        <v>605</v>
      </c>
      <c r="K44" s="19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0" customHeight="1">
      <c r="A45" s="2"/>
      <c r="B45" s="201"/>
      <c r="C45" s="99"/>
      <c r="D45" s="200"/>
      <c r="E45" s="3" t="s">
        <v>129</v>
      </c>
      <c r="F45" s="200"/>
      <c r="G45" s="200" t="s">
        <v>606</v>
      </c>
      <c r="K45" s="19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01"/>
      <c r="C46" s="99"/>
      <c r="D46" s="200"/>
      <c r="E46" s="200"/>
      <c r="F46" s="200"/>
      <c r="G46" s="200"/>
      <c r="H46" s="200"/>
      <c r="I46" s="200"/>
      <c r="J46" s="200"/>
      <c r="K46" s="19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0" customHeight="1">
      <c r="A47" s="2"/>
      <c r="B47" s="201"/>
      <c r="C47" s="99"/>
      <c r="D47" s="200" t="s">
        <v>607</v>
      </c>
      <c r="K47" s="19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0" customHeight="1">
      <c r="A48" s="2"/>
      <c r="B48" s="201"/>
      <c r="C48" s="99"/>
      <c r="D48" s="99"/>
      <c r="E48" s="200" t="s">
        <v>608</v>
      </c>
      <c r="K48" s="19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0" customHeight="1">
      <c r="A49" s="2"/>
      <c r="B49" s="201"/>
      <c r="C49" s="99"/>
      <c r="D49" s="99"/>
      <c r="E49" s="200" t="s">
        <v>609</v>
      </c>
      <c r="K49" s="19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0" customHeight="1">
      <c r="A50" s="2"/>
      <c r="B50" s="201"/>
      <c r="C50" s="99"/>
      <c r="D50" s="99"/>
      <c r="E50" s="200" t="s">
        <v>610</v>
      </c>
      <c r="K50" s="19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0" customHeight="1">
      <c r="A51" s="2"/>
      <c r="B51" s="201"/>
      <c r="C51" s="99"/>
      <c r="D51" s="200" t="s">
        <v>611</v>
      </c>
      <c r="K51" s="19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5.5" customHeight="1">
      <c r="A52" s="2"/>
      <c r="B52" s="195"/>
      <c r="C52" s="196" t="s">
        <v>612</v>
      </c>
      <c r="D52" s="197"/>
      <c r="E52" s="197"/>
      <c r="F52" s="197"/>
      <c r="G52" s="197"/>
      <c r="H52" s="197"/>
      <c r="I52" s="197"/>
      <c r="J52" s="197"/>
      <c r="K52" s="19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5.25" customHeight="1">
      <c r="A53" s="2"/>
      <c r="B53" s="195"/>
      <c r="C53" s="199"/>
      <c r="D53" s="199"/>
      <c r="E53" s="199"/>
      <c r="F53" s="199"/>
      <c r="G53" s="199"/>
      <c r="H53" s="199"/>
      <c r="I53" s="199"/>
      <c r="J53" s="199"/>
      <c r="K53" s="19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0" customHeight="1">
      <c r="A54" s="2"/>
      <c r="B54" s="195"/>
      <c r="C54" s="200" t="s">
        <v>613</v>
      </c>
      <c r="K54" s="19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0" customHeight="1">
      <c r="A55" s="2"/>
      <c r="B55" s="195"/>
      <c r="C55" s="200" t="s">
        <v>614</v>
      </c>
      <c r="K55" s="19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195"/>
      <c r="C56" s="200"/>
      <c r="D56" s="200"/>
      <c r="E56" s="200"/>
      <c r="F56" s="200"/>
      <c r="G56" s="200"/>
      <c r="H56" s="200"/>
      <c r="I56" s="200"/>
      <c r="J56" s="200"/>
      <c r="K56" s="19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0" customHeight="1">
      <c r="A57" s="2"/>
      <c r="B57" s="195"/>
      <c r="C57" s="200" t="s">
        <v>615</v>
      </c>
      <c r="K57" s="19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0" customHeight="1">
      <c r="A58" s="2"/>
      <c r="B58" s="195"/>
      <c r="C58" s="99"/>
      <c r="D58" s="200" t="s">
        <v>616</v>
      </c>
      <c r="K58" s="19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0" customHeight="1">
      <c r="A59" s="2"/>
      <c r="B59" s="195"/>
      <c r="C59" s="99"/>
      <c r="D59" s="200" t="s">
        <v>617</v>
      </c>
      <c r="K59" s="19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0" customHeight="1">
      <c r="A60" s="2"/>
      <c r="B60" s="195"/>
      <c r="C60" s="99"/>
      <c r="D60" s="200" t="s">
        <v>618</v>
      </c>
      <c r="K60" s="19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0" customHeight="1">
      <c r="A61" s="2"/>
      <c r="B61" s="195"/>
      <c r="C61" s="99"/>
      <c r="D61" s="200" t="s">
        <v>619</v>
      </c>
      <c r="K61" s="19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0" customHeight="1">
      <c r="A62" s="2"/>
      <c r="B62" s="195"/>
      <c r="C62" s="99"/>
      <c r="D62" s="202" t="s">
        <v>620</v>
      </c>
      <c r="K62" s="19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0" customHeight="1">
      <c r="A63" s="2"/>
      <c r="B63" s="195"/>
      <c r="C63" s="99"/>
      <c r="D63" s="200" t="s">
        <v>621</v>
      </c>
      <c r="K63" s="19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195"/>
      <c r="C64" s="99"/>
      <c r="D64" s="99"/>
      <c r="E64" s="203"/>
      <c r="F64" s="99"/>
      <c r="G64" s="99"/>
      <c r="H64" s="99"/>
      <c r="I64" s="99"/>
      <c r="J64" s="99"/>
      <c r="K64" s="198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0" customHeight="1">
      <c r="A65" s="2"/>
      <c r="B65" s="195"/>
      <c r="C65" s="99"/>
      <c r="D65" s="200" t="s">
        <v>622</v>
      </c>
      <c r="K65" s="198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0" customHeight="1">
      <c r="A66" s="2"/>
      <c r="B66" s="195"/>
      <c r="C66" s="99"/>
      <c r="D66" s="202" t="s">
        <v>623</v>
      </c>
      <c r="K66" s="198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0" customHeight="1">
      <c r="A67" s="2"/>
      <c r="B67" s="195"/>
      <c r="C67" s="99"/>
      <c r="D67" s="200" t="s">
        <v>624</v>
      </c>
      <c r="K67" s="198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0" customHeight="1">
      <c r="A68" s="2"/>
      <c r="B68" s="195"/>
      <c r="C68" s="99"/>
      <c r="D68" s="200" t="s">
        <v>625</v>
      </c>
      <c r="K68" s="198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0" customHeight="1">
      <c r="A69" s="2"/>
      <c r="B69" s="195"/>
      <c r="C69" s="99"/>
      <c r="D69" s="200" t="s">
        <v>626</v>
      </c>
      <c r="K69" s="198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0" customHeight="1">
      <c r="A70" s="2"/>
      <c r="B70" s="195"/>
      <c r="C70" s="99"/>
      <c r="D70" s="200" t="s">
        <v>627</v>
      </c>
      <c r="K70" s="198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04"/>
      <c r="C71" s="205"/>
      <c r="D71" s="205"/>
      <c r="E71" s="205"/>
      <c r="F71" s="205"/>
      <c r="G71" s="205"/>
      <c r="H71" s="205"/>
      <c r="I71" s="205"/>
      <c r="J71" s="205"/>
      <c r="K71" s="206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8.75" customHeight="1">
      <c r="A72" s="2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8.75" customHeight="1">
      <c r="A73" s="2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7.5" customHeight="1">
      <c r="A74" s="2"/>
      <c r="B74" s="208"/>
      <c r="C74" s="209"/>
      <c r="D74" s="209"/>
      <c r="E74" s="209"/>
      <c r="F74" s="209"/>
      <c r="G74" s="209"/>
      <c r="H74" s="209"/>
      <c r="I74" s="209"/>
      <c r="J74" s="209"/>
      <c r="K74" s="210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45.0" customHeight="1">
      <c r="A75" s="2"/>
      <c r="B75" s="211"/>
      <c r="C75" s="212" t="s">
        <v>628</v>
      </c>
      <c r="K75" s="21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7.25" customHeight="1">
      <c r="A76" s="2"/>
      <c r="B76" s="211"/>
      <c r="C76" s="214" t="s">
        <v>629</v>
      </c>
      <c r="D76" s="214"/>
      <c r="E76" s="214"/>
      <c r="F76" s="214" t="s">
        <v>630</v>
      </c>
      <c r="G76" s="215"/>
      <c r="H76" s="214" t="s">
        <v>58</v>
      </c>
      <c r="I76" s="214" t="s">
        <v>61</v>
      </c>
      <c r="J76" s="214" t="s">
        <v>631</v>
      </c>
      <c r="K76" s="21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7.25" customHeight="1">
      <c r="A77" s="2"/>
      <c r="B77" s="211"/>
      <c r="C77" s="216" t="s">
        <v>632</v>
      </c>
      <c r="D77" s="216"/>
      <c r="E77" s="216"/>
      <c r="F77" s="217" t="s">
        <v>633</v>
      </c>
      <c r="G77" s="218"/>
      <c r="H77" s="216"/>
      <c r="I77" s="216"/>
      <c r="J77" s="216" t="s">
        <v>634</v>
      </c>
      <c r="K77" s="21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5.25" customHeight="1">
      <c r="A78" s="2"/>
      <c r="B78" s="211"/>
      <c r="C78" s="219"/>
      <c r="D78" s="219"/>
      <c r="E78" s="219"/>
      <c r="F78" s="219"/>
      <c r="G78" s="220"/>
      <c r="H78" s="219"/>
      <c r="I78" s="219"/>
      <c r="J78" s="219"/>
      <c r="K78" s="21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0" customHeight="1">
      <c r="A79" s="2"/>
      <c r="B79" s="211"/>
      <c r="C79" s="3" t="s">
        <v>57</v>
      </c>
      <c r="D79" s="221"/>
      <c r="E79" s="221"/>
      <c r="F79" s="191" t="s">
        <v>635</v>
      </c>
      <c r="G79" s="3"/>
      <c r="H79" s="3" t="s">
        <v>636</v>
      </c>
      <c r="I79" s="3" t="s">
        <v>637</v>
      </c>
      <c r="J79" s="3">
        <v>20.0</v>
      </c>
      <c r="K79" s="21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0" customHeight="1">
      <c r="A80" s="2"/>
      <c r="B80" s="211"/>
      <c r="C80" s="3" t="s">
        <v>638</v>
      </c>
      <c r="D80" s="3"/>
      <c r="E80" s="3"/>
      <c r="F80" s="191" t="s">
        <v>635</v>
      </c>
      <c r="G80" s="3"/>
      <c r="H80" s="3" t="s">
        <v>639</v>
      </c>
      <c r="I80" s="3" t="s">
        <v>637</v>
      </c>
      <c r="J80" s="3">
        <v>120.0</v>
      </c>
      <c r="K80" s="21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0" customHeight="1">
      <c r="A81" s="2"/>
      <c r="B81" s="222"/>
      <c r="C81" s="3" t="s">
        <v>640</v>
      </c>
      <c r="D81" s="3"/>
      <c r="E81" s="3"/>
      <c r="F81" s="191" t="s">
        <v>641</v>
      </c>
      <c r="G81" s="3"/>
      <c r="H81" s="3" t="s">
        <v>642</v>
      </c>
      <c r="I81" s="3" t="s">
        <v>637</v>
      </c>
      <c r="J81" s="3">
        <v>50.0</v>
      </c>
      <c r="K81" s="21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0" customHeight="1">
      <c r="A82" s="2"/>
      <c r="B82" s="222"/>
      <c r="C82" s="3" t="s">
        <v>643</v>
      </c>
      <c r="D82" s="3"/>
      <c r="E82" s="3"/>
      <c r="F82" s="191" t="s">
        <v>635</v>
      </c>
      <c r="G82" s="3"/>
      <c r="H82" s="3" t="s">
        <v>644</v>
      </c>
      <c r="I82" s="3" t="s">
        <v>645</v>
      </c>
      <c r="J82" s="3"/>
      <c r="K82" s="21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0" customHeight="1">
      <c r="A83" s="2"/>
      <c r="B83" s="222"/>
      <c r="C83" s="3" t="s">
        <v>646</v>
      </c>
      <c r="D83" s="3"/>
      <c r="E83" s="3"/>
      <c r="F83" s="191" t="s">
        <v>641</v>
      </c>
      <c r="G83" s="3"/>
      <c r="H83" s="3" t="s">
        <v>647</v>
      </c>
      <c r="I83" s="3" t="s">
        <v>637</v>
      </c>
      <c r="J83" s="3">
        <v>15.0</v>
      </c>
      <c r="K83" s="21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0" customHeight="1">
      <c r="A84" s="2"/>
      <c r="B84" s="222"/>
      <c r="C84" s="3" t="s">
        <v>648</v>
      </c>
      <c r="D84" s="3"/>
      <c r="E84" s="3"/>
      <c r="F84" s="191" t="s">
        <v>641</v>
      </c>
      <c r="G84" s="3"/>
      <c r="H84" s="3" t="s">
        <v>649</v>
      </c>
      <c r="I84" s="3" t="s">
        <v>637</v>
      </c>
      <c r="J84" s="3">
        <v>15.0</v>
      </c>
      <c r="K84" s="21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0" customHeight="1">
      <c r="A85" s="2"/>
      <c r="B85" s="222"/>
      <c r="C85" s="3" t="s">
        <v>650</v>
      </c>
      <c r="D85" s="3"/>
      <c r="E85" s="3"/>
      <c r="F85" s="191" t="s">
        <v>641</v>
      </c>
      <c r="G85" s="3"/>
      <c r="H85" s="3" t="s">
        <v>651</v>
      </c>
      <c r="I85" s="3" t="s">
        <v>637</v>
      </c>
      <c r="J85" s="3">
        <v>20.0</v>
      </c>
      <c r="K85" s="21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0" customHeight="1">
      <c r="A86" s="2"/>
      <c r="B86" s="222"/>
      <c r="C86" s="3" t="s">
        <v>652</v>
      </c>
      <c r="D86" s="3"/>
      <c r="E86" s="3"/>
      <c r="F86" s="191" t="s">
        <v>641</v>
      </c>
      <c r="G86" s="3"/>
      <c r="H86" s="3" t="s">
        <v>653</v>
      </c>
      <c r="I86" s="3" t="s">
        <v>637</v>
      </c>
      <c r="J86" s="3">
        <v>20.0</v>
      </c>
      <c r="K86" s="21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0" customHeight="1">
      <c r="A87" s="2"/>
      <c r="B87" s="222"/>
      <c r="C87" s="3" t="s">
        <v>654</v>
      </c>
      <c r="D87" s="3"/>
      <c r="E87" s="3"/>
      <c r="F87" s="191" t="s">
        <v>641</v>
      </c>
      <c r="G87" s="3"/>
      <c r="H87" s="3" t="s">
        <v>655</v>
      </c>
      <c r="I87" s="3" t="s">
        <v>637</v>
      </c>
      <c r="J87" s="3">
        <v>50.0</v>
      </c>
      <c r="K87" s="21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0" customHeight="1">
      <c r="A88" s="2"/>
      <c r="B88" s="222"/>
      <c r="C88" s="3" t="s">
        <v>656</v>
      </c>
      <c r="D88" s="3"/>
      <c r="E88" s="3"/>
      <c r="F88" s="191" t="s">
        <v>641</v>
      </c>
      <c r="G88" s="3"/>
      <c r="H88" s="3" t="s">
        <v>657</v>
      </c>
      <c r="I88" s="3" t="s">
        <v>637</v>
      </c>
      <c r="J88" s="3">
        <v>20.0</v>
      </c>
      <c r="K88" s="21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0" customHeight="1">
      <c r="A89" s="2"/>
      <c r="B89" s="222"/>
      <c r="C89" s="3" t="s">
        <v>658</v>
      </c>
      <c r="D89" s="3"/>
      <c r="E89" s="3"/>
      <c r="F89" s="191" t="s">
        <v>641</v>
      </c>
      <c r="G89" s="3"/>
      <c r="H89" s="3" t="s">
        <v>659</v>
      </c>
      <c r="I89" s="3" t="s">
        <v>637</v>
      </c>
      <c r="J89" s="3">
        <v>20.0</v>
      </c>
      <c r="K89" s="21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0" customHeight="1">
      <c r="A90" s="2"/>
      <c r="B90" s="222"/>
      <c r="C90" s="3" t="s">
        <v>660</v>
      </c>
      <c r="D90" s="3"/>
      <c r="E90" s="3"/>
      <c r="F90" s="191" t="s">
        <v>641</v>
      </c>
      <c r="G90" s="3"/>
      <c r="H90" s="3" t="s">
        <v>661</v>
      </c>
      <c r="I90" s="3" t="s">
        <v>637</v>
      </c>
      <c r="J90" s="3">
        <v>50.0</v>
      </c>
      <c r="K90" s="21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0" customHeight="1">
      <c r="A91" s="2"/>
      <c r="B91" s="222"/>
      <c r="C91" s="3" t="s">
        <v>662</v>
      </c>
      <c r="D91" s="3"/>
      <c r="E91" s="3"/>
      <c r="F91" s="191" t="s">
        <v>641</v>
      </c>
      <c r="G91" s="3"/>
      <c r="H91" s="3" t="s">
        <v>662</v>
      </c>
      <c r="I91" s="3" t="s">
        <v>637</v>
      </c>
      <c r="J91" s="3">
        <v>50.0</v>
      </c>
      <c r="K91" s="21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0" customHeight="1">
      <c r="A92" s="2"/>
      <c r="B92" s="222"/>
      <c r="C92" s="3" t="s">
        <v>663</v>
      </c>
      <c r="D92" s="3"/>
      <c r="E92" s="3"/>
      <c r="F92" s="191" t="s">
        <v>641</v>
      </c>
      <c r="G92" s="3"/>
      <c r="H92" s="3" t="s">
        <v>664</v>
      </c>
      <c r="I92" s="3" t="s">
        <v>637</v>
      </c>
      <c r="J92" s="3">
        <v>255.0</v>
      </c>
      <c r="K92" s="21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0" customHeight="1">
      <c r="A93" s="2"/>
      <c r="B93" s="222"/>
      <c r="C93" s="3" t="s">
        <v>665</v>
      </c>
      <c r="D93" s="3"/>
      <c r="E93" s="3"/>
      <c r="F93" s="191" t="s">
        <v>635</v>
      </c>
      <c r="G93" s="3"/>
      <c r="H93" s="3" t="s">
        <v>666</v>
      </c>
      <c r="I93" s="3" t="s">
        <v>667</v>
      </c>
      <c r="J93" s="3"/>
      <c r="K93" s="21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0" customHeight="1">
      <c r="A94" s="2"/>
      <c r="B94" s="222"/>
      <c r="C94" s="3" t="s">
        <v>668</v>
      </c>
      <c r="D94" s="3"/>
      <c r="E94" s="3"/>
      <c r="F94" s="191" t="s">
        <v>635</v>
      </c>
      <c r="G94" s="3"/>
      <c r="H94" s="3" t="s">
        <v>669</v>
      </c>
      <c r="I94" s="3" t="s">
        <v>670</v>
      </c>
      <c r="J94" s="3"/>
      <c r="K94" s="21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0" customHeight="1">
      <c r="A95" s="2"/>
      <c r="B95" s="222"/>
      <c r="C95" s="3" t="s">
        <v>671</v>
      </c>
      <c r="D95" s="3"/>
      <c r="E95" s="3"/>
      <c r="F95" s="191" t="s">
        <v>635</v>
      </c>
      <c r="G95" s="3"/>
      <c r="H95" s="3" t="s">
        <v>671</v>
      </c>
      <c r="I95" s="3" t="s">
        <v>670</v>
      </c>
      <c r="J95" s="3"/>
      <c r="K95" s="21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0" customHeight="1">
      <c r="A96" s="2"/>
      <c r="B96" s="222"/>
      <c r="C96" s="3" t="s">
        <v>42</v>
      </c>
      <c r="D96" s="3"/>
      <c r="E96" s="3"/>
      <c r="F96" s="191" t="s">
        <v>635</v>
      </c>
      <c r="G96" s="3"/>
      <c r="H96" s="3" t="s">
        <v>672</v>
      </c>
      <c r="I96" s="3" t="s">
        <v>670</v>
      </c>
      <c r="J96" s="3"/>
      <c r="K96" s="21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0" customHeight="1">
      <c r="A97" s="2"/>
      <c r="B97" s="222"/>
      <c r="C97" s="3" t="s">
        <v>52</v>
      </c>
      <c r="D97" s="3"/>
      <c r="E97" s="3"/>
      <c r="F97" s="191" t="s">
        <v>635</v>
      </c>
      <c r="G97" s="3"/>
      <c r="H97" s="3" t="s">
        <v>673</v>
      </c>
      <c r="I97" s="3" t="s">
        <v>670</v>
      </c>
      <c r="J97" s="3"/>
      <c r="K97" s="21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0" customHeight="1">
      <c r="A98" s="2"/>
      <c r="B98" s="223"/>
      <c r="C98" s="224"/>
      <c r="D98" s="224"/>
      <c r="E98" s="224"/>
      <c r="F98" s="224"/>
      <c r="G98" s="224"/>
      <c r="H98" s="224"/>
      <c r="I98" s="224"/>
      <c r="J98" s="224"/>
      <c r="K98" s="225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8.75" customHeight="1">
      <c r="A99" s="2"/>
      <c r="B99" s="226"/>
      <c r="C99" s="227"/>
      <c r="D99" s="227"/>
      <c r="E99" s="227"/>
      <c r="F99" s="227"/>
      <c r="G99" s="227"/>
      <c r="H99" s="227"/>
      <c r="I99" s="227"/>
      <c r="J99" s="227"/>
      <c r="K99" s="226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8.75" customHeight="1">
      <c r="A100" s="2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7.5" customHeight="1">
      <c r="A101" s="2"/>
      <c r="B101" s="208"/>
      <c r="C101" s="209"/>
      <c r="D101" s="209"/>
      <c r="E101" s="209"/>
      <c r="F101" s="209"/>
      <c r="G101" s="209"/>
      <c r="H101" s="209"/>
      <c r="I101" s="209"/>
      <c r="J101" s="209"/>
      <c r="K101" s="210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45.0" customHeight="1">
      <c r="A102" s="2"/>
      <c r="B102" s="211"/>
      <c r="C102" s="212" t="s">
        <v>674</v>
      </c>
      <c r="K102" s="2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7.25" customHeight="1">
      <c r="A103" s="2"/>
      <c r="B103" s="211"/>
      <c r="C103" s="214" t="s">
        <v>629</v>
      </c>
      <c r="D103" s="214"/>
      <c r="E103" s="214"/>
      <c r="F103" s="214" t="s">
        <v>630</v>
      </c>
      <c r="G103" s="215"/>
      <c r="H103" s="214" t="s">
        <v>58</v>
      </c>
      <c r="I103" s="214" t="s">
        <v>61</v>
      </c>
      <c r="J103" s="214" t="s">
        <v>631</v>
      </c>
      <c r="K103" s="2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7.25" customHeight="1">
      <c r="A104" s="2"/>
      <c r="B104" s="211"/>
      <c r="C104" s="216" t="s">
        <v>632</v>
      </c>
      <c r="D104" s="216"/>
      <c r="E104" s="216"/>
      <c r="F104" s="217" t="s">
        <v>633</v>
      </c>
      <c r="G104" s="218"/>
      <c r="H104" s="216"/>
      <c r="I104" s="216"/>
      <c r="J104" s="216" t="s">
        <v>634</v>
      </c>
      <c r="K104" s="2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5.25" customHeight="1">
      <c r="A105" s="2"/>
      <c r="B105" s="211"/>
      <c r="C105" s="214"/>
      <c r="D105" s="214"/>
      <c r="E105" s="214"/>
      <c r="F105" s="214"/>
      <c r="G105" s="215"/>
      <c r="H105" s="214"/>
      <c r="I105" s="214"/>
      <c r="J105" s="214"/>
      <c r="K105" s="21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0" customHeight="1">
      <c r="A106" s="2"/>
      <c r="B106" s="211"/>
      <c r="C106" s="3" t="s">
        <v>57</v>
      </c>
      <c r="D106" s="221"/>
      <c r="E106" s="221"/>
      <c r="F106" s="191" t="s">
        <v>635</v>
      </c>
      <c r="G106" s="3"/>
      <c r="H106" s="3" t="s">
        <v>675</v>
      </c>
      <c r="I106" s="3" t="s">
        <v>637</v>
      </c>
      <c r="J106" s="3">
        <v>20.0</v>
      </c>
      <c r="K106" s="21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0" customHeight="1">
      <c r="A107" s="2"/>
      <c r="B107" s="211"/>
      <c r="C107" s="3" t="s">
        <v>638</v>
      </c>
      <c r="D107" s="3"/>
      <c r="E107" s="3"/>
      <c r="F107" s="191" t="s">
        <v>635</v>
      </c>
      <c r="G107" s="3"/>
      <c r="H107" s="3" t="s">
        <v>675</v>
      </c>
      <c r="I107" s="3" t="s">
        <v>637</v>
      </c>
      <c r="J107" s="3">
        <v>120.0</v>
      </c>
      <c r="K107" s="2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0" customHeight="1">
      <c r="A108" s="2"/>
      <c r="B108" s="222"/>
      <c r="C108" s="3" t="s">
        <v>640</v>
      </c>
      <c r="D108" s="3"/>
      <c r="E108" s="3"/>
      <c r="F108" s="191" t="s">
        <v>641</v>
      </c>
      <c r="G108" s="3"/>
      <c r="H108" s="3" t="s">
        <v>675</v>
      </c>
      <c r="I108" s="3" t="s">
        <v>637</v>
      </c>
      <c r="J108" s="3">
        <v>50.0</v>
      </c>
      <c r="K108" s="2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0" customHeight="1">
      <c r="A109" s="2"/>
      <c r="B109" s="222"/>
      <c r="C109" s="3" t="s">
        <v>643</v>
      </c>
      <c r="D109" s="3"/>
      <c r="E109" s="3"/>
      <c r="F109" s="191" t="s">
        <v>635</v>
      </c>
      <c r="G109" s="3"/>
      <c r="H109" s="3" t="s">
        <v>675</v>
      </c>
      <c r="I109" s="3" t="s">
        <v>645</v>
      </c>
      <c r="J109" s="3"/>
      <c r="K109" s="2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0" customHeight="1">
      <c r="A110" s="2"/>
      <c r="B110" s="222"/>
      <c r="C110" s="3" t="s">
        <v>654</v>
      </c>
      <c r="D110" s="3"/>
      <c r="E110" s="3"/>
      <c r="F110" s="191" t="s">
        <v>641</v>
      </c>
      <c r="G110" s="3"/>
      <c r="H110" s="3" t="s">
        <v>675</v>
      </c>
      <c r="I110" s="3" t="s">
        <v>637</v>
      </c>
      <c r="J110" s="3">
        <v>50.0</v>
      </c>
      <c r="K110" s="2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0" customHeight="1">
      <c r="A111" s="2"/>
      <c r="B111" s="222"/>
      <c r="C111" s="3" t="s">
        <v>662</v>
      </c>
      <c r="D111" s="3"/>
      <c r="E111" s="3"/>
      <c r="F111" s="191" t="s">
        <v>641</v>
      </c>
      <c r="G111" s="3"/>
      <c r="H111" s="3" t="s">
        <v>675</v>
      </c>
      <c r="I111" s="3" t="s">
        <v>637</v>
      </c>
      <c r="J111" s="3">
        <v>50.0</v>
      </c>
      <c r="K111" s="2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0" customHeight="1">
      <c r="A112" s="2"/>
      <c r="B112" s="222"/>
      <c r="C112" s="3" t="s">
        <v>660</v>
      </c>
      <c r="D112" s="3"/>
      <c r="E112" s="3"/>
      <c r="F112" s="191" t="s">
        <v>641</v>
      </c>
      <c r="G112" s="3"/>
      <c r="H112" s="3" t="s">
        <v>675</v>
      </c>
      <c r="I112" s="3" t="s">
        <v>637</v>
      </c>
      <c r="J112" s="3">
        <v>50.0</v>
      </c>
      <c r="K112" s="2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0" customHeight="1">
      <c r="A113" s="2"/>
      <c r="B113" s="222"/>
      <c r="C113" s="3" t="s">
        <v>57</v>
      </c>
      <c r="D113" s="3"/>
      <c r="E113" s="3"/>
      <c r="F113" s="191" t="s">
        <v>635</v>
      </c>
      <c r="G113" s="3"/>
      <c r="H113" s="3" t="s">
        <v>676</v>
      </c>
      <c r="I113" s="3" t="s">
        <v>637</v>
      </c>
      <c r="J113" s="3">
        <v>20.0</v>
      </c>
      <c r="K113" s="2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0" customHeight="1">
      <c r="A114" s="2"/>
      <c r="B114" s="222"/>
      <c r="C114" s="3" t="s">
        <v>677</v>
      </c>
      <c r="D114" s="3"/>
      <c r="E114" s="3"/>
      <c r="F114" s="191" t="s">
        <v>635</v>
      </c>
      <c r="G114" s="3"/>
      <c r="H114" s="3" t="s">
        <v>678</v>
      </c>
      <c r="I114" s="3" t="s">
        <v>637</v>
      </c>
      <c r="J114" s="3">
        <v>120.0</v>
      </c>
      <c r="K114" s="2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0" customHeight="1">
      <c r="A115" s="2"/>
      <c r="B115" s="222"/>
      <c r="C115" s="3" t="s">
        <v>42</v>
      </c>
      <c r="D115" s="3"/>
      <c r="E115" s="3"/>
      <c r="F115" s="191" t="s">
        <v>635</v>
      </c>
      <c r="G115" s="3"/>
      <c r="H115" s="3" t="s">
        <v>679</v>
      </c>
      <c r="I115" s="3" t="s">
        <v>670</v>
      </c>
      <c r="J115" s="3"/>
      <c r="K115" s="2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0" customHeight="1">
      <c r="A116" s="2"/>
      <c r="B116" s="222"/>
      <c r="C116" s="3" t="s">
        <v>52</v>
      </c>
      <c r="D116" s="3"/>
      <c r="E116" s="3"/>
      <c r="F116" s="191" t="s">
        <v>635</v>
      </c>
      <c r="G116" s="3"/>
      <c r="H116" s="3" t="s">
        <v>680</v>
      </c>
      <c r="I116" s="3" t="s">
        <v>670</v>
      </c>
      <c r="J116" s="3"/>
      <c r="K116" s="2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0" customHeight="1">
      <c r="A117" s="2"/>
      <c r="B117" s="222"/>
      <c r="C117" s="3" t="s">
        <v>61</v>
      </c>
      <c r="D117" s="3"/>
      <c r="E117" s="3"/>
      <c r="F117" s="191" t="s">
        <v>635</v>
      </c>
      <c r="G117" s="3"/>
      <c r="H117" s="3" t="s">
        <v>681</v>
      </c>
      <c r="I117" s="3" t="s">
        <v>682</v>
      </c>
      <c r="J117" s="3"/>
      <c r="K117" s="21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0" customHeight="1">
      <c r="A118" s="2"/>
      <c r="B118" s="223"/>
      <c r="C118" s="228"/>
      <c r="D118" s="228"/>
      <c r="E118" s="228"/>
      <c r="F118" s="228"/>
      <c r="G118" s="228"/>
      <c r="H118" s="228"/>
      <c r="I118" s="228"/>
      <c r="J118" s="228"/>
      <c r="K118" s="225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8.75" customHeight="1">
      <c r="A119" s="2"/>
      <c r="B119" s="229"/>
      <c r="C119" s="230"/>
      <c r="D119" s="230"/>
      <c r="E119" s="230"/>
      <c r="F119" s="231"/>
      <c r="G119" s="230"/>
      <c r="H119" s="230"/>
      <c r="I119" s="230"/>
      <c r="J119" s="230"/>
      <c r="K119" s="229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8.75" customHeight="1">
      <c r="A120" s="2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7.5" customHeight="1">
      <c r="A121" s="2"/>
      <c r="B121" s="232"/>
      <c r="C121" s="233"/>
      <c r="D121" s="233"/>
      <c r="E121" s="233"/>
      <c r="F121" s="233"/>
      <c r="G121" s="233"/>
      <c r="H121" s="233"/>
      <c r="I121" s="233"/>
      <c r="J121" s="233"/>
      <c r="K121" s="234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45.0" customHeight="1">
      <c r="A122" s="2"/>
      <c r="B122" s="235"/>
      <c r="C122" s="193" t="s">
        <v>683</v>
      </c>
      <c r="K122" s="236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7.25" customHeight="1">
      <c r="A123" s="2"/>
      <c r="B123" s="237"/>
      <c r="C123" s="214" t="s">
        <v>629</v>
      </c>
      <c r="D123" s="214"/>
      <c r="E123" s="214"/>
      <c r="F123" s="214" t="s">
        <v>630</v>
      </c>
      <c r="G123" s="215"/>
      <c r="H123" s="214" t="s">
        <v>58</v>
      </c>
      <c r="I123" s="214" t="s">
        <v>61</v>
      </c>
      <c r="J123" s="214" t="s">
        <v>631</v>
      </c>
      <c r="K123" s="238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7.25" customHeight="1">
      <c r="A124" s="2"/>
      <c r="B124" s="237"/>
      <c r="C124" s="216" t="s">
        <v>632</v>
      </c>
      <c r="D124" s="216"/>
      <c r="E124" s="216"/>
      <c r="F124" s="217" t="s">
        <v>633</v>
      </c>
      <c r="G124" s="218"/>
      <c r="H124" s="216"/>
      <c r="I124" s="216"/>
      <c r="J124" s="216" t="s">
        <v>634</v>
      </c>
      <c r="K124" s="238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5.25" customHeight="1">
      <c r="A125" s="2"/>
      <c r="B125" s="239"/>
      <c r="C125" s="219"/>
      <c r="D125" s="219"/>
      <c r="E125" s="219"/>
      <c r="F125" s="219"/>
      <c r="G125" s="220"/>
      <c r="H125" s="219"/>
      <c r="I125" s="219"/>
      <c r="J125" s="219"/>
      <c r="K125" s="24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0" customHeight="1">
      <c r="A126" s="2"/>
      <c r="B126" s="239"/>
      <c r="C126" s="3" t="s">
        <v>638</v>
      </c>
      <c r="D126" s="221"/>
      <c r="E126" s="221"/>
      <c r="F126" s="191" t="s">
        <v>635</v>
      </c>
      <c r="G126" s="3"/>
      <c r="H126" s="3" t="s">
        <v>675</v>
      </c>
      <c r="I126" s="3" t="s">
        <v>637</v>
      </c>
      <c r="J126" s="3">
        <v>120.0</v>
      </c>
      <c r="K126" s="24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0" customHeight="1">
      <c r="A127" s="2"/>
      <c r="B127" s="239"/>
      <c r="C127" s="3" t="s">
        <v>684</v>
      </c>
      <c r="D127" s="3"/>
      <c r="E127" s="3"/>
      <c r="F127" s="191" t="s">
        <v>635</v>
      </c>
      <c r="G127" s="3"/>
      <c r="H127" s="3" t="s">
        <v>685</v>
      </c>
      <c r="I127" s="3" t="s">
        <v>637</v>
      </c>
      <c r="J127" s="3" t="s">
        <v>686</v>
      </c>
      <c r="K127" s="24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0" customHeight="1">
      <c r="A128" s="2"/>
      <c r="B128" s="239"/>
      <c r="C128" s="3" t="s">
        <v>583</v>
      </c>
      <c r="D128" s="3"/>
      <c r="E128" s="3"/>
      <c r="F128" s="191" t="s">
        <v>635</v>
      </c>
      <c r="G128" s="3"/>
      <c r="H128" s="3" t="s">
        <v>687</v>
      </c>
      <c r="I128" s="3" t="s">
        <v>637</v>
      </c>
      <c r="J128" s="3" t="s">
        <v>686</v>
      </c>
      <c r="K128" s="24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0" customHeight="1">
      <c r="A129" s="2"/>
      <c r="B129" s="239"/>
      <c r="C129" s="3" t="s">
        <v>646</v>
      </c>
      <c r="D129" s="3"/>
      <c r="E129" s="3"/>
      <c r="F129" s="191" t="s">
        <v>641</v>
      </c>
      <c r="G129" s="3"/>
      <c r="H129" s="3" t="s">
        <v>647</v>
      </c>
      <c r="I129" s="3" t="s">
        <v>637</v>
      </c>
      <c r="J129" s="3">
        <v>15.0</v>
      </c>
      <c r="K129" s="24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0" customHeight="1">
      <c r="A130" s="2"/>
      <c r="B130" s="239"/>
      <c r="C130" s="3" t="s">
        <v>648</v>
      </c>
      <c r="D130" s="3"/>
      <c r="E130" s="3"/>
      <c r="F130" s="191" t="s">
        <v>641</v>
      </c>
      <c r="G130" s="3"/>
      <c r="H130" s="3" t="s">
        <v>649</v>
      </c>
      <c r="I130" s="3" t="s">
        <v>637</v>
      </c>
      <c r="J130" s="3">
        <v>15.0</v>
      </c>
      <c r="K130" s="24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0" customHeight="1">
      <c r="A131" s="2"/>
      <c r="B131" s="239"/>
      <c r="C131" s="3" t="s">
        <v>650</v>
      </c>
      <c r="D131" s="3"/>
      <c r="E131" s="3"/>
      <c r="F131" s="191" t="s">
        <v>641</v>
      </c>
      <c r="G131" s="3"/>
      <c r="H131" s="3" t="s">
        <v>651</v>
      </c>
      <c r="I131" s="3" t="s">
        <v>637</v>
      </c>
      <c r="J131" s="3">
        <v>20.0</v>
      </c>
      <c r="K131" s="24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0" customHeight="1">
      <c r="A132" s="2"/>
      <c r="B132" s="239"/>
      <c r="C132" s="3" t="s">
        <v>652</v>
      </c>
      <c r="D132" s="3"/>
      <c r="E132" s="3"/>
      <c r="F132" s="191" t="s">
        <v>641</v>
      </c>
      <c r="G132" s="3"/>
      <c r="H132" s="3" t="s">
        <v>653</v>
      </c>
      <c r="I132" s="3" t="s">
        <v>637</v>
      </c>
      <c r="J132" s="3">
        <v>20.0</v>
      </c>
      <c r="K132" s="24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0" customHeight="1">
      <c r="A133" s="2"/>
      <c r="B133" s="239"/>
      <c r="C133" s="3" t="s">
        <v>640</v>
      </c>
      <c r="D133" s="3"/>
      <c r="E133" s="3"/>
      <c r="F133" s="191" t="s">
        <v>641</v>
      </c>
      <c r="G133" s="3"/>
      <c r="H133" s="3" t="s">
        <v>675</v>
      </c>
      <c r="I133" s="3" t="s">
        <v>637</v>
      </c>
      <c r="J133" s="3">
        <v>50.0</v>
      </c>
      <c r="K133" s="24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0" customHeight="1">
      <c r="A134" s="2"/>
      <c r="B134" s="239"/>
      <c r="C134" s="3" t="s">
        <v>654</v>
      </c>
      <c r="D134" s="3"/>
      <c r="E134" s="3"/>
      <c r="F134" s="191" t="s">
        <v>641</v>
      </c>
      <c r="G134" s="3"/>
      <c r="H134" s="3" t="s">
        <v>675</v>
      </c>
      <c r="I134" s="3" t="s">
        <v>637</v>
      </c>
      <c r="J134" s="3">
        <v>50.0</v>
      </c>
      <c r="K134" s="24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0" customHeight="1">
      <c r="A135" s="2"/>
      <c r="B135" s="239"/>
      <c r="C135" s="3" t="s">
        <v>660</v>
      </c>
      <c r="D135" s="3"/>
      <c r="E135" s="3"/>
      <c r="F135" s="191" t="s">
        <v>641</v>
      </c>
      <c r="G135" s="3"/>
      <c r="H135" s="3" t="s">
        <v>675</v>
      </c>
      <c r="I135" s="3" t="s">
        <v>637</v>
      </c>
      <c r="J135" s="3">
        <v>50.0</v>
      </c>
      <c r="K135" s="24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0" customHeight="1">
      <c r="A136" s="2"/>
      <c r="B136" s="239"/>
      <c r="C136" s="3" t="s">
        <v>662</v>
      </c>
      <c r="D136" s="3"/>
      <c r="E136" s="3"/>
      <c r="F136" s="191" t="s">
        <v>641</v>
      </c>
      <c r="G136" s="3"/>
      <c r="H136" s="3" t="s">
        <v>675</v>
      </c>
      <c r="I136" s="3" t="s">
        <v>637</v>
      </c>
      <c r="J136" s="3">
        <v>50.0</v>
      </c>
      <c r="K136" s="24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0" customHeight="1">
      <c r="A137" s="2"/>
      <c r="B137" s="239"/>
      <c r="C137" s="3" t="s">
        <v>663</v>
      </c>
      <c r="D137" s="3"/>
      <c r="E137" s="3"/>
      <c r="F137" s="191" t="s">
        <v>641</v>
      </c>
      <c r="G137" s="3"/>
      <c r="H137" s="3" t="s">
        <v>688</v>
      </c>
      <c r="I137" s="3" t="s">
        <v>637</v>
      </c>
      <c r="J137" s="3">
        <v>255.0</v>
      </c>
      <c r="K137" s="24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0" customHeight="1">
      <c r="A138" s="2"/>
      <c r="B138" s="239"/>
      <c r="C138" s="3" t="s">
        <v>665</v>
      </c>
      <c r="D138" s="3"/>
      <c r="E138" s="3"/>
      <c r="F138" s="191" t="s">
        <v>635</v>
      </c>
      <c r="G138" s="3"/>
      <c r="H138" s="3" t="s">
        <v>689</v>
      </c>
      <c r="I138" s="3" t="s">
        <v>667</v>
      </c>
      <c r="J138" s="3"/>
      <c r="K138" s="24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0" customHeight="1">
      <c r="A139" s="2"/>
      <c r="B139" s="239"/>
      <c r="C139" s="3" t="s">
        <v>668</v>
      </c>
      <c r="D139" s="3"/>
      <c r="E139" s="3"/>
      <c r="F139" s="191" t="s">
        <v>635</v>
      </c>
      <c r="G139" s="3"/>
      <c r="H139" s="3" t="s">
        <v>690</v>
      </c>
      <c r="I139" s="3" t="s">
        <v>670</v>
      </c>
      <c r="J139" s="3"/>
      <c r="K139" s="24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0" customHeight="1">
      <c r="A140" s="2"/>
      <c r="B140" s="239"/>
      <c r="C140" s="3" t="s">
        <v>671</v>
      </c>
      <c r="D140" s="3"/>
      <c r="E140" s="3"/>
      <c r="F140" s="191" t="s">
        <v>635</v>
      </c>
      <c r="G140" s="3"/>
      <c r="H140" s="3" t="s">
        <v>671</v>
      </c>
      <c r="I140" s="3" t="s">
        <v>670</v>
      </c>
      <c r="J140" s="3"/>
      <c r="K140" s="24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0" customHeight="1">
      <c r="A141" s="2"/>
      <c r="B141" s="239"/>
      <c r="C141" s="3" t="s">
        <v>42</v>
      </c>
      <c r="D141" s="3"/>
      <c r="E141" s="3"/>
      <c r="F141" s="191" t="s">
        <v>635</v>
      </c>
      <c r="G141" s="3"/>
      <c r="H141" s="3" t="s">
        <v>691</v>
      </c>
      <c r="I141" s="3" t="s">
        <v>670</v>
      </c>
      <c r="J141" s="3"/>
      <c r="K141" s="24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0" customHeight="1">
      <c r="A142" s="2"/>
      <c r="B142" s="239"/>
      <c r="C142" s="3" t="s">
        <v>692</v>
      </c>
      <c r="D142" s="3"/>
      <c r="E142" s="3"/>
      <c r="F142" s="191" t="s">
        <v>635</v>
      </c>
      <c r="G142" s="3"/>
      <c r="H142" s="3" t="s">
        <v>693</v>
      </c>
      <c r="I142" s="3" t="s">
        <v>670</v>
      </c>
      <c r="J142" s="3"/>
      <c r="K142" s="24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0" customHeight="1">
      <c r="A143" s="2"/>
      <c r="B143" s="242"/>
      <c r="C143" s="243"/>
      <c r="D143" s="243"/>
      <c r="E143" s="243"/>
      <c r="F143" s="243"/>
      <c r="G143" s="243"/>
      <c r="H143" s="243"/>
      <c r="I143" s="243"/>
      <c r="J143" s="243"/>
      <c r="K143" s="244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8.75" customHeight="1">
      <c r="A144" s="2"/>
      <c r="B144" s="230"/>
      <c r="C144" s="230"/>
      <c r="D144" s="230"/>
      <c r="E144" s="230"/>
      <c r="F144" s="231"/>
      <c r="G144" s="230"/>
      <c r="H144" s="230"/>
      <c r="I144" s="230"/>
      <c r="J144" s="230"/>
      <c r="K144" s="230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8.75" customHeight="1">
      <c r="A145" s="2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7.5" customHeight="1">
      <c r="A146" s="2"/>
      <c r="B146" s="208"/>
      <c r="C146" s="209"/>
      <c r="D146" s="209"/>
      <c r="E146" s="209"/>
      <c r="F146" s="209"/>
      <c r="G146" s="209"/>
      <c r="H146" s="209"/>
      <c r="I146" s="209"/>
      <c r="J146" s="209"/>
      <c r="K146" s="210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45.0" customHeight="1">
      <c r="A147" s="2"/>
      <c r="B147" s="211"/>
      <c r="C147" s="212" t="s">
        <v>694</v>
      </c>
      <c r="K147" s="21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7.25" customHeight="1">
      <c r="A148" s="2"/>
      <c r="B148" s="211"/>
      <c r="C148" s="214" t="s">
        <v>629</v>
      </c>
      <c r="D148" s="214"/>
      <c r="E148" s="214"/>
      <c r="F148" s="214" t="s">
        <v>630</v>
      </c>
      <c r="G148" s="215"/>
      <c r="H148" s="214" t="s">
        <v>58</v>
      </c>
      <c r="I148" s="214" t="s">
        <v>61</v>
      </c>
      <c r="J148" s="214" t="s">
        <v>631</v>
      </c>
      <c r="K148" s="2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7.25" customHeight="1">
      <c r="A149" s="2"/>
      <c r="B149" s="211"/>
      <c r="C149" s="216" t="s">
        <v>632</v>
      </c>
      <c r="D149" s="216"/>
      <c r="E149" s="216"/>
      <c r="F149" s="217" t="s">
        <v>633</v>
      </c>
      <c r="G149" s="218"/>
      <c r="H149" s="216"/>
      <c r="I149" s="216"/>
      <c r="J149" s="216" t="s">
        <v>634</v>
      </c>
      <c r="K149" s="2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5.25" customHeight="1">
      <c r="A150" s="2"/>
      <c r="B150" s="222"/>
      <c r="C150" s="219"/>
      <c r="D150" s="219"/>
      <c r="E150" s="219"/>
      <c r="F150" s="219"/>
      <c r="G150" s="220"/>
      <c r="H150" s="219"/>
      <c r="I150" s="219"/>
      <c r="J150" s="219"/>
      <c r="K150" s="24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0" customHeight="1">
      <c r="A151" s="2"/>
      <c r="B151" s="222"/>
      <c r="C151" s="245" t="s">
        <v>638</v>
      </c>
      <c r="D151" s="3"/>
      <c r="E151" s="3"/>
      <c r="F151" s="246" t="s">
        <v>635</v>
      </c>
      <c r="G151" s="3"/>
      <c r="H151" s="245" t="s">
        <v>675</v>
      </c>
      <c r="I151" s="245" t="s">
        <v>637</v>
      </c>
      <c r="J151" s="245">
        <v>120.0</v>
      </c>
      <c r="K151" s="24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0" customHeight="1">
      <c r="A152" s="2"/>
      <c r="B152" s="222"/>
      <c r="C152" s="245" t="s">
        <v>684</v>
      </c>
      <c r="D152" s="3"/>
      <c r="E152" s="3"/>
      <c r="F152" s="246" t="s">
        <v>635</v>
      </c>
      <c r="G152" s="3"/>
      <c r="H152" s="245" t="s">
        <v>695</v>
      </c>
      <c r="I152" s="245" t="s">
        <v>637</v>
      </c>
      <c r="J152" s="245" t="s">
        <v>686</v>
      </c>
      <c r="K152" s="24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0" customHeight="1">
      <c r="A153" s="2"/>
      <c r="B153" s="222"/>
      <c r="C153" s="245" t="s">
        <v>583</v>
      </c>
      <c r="D153" s="3"/>
      <c r="E153" s="3"/>
      <c r="F153" s="246" t="s">
        <v>635</v>
      </c>
      <c r="G153" s="3"/>
      <c r="H153" s="245" t="s">
        <v>696</v>
      </c>
      <c r="I153" s="245" t="s">
        <v>637</v>
      </c>
      <c r="J153" s="245" t="s">
        <v>686</v>
      </c>
      <c r="K153" s="24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0" customHeight="1">
      <c r="A154" s="2"/>
      <c r="B154" s="222"/>
      <c r="C154" s="245" t="s">
        <v>640</v>
      </c>
      <c r="D154" s="3"/>
      <c r="E154" s="3"/>
      <c r="F154" s="246" t="s">
        <v>641</v>
      </c>
      <c r="G154" s="3"/>
      <c r="H154" s="245" t="s">
        <v>675</v>
      </c>
      <c r="I154" s="245" t="s">
        <v>637</v>
      </c>
      <c r="J154" s="245">
        <v>50.0</v>
      </c>
      <c r="K154" s="24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0" customHeight="1">
      <c r="A155" s="2"/>
      <c r="B155" s="222"/>
      <c r="C155" s="245" t="s">
        <v>643</v>
      </c>
      <c r="D155" s="3"/>
      <c r="E155" s="3"/>
      <c r="F155" s="246" t="s">
        <v>635</v>
      </c>
      <c r="G155" s="3"/>
      <c r="H155" s="245" t="s">
        <v>675</v>
      </c>
      <c r="I155" s="245" t="s">
        <v>645</v>
      </c>
      <c r="J155" s="245"/>
      <c r="K155" s="24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0" customHeight="1">
      <c r="A156" s="2"/>
      <c r="B156" s="222"/>
      <c r="C156" s="245" t="s">
        <v>654</v>
      </c>
      <c r="D156" s="3"/>
      <c r="E156" s="3"/>
      <c r="F156" s="246" t="s">
        <v>641</v>
      </c>
      <c r="G156" s="3"/>
      <c r="H156" s="245" t="s">
        <v>675</v>
      </c>
      <c r="I156" s="245" t="s">
        <v>637</v>
      </c>
      <c r="J156" s="245">
        <v>50.0</v>
      </c>
      <c r="K156" s="24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0" customHeight="1">
      <c r="A157" s="2"/>
      <c r="B157" s="222"/>
      <c r="C157" s="245" t="s">
        <v>662</v>
      </c>
      <c r="D157" s="3"/>
      <c r="E157" s="3"/>
      <c r="F157" s="246" t="s">
        <v>641</v>
      </c>
      <c r="G157" s="3"/>
      <c r="H157" s="245" t="s">
        <v>675</v>
      </c>
      <c r="I157" s="245" t="s">
        <v>637</v>
      </c>
      <c r="J157" s="245">
        <v>50.0</v>
      </c>
      <c r="K157" s="24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0" customHeight="1">
      <c r="A158" s="2"/>
      <c r="B158" s="222"/>
      <c r="C158" s="245" t="s">
        <v>660</v>
      </c>
      <c r="D158" s="3"/>
      <c r="E158" s="3"/>
      <c r="F158" s="246" t="s">
        <v>641</v>
      </c>
      <c r="G158" s="3"/>
      <c r="H158" s="245" t="s">
        <v>675</v>
      </c>
      <c r="I158" s="245" t="s">
        <v>637</v>
      </c>
      <c r="J158" s="245">
        <v>50.0</v>
      </c>
      <c r="K158" s="24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0" customHeight="1">
      <c r="A159" s="2"/>
      <c r="B159" s="222"/>
      <c r="C159" s="245" t="s">
        <v>102</v>
      </c>
      <c r="D159" s="3"/>
      <c r="E159" s="3"/>
      <c r="F159" s="246" t="s">
        <v>635</v>
      </c>
      <c r="G159" s="3"/>
      <c r="H159" s="245" t="s">
        <v>697</v>
      </c>
      <c r="I159" s="245" t="s">
        <v>637</v>
      </c>
      <c r="J159" s="245" t="s">
        <v>698</v>
      </c>
      <c r="K159" s="24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0" customHeight="1">
      <c r="A160" s="2"/>
      <c r="B160" s="222"/>
      <c r="C160" s="245" t="s">
        <v>699</v>
      </c>
      <c r="D160" s="3"/>
      <c r="E160" s="3"/>
      <c r="F160" s="246" t="s">
        <v>635</v>
      </c>
      <c r="G160" s="3"/>
      <c r="H160" s="245" t="s">
        <v>700</v>
      </c>
      <c r="I160" s="245" t="s">
        <v>670</v>
      </c>
      <c r="J160" s="245"/>
      <c r="K160" s="24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0" customHeight="1">
      <c r="A161" s="2"/>
      <c r="B161" s="247"/>
      <c r="C161" s="228"/>
      <c r="D161" s="228"/>
      <c r="E161" s="228"/>
      <c r="F161" s="228"/>
      <c r="G161" s="228"/>
      <c r="H161" s="228"/>
      <c r="I161" s="228"/>
      <c r="J161" s="228"/>
      <c r="K161" s="248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8.75" customHeight="1">
      <c r="A162" s="2"/>
      <c r="B162" s="230"/>
      <c r="C162" s="220"/>
      <c r="D162" s="220"/>
      <c r="E162" s="220"/>
      <c r="F162" s="249"/>
      <c r="G162" s="220"/>
      <c r="H162" s="220"/>
      <c r="I162" s="220"/>
      <c r="J162" s="220"/>
      <c r="K162" s="230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8.75" customHeight="1">
      <c r="A163" s="2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7.5" customHeight="1">
      <c r="A164" s="2"/>
      <c r="B164" s="188"/>
      <c r="C164" s="189"/>
      <c r="D164" s="189"/>
      <c r="E164" s="189"/>
      <c r="F164" s="189"/>
      <c r="G164" s="189"/>
      <c r="H164" s="189"/>
      <c r="I164" s="189"/>
      <c r="J164" s="189"/>
      <c r="K164" s="190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45.0" customHeight="1">
      <c r="A165" s="2"/>
      <c r="B165" s="192"/>
      <c r="C165" s="193" t="s">
        <v>701</v>
      </c>
      <c r="K165" s="194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7.25" customHeight="1">
      <c r="A166" s="2"/>
      <c r="B166" s="192"/>
      <c r="C166" s="214" t="s">
        <v>629</v>
      </c>
      <c r="D166" s="214"/>
      <c r="E166" s="214"/>
      <c r="F166" s="214" t="s">
        <v>630</v>
      </c>
      <c r="G166" s="250"/>
      <c r="H166" s="251" t="s">
        <v>58</v>
      </c>
      <c r="I166" s="251" t="s">
        <v>61</v>
      </c>
      <c r="J166" s="214" t="s">
        <v>631</v>
      </c>
      <c r="K166" s="194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7.25" customHeight="1">
      <c r="A167" s="2"/>
      <c r="B167" s="195"/>
      <c r="C167" s="216" t="s">
        <v>632</v>
      </c>
      <c r="D167" s="216"/>
      <c r="E167" s="216"/>
      <c r="F167" s="217" t="s">
        <v>633</v>
      </c>
      <c r="G167" s="252"/>
      <c r="H167" s="253"/>
      <c r="I167" s="253"/>
      <c r="J167" s="216" t="s">
        <v>634</v>
      </c>
      <c r="K167" s="198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5.25" customHeight="1">
      <c r="A168" s="2"/>
      <c r="B168" s="222"/>
      <c r="C168" s="219"/>
      <c r="D168" s="219"/>
      <c r="E168" s="219"/>
      <c r="F168" s="219"/>
      <c r="G168" s="220"/>
      <c r="H168" s="219"/>
      <c r="I168" s="219"/>
      <c r="J168" s="219"/>
      <c r="K168" s="24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0" customHeight="1">
      <c r="A169" s="2"/>
      <c r="B169" s="222"/>
      <c r="C169" s="3" t="s">
        <v>638</v>
      </c>
      <c r="D169" s="3"/>
      <c r="E169" s="3"/>
      <c r="F169" s="191" t="s">
        <v>635</v>
      </c>
      <c r="G169" s="3"/>
      <c r="H169" s="3" t="s">
        <v>675</v>
      </c>
      <c r="I169" s="3" t="s">
        <v>637</v>
      </c>
      <c r="J169" s="3">
        <v>120.0</v>
      </c>
      <c r="K169" s="24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0" customHeight="1">
      <c r="A170" s="2"/>
      <c r="B170" s="222"/>
      <c r="C170" s="3" t="s">
        <v>684</v>
      </c>
      <c r="D170" s="3"/>
      <c r="E170" s="3"/>
      <c r="F170" s="191" t="s">
        <v>635</v>
      </c>
      <c r="G170" s="3"/>
      <c r="H170" s="3" t="s">
        <v>685</v>
      </c>
      <c r="I170" s="3" t="s">
        <v>637</v>
      </c>
      <c r="J170" s="3" t="s">
        <v>686</v>
      </c>
      <c r="K170" s="24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0" customHeight="1">
      <c r="A171" s="2"/>
      <c r="B171" s="222"/>
      <c r="C171" s="3" t="s">
        <v>583</v>
      </c>
      <c r="D171" s="3"/>
      <c r="E171" s="3"/>
      <c r="F171" s="191" t="s">
        <v>635</v>
      </c>
      <c r="G171" s="3"/>
      <c r="H171" s="3" t="s">
        <v>702</v>
      </c>
      <c r="I171" s="3" t="s">
        <v>637</v>
      </c>
      <c r="J171" s="3" t="s">
        <v>686</v>
      </c>
      <c r="K171" s="24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0" customHeight="1">
      <c r="A172" s="2"/>
      <c r="B172" s="222"/>
      <c r="C172" s="3" t="s">
        <v>640</v>
      </c>
      <c r="D172" s="3"/>
      <c r="E172" s="3"/>
      <c r="F172" s="191" t="s">
        <v>641</v>
      </c>
      <c r="G172" s="3"/>
      <c r="H172" s="3" t="s">
        <v>702</v>
      </c>
      <c r="I172" s="3" t="s">
        <v>637</v>
      </c>
      <c r="J172" s="3">
        <v>50.0</v>
      </c>
      <c r="K172" s="24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0" customHeight="1">
      <c r="A173" s="2"/>
      <c r="B173" s="222"/>
      <c r="C173" s="3" t="s">
        <v>643</v>
      </c>
      <c r="D173" s="3"/>
      <c r="E173" s="3"/>
      <c r="F173" s="191" t="s">
        <v>635</v>
      </c>
      <c r="G173" s="3"/>
      <c r="H173" s="3" t="s">
        <v>702</v>
      </c>
      <c r="I173" s="3" t="s">
        <v>645</v>
      </c>
      <c r="J173" s="3"/>
      <c r="K173" s="24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0" customHeight="1">
      <c r="A174" s="2"/>
      <c r="B174" s="222"/>
      <c r="C174" s="3" t="s">
        <v>654</v>
      </c>
      <c r="D174" s="3"/>
      <c r="E174" s="3"/>
      <c r="F174" s="191" t="s">
        <v>641</v>
      </c>
      <c r="G174" s="3"/>
      <c r="H174" s="3" t="s">
        <v>702</v>
      </c>
      <c r="I174" s="3" t="s">
        <v>637</v>
      </c>
      <c r="J174" s="3">
        <v>50.0</v>
      </c>
      <c r="K174" s="24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0" customHeight="1">
      <c r="A175" s="2"/>
      <c r="B175" s="222"/>
      <c r="C175" s="3" t="s">
        <v>662</v>
      </c>
      <c r="D175" s="3"/>
      <c r="E175" s="3"/>
      <c r="F175" s="191" t="s">
        <v>641</v>
      </c>
      <c r="G175" s="3"/>
      <c r="H175" s="3" t="s">
        <v>702</v>
      </c>
      <c r="I175" s="3" t="s">
        <v>637</v>
      </c>
      <c r="J175" s="3">
        <v>50.0</v>
      </c>
      <c r="K175" s="24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0" customHeight="1">
      <c r="A176" s="2"/>
      <c r="B176" s="222"/>
      <c r="C176" s="3" t="s">
        <v>660</v>
      </c>
      <c r="D176" s="3"/>
      <c r="E176" s="3"/>
      <c r="F176" s="191" t="s">
        <v>641</v>
      </c>
      <c r="G176" s="3"/>
      <c r="H176" s="3" t="s">
        <v>702</v>
      </c>
      <c r="I176" s="3" t="s">
        <v>637</v>
      </c>
      <c r="J176" s="3">
        <v>50.0</v>
      </c>
      <c r="K176" s="24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0" customHeight="1">
      <c r="A177" s="2"/>
      <c r="B177" s="222"/>
      <c r="C177" s="3" t="s">
        <v>125</v>
      </c>
      <c r="D177" s="3"/>
      <c r="E177" s="3"/>
      <c r="F177" s="191" t="s">
        <v>635</v>
      </c>
      <c r="G177" s="3"/>
      <c r="H177" s="3" t="s">
        <v>703</v>
      </c>
      <c r="I177" s="3" t="s">
        <v>704</v>
      </c>
      <c r="J177" s="3"/>
      <c r="K177" s="24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0" customHeight="1">
      <c r="A178" s="2"/>
      <c r="B178" s="222"/>
      <c r="C178" s="3" t="s">
        <v>61</v>
      </c>
      <c r="D178" s="3"/>
      <c r="E178" s="3"/>
      <c r="F178" s="191" t="s">
        <v>635</v>
      </c>
      <c r="G178" s="3"/>
      <c r="H178" s="3" t="s">
        <v>705</v>
      </c>
      <c r="I178" s="3" t="s">
        <v>706</v>
      </c>
      <c r="J178" s="3">
        <v>1.0</v>
      </c>
      <c r="K178" s="24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0" customHeight="1">
      <c r="A179" s="2"/>
      <c r="B179" s="222"/>
      <c r="C179" s="3" t="s">
        <v>57</v>
      </c>
      <c r="D179" s="3"/>
      <c r="E179" s="3"/>
      <c r="F179" s="191" t="s">
        <v>635</v>
      </c>
      <c r="G179" s="3"/>
      <c r="H179" s="3" t="s">
        <v>707</v>
      </c>
      <c r="I179" s="3" t="s">
        <v>637</v>
      </c>
      <c r="J179" s="3">
        <v>20.0</v>
      </c>
      <c r="K179" s="24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0" customHeight="1">
      <c r="A180" s="2"/>
      <c r="B180" s="222"/>
      <c r="C180" s="3" t="s">
        <v>58</v>
      </c>
      <c r="D180" s="3"/>
      <c r="E180" s="3"/>
      <c r="F180" s="191" t="s">
        <v>635</v>
      </c>
      <c r="G180" s="3"/>
      <c r="H180" s="3" t="s">
        <v>708</v>
      </c>
      <c r="I180" s="3" t="s">
        <v>637</v>
      </c>
      <c r="J180" s="3">
        <v>255.0</v>
      </c>
      <c r="K180" s="24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0" customHeight="1">
      <c r="A181" s="2"/>
      <c r="B181" s="222"/>
      <c r="C181" s="3" t="s">
        <v>126</v>
      </c>
      <c r="D181" s="3"/>
      <c r="E181" s="3"/>
      <c r="F181" s="191" t="s">
        <v>635</v>
      </c>
      <c r="G181" s="3"/>
      <c r="H181" s="3" t="s">
        <v>599</v>
      </c>
      <c r="I181" s="3" t="s">
        <v>637</v>
      </c>
      <c r="J181" s="3">
        <v>10.0</v>
      </c>
      <c r="K181" s="24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0" customHeight="1">
      <c r="A182" s="2"/>
      <c r="B182" s="222"/>
      <c r="C182" s="3" t="s">
        <v>127</v>
      </c>
      <c r="D182" s="3"/>
      <c r="E182" s="3"/>
      <c r="F182" s="191" t="s">
        <v>635</v>
      </c>
      <c r="G182" s="3"/>
      <c r="H182" s="3" t="s">
        <v>709</v>
      </c>
      <c r="I182" s="3" t="s">
        <v>670</v>
      </c>
      <c r="J182" s="3"/>
      <c r="K182" s="24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0" customHeight="1">
      <c r="A183" s="2"/>
      <c r="B183" s="222"/>
      <c r="C183" s="3" t="s">
        <v>710</v>
      </c>
      <c r="D183" s="3"/>
      <c r="E183" s="3"/>
      <c r="F183" s="191" t="s">
        <v>635</v>
      </c>
      <c r="G183" s="3"/>
      <c r="H183" s="3" t="s">
        <v>711</v>
      </c>
      <c r="I183" s="3" t="s">
        <v>670</v>
      </c>
      <c r="J183" s="3"/>
      <c r="K183" s="24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0" customHeight="1">
      <c r="A184" s="2"/>
      <c r="B184" s="222"/>
      <c r="C184" s="3" t="s">
        <v>699</v>
      </c>
      <c r="D184" s="3"/>
      <c r="E184" s="3"/>
      <c r="F184" s="191" t="s">
        <v>635</v>
      </c>
      <c r="G184" s="3"/>
      <c r="H184" s="3" t="s">
        <v>712</v>
      </c>
      <c r="I184" s="3" t="s">
        <v>670</v>
      </c>
      <c r="J184" s="3"/>
      <c r="K184" s="24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0" customHeight="1">
      <c r="A185" s="2"/>
      <c r="B185" s="222"/>
      <c r="C185" s="3" t="s">
        <v>129</v>
      </c>
      <c r="D185" s="3"/>
      <c r="E185" s="3"/>
      <c r="F185" s="191" t="s">
        <v>641</v>
      </c>
      <c r="G185" s="3"/>
      <c r="H185" s="3" t="s">
        <v>713</v>
      </c>
      <c r="I185" s="3" t="s">
        <v>637</v>
      </c>
      <c r="J185" s="3">
        <v>50.0</v>
      </c>
      <c r="K185" s="24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0" customHeight="1">
      <c r="A186" s="2"/>
      <c r="B186" s="222"/>
      <c r="C186" s="3" t="s">
        <v>714</v>
      </c>
      <c r="D186" s="3"/>
      <c r="E186" s="3"/>
      <c r="F186" s="191" t="s">
        <v>641</v>
      </c>
      <c r="G186" s="3"/>
      <c r="H186" s="3" t="s">
        <v>715</v>
      </c>
      <c r="I186" s="3" t="s">
        <v>716</v>
      </c>
      <c r="J186" s="3"/>
      <c r="K186" s="24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0" customHeight="1">
      <c r="A187" s="2"/>
      <c r="B187" s="222"/>
      <c r="C187" s="3" t="s">
        <v>717</v>
      </c>
      <c r="D187" s="3"/>
      <c r="E187" s="3"/>
      <c r="F187" s="191" t="s">
        <v>641</v>
      </c>
      <c r="G187" s="3"/>
      <c r="H187" s="3" t="s">
        <v>718</v>
      </c>
      <c r="I187" s="3" t="s">
        <v>716</v>
      </c>
      <c r="J187" s="3"/>
      <c r="K187" s="24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0" customHeight="1">
      <c r="A188" s="2"/>
      <c r="B188" s="222"/>
      <c r="C188" s="3" t="s">
        <v>719</v>
      </c>
      <c r="D188" s="3"/>
      <c r="E188" s="3"/>
      <c r="F188" s="191" t="s">
        <v>641</v>
      </c>
      <c r="G188" s="3"/>
      <c r="H188" s="3" t="s">
        <v>720</v>
      </c>
      <c r="I188" s="3" t="s">
        <v>716</v>
      </c>
      <c r="J188" s="3"/>
      <c r="K188" s="24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0" customHeight="1">
      <c r="A189" s="2"/>
      <c r="B189" s="222"/>
      <c r="C189" s="254" t="s">
        <v>721</v>
      </c>
      <c r="D189" s="3"/>
      <c r="E189" s="3"/>
      <c r="F189" s="191" t="s">
        <v>641</v>
      </c>
      <c r="G189" s="3"/>
      <c r="H189" s="3" t="s">
        <v>722</v>
      </c>
      <c r="I189" s="3" t="s">
        <v>723</v>
      </c>
      <c r="J189" s="255" t="s">
        <v>724</v>
      </c>
      <c r="K189" s="24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0" customHeight="1">
      <c r="A190" s="2"/>
      <c r="B190" s="222"/>
      <c r="C190" s="254" t="s">
        <v>46</v>
      </c>
      <c r="D190" s="3"/>
      <c r="E190" s="3"/>
      <c r="F190" s="191" t="s">
        <v>635</v>
      </c>
      <c r="G190" s="3"/>
      <c r="H190" s="200" t="s">
        <v>725</v>
      </c>
      <c r="I190" s="3" t="s">
        <v>726</v>
      </c>
      <c r="J190" s="3"/>
      <c r="K190" s="24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0" customHeight="1">
      <c r="A191" s="2"/>
      <c r="B191" s="222"/>
      <c r="C191" s="254" t="s">
        <v>727</v>
      </c>
      <c r="D191" s="3"/>
      <c r="E191" s="3"/>
      <c r="F191" s="191" t="s">
        <v>635</v>
      </c>
      <c r="G191" s="3"/>
      <c r="H191" s="3" t="s">
        <v>728</v>
      </c>
      <c r="I191" s="3" t="s">
        <v>670</v>
      </c>
      <c r="J191" s="3"/>
      <c r="K191" s="24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0" customHeight="1">
      <c r="A192" s="2"/>
      <c r="B192" s="222"/>
      <c r="C192" s="254" t="s">
        <v>729</v>
      </c>
      <c r="D192" s="3"/>
      <c r="E192" s="3"/>
      <c r="F192" s="191" t="s">
        <v>635</v>
      </c>
      <c r="G192" s="3"/>
      <c r="H192" s="3" t="s">
        <v>730</v>
      </c>
      <c r="I192" s="3" t="s">
        <v>670</v>
      </c>
      <c r="J192" s="3"/>
      <c r="K192" s="24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0" customHeight="1">
      <c r="A193" s="2"/>
      <c r="B193" s="222"/>
      <c r="C193" s="254" t="s">
        <v>731</v>
      </c>
      <c r="D193" s="3"/>
      <c r="E193" s="3"/>
      <c r="F193" s="191" t="s">
        <v>641</v>
      </c>
      <c r="G193" s="3"/>
      <c r="H193" s="3" t="s">
        <v>732</v>
      </c>
      <c r="I193" s="3" t="s">
        <v>670</v>
      </c>
      <c r="J193" s="3"/>
      <c r="K193" s="24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0" customHeight="1">
      <c r="A194" s="2"/>
      <c r="B194" s="247"/>
      <c r="C194" s="256"/>
      <c r="D194" s="228"/>
      <c r="E194" s="228"/>
      <c r="F194" s="228"/>
      <c r="G194" s="228"/>
      <c r="H194" s="228"/>
      <c r="I194" s="228"/>
      <c r="J194" s="228"/>
      <c r="K194" s="248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8.75" customHeight="1">
      <c r="A195" s="2"/>
      <c r="B195" s="230"/>
      <c r="C195" s="220"/>
      <c r="D195" s="220"/>
      <c r="E195" s="220"/>
      <c r="F195" s="249"/>
      <c r="G195" s="220"/>
      <c r="H195" s="220"/>
      <c r="I195" s="220"/>
      <c r="J195" s="220"/>
      <c r="K195" s="230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8.75" customHeight="1">
      <c r="A196" s="2"/>
      <c r="B196" s="230"/>
      <c r="C196" s="220"/>
      <c r="D196" s="220"/>
      <c r="E196" s="220"/>
      <c r="F196" s="249"/>
      <c r="G196" s="220"/>
      <c r="H196" s="220"/>
      <c r="I196" s="220"/>
      <c r="J196" s="220"/>
      <c r="K196" s="230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8.75" customHeight="1">
      <c r="A197" s="2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188"/>
      <c r="C198" s="189"/>
      <c r="D198" s="189"/>
      <c r="E198" s="189"/>
      <c r="F198" s="189"/>
      <c r="G198" s="189"/>
      <c r="H198" s="189"/>
      <c r="I198" s="189"/>
      <c r="J198" s="189"/>
      <c r="K198" s="190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192"/>
      <c r="C199" s="193" t="s">
        <v>733</v>
      </c>
      <c r="K199" s="194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5.5" customHeight="1">
      <c r="A200" s="2"/>
      <c r="B200" s="192"/>
      <c r="C200" s="257" t="s">
        <v>734</v>
      </c>
      <c r="D200" s="257"/>
      <c r="E200" s="257"/>
      <c r="F200" s="257" t="s">
        <v>735</v>
      </c>
      <c r="G200" s="258"/>
      <c r="H200" s="257" t="s">
        <v>736</v>
      </c>
      <c r="I200" s="197"/>
      <c r="J200" s="197"/>
      <c r="K200" s="194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5.25" customHeight="1">
      <c r="A201" s="2"/>
      <c r="B201" s="222"/>
      <c r="C201" s="219"/>
      <c r="D201" s="219"/>
      <c r="E201" s="219"/>
      <c r="F201" s="219"/>
      <c r="G201" s="220"/>
      <c r="H201" s="219"/>
      <c r="I201" s="219"/>
      <c r="J201" s="219"/>
      <c r="K201" s="24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0" customHeight="1">
      <c r="A202" s="2"/>
      <c r="B202" s="222"/>
      <c r="C202" s="3" t="s">
        <v>726</v>
      </c>
      <c r="D202" s="3"/>
      <c r="E202" s="3"/>
      <c r="F202" s="191" t="s">
        <v>47</v>
      </c>
      <c r="G202" s="3"/>
      <c r="H202" s="3" t="s">
        <v>737</v>
      </c>
      <c r="K202" s="24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0" customHeight="1">
      <c r="A203" s="2"/>
      <c r="B203" s="222"/>
      <c r="C203" s="3"/>
      <c r="D203" s="3"/>
      <c r="E203" s="3"/>
      <c r="F203" s="191" t="s">
        <v>48</v>
      </c>
      <c r="G203" s="3"/>
      <c r="H203" s="3" t="s">
        <v>738</v>
      </c>
      <c r="K203" s="24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0" customHeight="1">
      <c r="A204" s="2"/>
      <c r="B204" s="222"/>
      <c r="C204" s="3"/>
      <c r="D204" s="3"/>
      <c r="E204" s="3"/>
      <c r="F204" s="191" t="s">
        <v>51</v>
      </c>
      <c r="G204" s="3"/>
      <c r="H204" s="3" t="s">
        <v>739</v>
      </c>
      <c r="K204" s="24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0" customHeight="1">
      <c r="A205" s="2"/>
      <c r="B205" s="222"/>
      <c r="C205" s="3"/>
      <c r="D205" s="3"/>
      <c r="E205" s="3"/>
      <c r="F205" s="191" t="s">
        <v>49</v>
      </c>
      <c r="G205" s="3"/>
      <c r="H205" s="3" t="s">
        <v>740</v>
      </c>
      <c r="K205" s="24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0" customHeight="1">
      <c r="A206" s="2"/>
      <c r="B206" s="222"/>
      <c r="C206" s="3"/>
      <c r="D206" s="3"/>
      <c r="E206" s="3"/>
      <c r="F206" s="191" t="s">
        <v>50</v>
      </c>
      <c r="G206" s="3"/>
      <c r="H206" s="3" t="s">
        <v>741</v>
      </c>
      <c r="K206" s="24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0" customHeight="1">
      <c r="A207" s="2"/>
      <c r="B207" s="222"/>
      <c r="C207" s="3"/>
      <c r="D207" s="3"/>
      <c r="E207" s="3"/>
      <c r="F207" s="191"/>
      <c r="G207" s="3"/>
      <c r="H207" s="3"/>
      <c r="I207" s="3"/>
      <c r="J207" s="3"/>
      <c r="K207" s="24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0" customHeight="1">
      <c r="A208" s="2"/>
      <c r="B208" s="222"/>
      <c r="C208" s="3" t="s">
        <v>682</v>
      </c>
      <c r="D208" s="3"/>
      <c r="E208" s="3"/>
      <c r="F208" s="191" t="s">
        <v>82</v>
      </c>
      <c r="G208" s="3"/>
      <c r="H208" s="3" t="s">
        <v>742</v>
      </c>
      <c r="K208" s="24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0" customHeight="1">
      <c r="A209" s="2"/>
      <c r="B209" s="222"/>
      <c r="C209" s="3"/>
      <c r="D209" s="3"/>
      <c r="E209" s="3"/>
      <c r="F209" s="191" t="s">
        <v>577</v>
      </c>
      <c r="G209" s="3"/>
      <c r="H209" s="3" t="s">
        <v>578</v>
      </c>
      <c r="K209" s="24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0" customHeight="1">
      <c r="A210" s="2"/>
      <c r="B210" s="222"/>
      <c r="C210" s="3"/>
      <c r="D210" s="3"/>
      <c r="E210" s="3"/>
      <c r="F210" s="191" t="s">
        <v>575</v>
      </c>
      <c r="G210" s="3"/>
      <c r="H210" s="3" t="s">
        <v>743</v>
      </c>
      <c r="K210" s="24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0" customHeight="1">
      <c r="A211" s="2"/>
      <c r="B211" s="259"/>
      <c r="C211" s="3"/>
      <c r="D211" s="3"/>
      <c r="E211" s="3"/>
      <c r="F211" s="191" t="s">
        <v>579</v>
      </c>
      <c r="G211" s="254"/>
      <c r="H211" s="245" t="s">
        <v>580</v>
      </c>
      <c r="K211" s="260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0" customHeight="1">
      <c r="A212" s="2"/>
      <c r="B212" s="259"/>
      <c r="C212" s="3"/>
      <c r="D212" s="3"/>
      <c r="E212" s="3"/>
      <c r="F212" s="191" t="s">
        <v>581</v>
      </c>
      <c r="G212" s="254"/>
      <c r="H212" s="245" t="s">
        <v>560</v>
      </c>
      <c r="K212" s="260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0" customHeight="1">
      <c r="A213" s="2"/>
      <c r="B213" s="259"/>
      <c r="C213" s="3"/>
      <c r="D213" s="3"/>
      <c r="E213" s="3"/>
      <c r="F213" s="191"/>
      <c r="G213" s="254"/>
      <c r="H213" s="245"/>
      <c r="I213" s="245"/>
      <c r="J213" s="245"/>
      <c r="K213" s="260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0" customHeight="1">
      <c r="A214" s="2"/>
      <c r="B214" s="259"/>
      <c r="C214" s="3" t="s">
        <v>706</v>
      </c>
      <c r="D214" s="3"/>
      <c r="E214" s="3"/>
      <c r="F214" s="191">
        <v>1.0</v>
      </c>
      <c r="G214" s="254"/>
      <c r="H214" s="245" t="s">
        <v>744</v>
      </c>
      <c r="K214" s="260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0" customHeight="1">
      <c r="A215" s="2"/>
      <c r="B215" s="259"/>
      <c r="C215" s="3"/>
      <c r="D215" s="3"/>
      <c r="E215" s="3"/>
      <c r="F215" s="191">
        <v>2.0</v>
      </c>
      <c r="G215" s="254"/>
      <c r="H215" s="245" t="s">
        <v>745</v>
      </c>
      <c r="K215" s="260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0" customHeight="1">
      <c r="A216" s="2"/>
      <c r="B216" s="259"/>
      <c r="C216" s="3"/>
      <c r="D216" s="3"/>
      <c r="E216" s="3"/>
      <c r="F216" s="191">
        <v>3.0</v>
      </c>
      <c r="G216" s="254"/>
      <c r="H216" s="245" t="s">
        <v>746</v>
      </c>
      <c r="K216" s="260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0" customHeight="1">
      <c r="A217" s="2"/>
      <c r="B217" s="259"/>
      <c r="C217" s="3"/>
      <c r="D217" s="3"/>
      <c r="E217" s="3"/>
      <c r="F217" s="191">
        <v>4.0</v>
      </c>
      <c r="G217" s="254"/>
      <c r="H217" s="245" t="s">
        <v>747</v>
      </c>
      <c r="K217" s="260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61"/>
      <c r="C218" s="262"/>
      <c r="D218" s="262"/>
      <c r="E218" s="262"/>
      <c r="F218" s="262"/>
      <c r="G218" s="262"/>
      <c r="H218" s="262"/>
      <c r="I218" s="262"/>
      <c r="J218" s="262"/>
      <c r="K218" s="26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54"/>
      <c r="B219" s="254"/>
      <c r="C219" s="254"/>
      <c r="D219" s="254"/>
      <c r="E219" s="254"/>
      <c r="F219" s="254"/>
      <c r="G219" s="254"/>
      <c r="H219" s="254"/>
      <c r="I219" s="254"/>
      <c r="J219" s="254"/>
      <c r="K219" s="254"/>
    </row>
    <row r="220" ht="15.75" customHeight="1">
      <c r="A220" s="254"/>
      <c r="B220" s="254"/>
      <c r="C220" s="254"/>
      <c r="D220" s="254"/>
      <c r="E220" s="254"/>
      <c r="F220" s="254"/>
      <c r="G220" s="254"/>
      <c r="H220" s="254"/>
      <c r="I220" s="254"/>
      <c r="J220" s="254"/>
      <c r="K220" s="254"/>
    </row>
    <row r="221" ht="15.75" customHeight="1">
      <c r="A221" s="254"/>
      <c r="B221" s="254"/>
      <c r="C221" s="254"/>
      <c r="D221" s="254"/>
      <c r="E221" s="254"/>
      <c r="F221" s="254"/>
      <c r="G221" s="254"/>
      <c r="H221" s="254"/>
      <c r="I221" s="254"/>
      <c r="J221" s="254"/>
      <c r="K221" s="254"/>
    </row>
    <row r="222" ht="15.75" customHeight="1">
      <c r="A222" s="254"/>
      <c r="B222" s="254"/>
      <c r="C222" s="254"/>
      <c r="D222" s="254"/>
      <c r="E222" s="254"/>
      <c r="F222" s="254"/>
      <c r="G222" s="254"/>
      <c r="H222" s="254"/>
      <c r="I222" s="254"/>
      <c r="J222" s="254"/>
      <c r="K222" s="254"/>
    </row>
    <row r="223" ht="15.75" customHeight="1">
      <c r="A223" s="254"/>
      <c r="B223" s="254"/>
      <c r="C223" s="254"/>
      <c r="D223" s="254"/>
      <c r="E223" s="254"/>
      <c r="F223" s="254"/>
      <c r="G223" s="254"/>
      <c r="H223" s="254"/>
      <c r="I223" s="254"/>
      <c r="J223" s="254"/>
      <c r="K223" s="254"/>
    </row>
    <row r="224" ht="15.75" customHeight="1">
      <c r="A224" s="254"/>
      <c r="B224" s="254"/>
      <c r="C224" s="254"/>
      <c r="D224" s="254"/>
      <c r="E224" s="254"/>
      <c r="F224" s="254"/>
      <c r="G224" s="254"/>
      <c r="H224" s="254"/>
      <c r="I224" s="254"/>
      <c r="J224" s="254"/>
      <c r="K224" s="254"/>
    </row>
    <row r="225" ht="15.75" customHeight="1">
      <c r="A225" s="254"/>
      <c r="B225" s="254"/>
      <c r="C225" s="254"/>
      <c r="D225" s="254"/>
      <c r="E225" s="254"/>
      <c r="F225" s="254"/>
      <c r="G225" s="254"/>
      <c r="H225" s="254"/>
      <c r="I225" s="254"/>
      <c r="J225" s="254"/>
      <c r="K225" s="254"/>
    </row>
    <row r="226" ht="15.75" customHeight="1">
      <c r="A226" s="254"/>
      <c r="B226" s="254"/>
      <c r="C226" s="254"/>
      <c r="D226" s="254"/>
      <c r="E226" s="254"/>
      <c r="F226" s="254"/>
      <c r="G226" s="254"/>
      <c r="H226" s="254"/>
      <c r="I226" s="254"/>
      <c r="J226" s="254"/>
      <c r="K226" s="254"/>
    </row>
    <row r="227" ht="15.75" customHeight="1">
      <c r="A227" s="254"/>
      <c r="B227" s="254"/>
      <c r="C227" s="254"/>
      <c r="D227" s="254"/>
      <c r="E227" s="254"/>
      <c r="F227" s="254"/>
      <c r="G227" s="254"/>
      <c r="H227" s="254"/>
      <c r="I227" s="254"/>
      <c r="J227" s="254"/>
      <c r="K227" s="254"/>
    </row>
    <row r="228" ht="15.75" customHeight="1">
      <c r="A228" s="254"/>
      <c r="B228" s="254"/>
      <c r="C228" s="254"/>
      <c r="D228" s="254"/>
      <c r="E228" s="254"/>
      <c r="F228" s="254"/>
      <c r="G228" s="254"/>
      <c r="H228" s="254"/>
      <c r="I228" s="254"/>
      <c r="J228" s="254"/>
      <c r="K228" s="254"/>
    </row>
    <row r="229" ht="15.75" customHeight="1">
      <c r="A229" s="254"/>
      <c r="B229" s="254"/>
      <c r="C229" s="254"/>
      <c r="D229" s="254"/>
      <c r="E229" s="254"/>
      <c r="F229" s="254"/>
      <c r="G229" s="254"/>
      <c r="H229" s="254"/>
      <c r="I229" s="254"/>
      <c r="J229" s="254"/>
      <c r="K229" s="254"/>
    </row>
    <row r="230" ht="15.75" customHeight="1">
      <c r="A230" s="254"/>
      <c r="B230" s="254"/>
      <c r="C230" s="254"/>
      <c r="D230" s="254"/>
      <c r="E230" s="254"/>
      <c r="F230" s="254"/>
      <c r="G230" s="254"/>
      <c r="H230" s="254"/>
      <c r="I230" s="254"/>
      <c r="J230" s="254"/>
      <c r="K230" s="254"/>
    </row>
    <row r="231" ht="15.75" customHeight="1">
      <c r="A231" s="254"/>
      <c r="B231" s="254"/>
      <c r="C231" s="254"/>
      <c r="D231" s="254"/>
      <c r="E231" s="254"/>
      <c r="F231" s="254"/>
      <c r="G231" s="254"/>
      <c r="H231" s="254"/>
      <c r="I231" s="254"/>
      <c r="J231" s="254"/>
      <c r="K231" s="254"/>
    </row>
    <row r="232" ht="15.75" customHeight="1">
      <c r="A232" s="254"/>
      <c r="B232" s="254"/>
      <c r="C232" s="254"/>
      <c r="D232" s="254"/>
      <c r="E232" s="254"/>
      <c r="F232" s="254"/>
      <c r="G232" s="254"/>
      <c r="H232" s="254"/>
      <c r="I232" s="254"/>
      <c r="J232" s="254"/>
      <c r="K232" s="254"/>
    </row>
    <row r="233" ht="15.75" customHeight="1">
      <c r="A233" s="254"/>
      <c r="B233" s="254"/>
      <c r="C233" s="254"/>
      <c r="D233" s="254"/>
      <c r="E233" s="254"/>
      <c r="F233" s="254"/>
      <c r="G233" s="254"/>
      <c r="H233" s="254"/>
      <c r="I233" s="254"/>
      <c r="J233" s="254"/>
      <c r="K233" s="254"/>
    </row>
    <row r="234" ht="15.75" customHeight="1">
      <c r="A234" s="254"/>
      <c r="B234" s="254"/>
      <c r="C234" s="254"/>
      <c r="D234" s="254"/>
      <c r="E234" s="254"/>
      <c r="F234" s="254"/>
      <c r="G234" s="254"/>
      <c r="H234" s="254"/>
      <c r="I234" s="254"/>
      <c r="J234" s="254"/>
      <c r="K234" s="254"/>
    </row>
    <row r="235" ht="15.75" customHeight="1">
      <c r="A235" s="254"/>
      <c r="B235" s="254"/>
      <c r="C235" s="254"/>
      <c r="D235" s="254"/>
      <c r="E235" s="254"/>
      <c r="F235" s="254"/>
      <c r="G235" s="254"/>
      <c r="H235" s="254"/>
      <c r="I235" s="254"/>
      <c r="J235" s="254"/>
      <c r="K235" s="254"/>
    </row>
    <row r="236" ht="15.75" customHeight="1">
      <c r="A236" s="254"/>
      <c r="B236" s="254"/>
      <c r="C236" s="254"/>
      <c r="D236" s="254"/>
      <c r="E236" s="254"/>
      <c r="F236" s="254"/>
      <c r="G236" s="254"/>
      <c r="H236" s="254"/>
      <c r="I236" s="254"/>
      <c r="J236" s="254"/>
      <c r="K236" s="254"/>
    </row>
    <row r="237" ht="15.75" customHeight="1">
      <c r="A237" s="254"/>
      <c r="B237" s="254"/>
      <c r="C237" s="254"/>
      <c r="D237" s="254"/>
      <c r="E237" s="254"/>
      <c r="F237" s="254"/>
      <c r="G237" s="254"/>
      <c r="H237" s="254"/>
      <c r="I237" s="254"/>
      <c r="J237" s="254"/>
      <c r="K237" s="254"/>
    </row>
    <row r="238" ht="15.75" customHeight="1">
      <c r="A238" s="254"/>
      <c r="B238" s="254"/>
      <c r="C238" s="254"/>
      <c r="D238" s="254"/>
      <c r="E238" s="254"/>
      <c r="F238" s="254"/>
      <c r="G238" s="254"/>
      <c r="H238" s="254"/>
      <c r="I238" s="254"/>
      <c r="J238" s="254"/>
      <c r="K238" s="254"/>
    </row>
    <row r="239" ht="15.75" customHeight="1">
      <c r="A239" s="254"/>
      <c r="B239" s="254"/>
      <c r="C239" s="254"/>
      <c r="D239" s="254"/>
      <c r="E239" s="254"/>
      <c r="F239" s="254"/>
      <c r="G239" s="254"/>
      <c r="H239" s="254"/>
      <c r="I239" s="254"/>
      <c r="J239" s="254"/>
      <c r="K239" s="254"/>
    </row>
    <row r="240" ht="15.75" customHeight="1">
      <c r="A240" s="254"/>
      <c r="B240" s="254"/>
      <c r="C240" s="254"/>
      <c r="D240" s="254"/>
      <c r="E240" s="254"/>
      <c r="F240" s="254"/>
      <c r="G240" s="254"/>
      <c r="H240" s="254"/>
      <c r="I240" s="254"/>
      <c r="J240" s="254"/>
      <c r="K240" s="254"/>
    </row>
    <row r="241" ht="15.75" customHeight="1">
      <c r="A241" s="254"/>
      <c r="B241" s="254"/>
      <c r="C241" s="254"/>
      <c r="D241" s="254"/>
      <c r="E241" s="254"/>
      <c r="F241" s="254"/>
      <c r="G241" s="254"/>
      <c r="H241" s="254"/>
      <c r="I241" s="254"/>
      <c r="J241" s="254"/>
      <c r="K241" s="254"/>
    </row>
    <row r="242" ht="15.75" customHeight="1">
      <c r="A242" s="254"/>
      <c r="B242" s="254"/>
      <c r="C242" s="254"/>
      <c r="D242" s="254"/>
      <c r="E242" s="254"/>
      <c r="F242" s="254"/>
      <c r="G242" s="254"/>
      <c r="H242" s="254"/>
      <c r="I242" s="254"/>
      <c r="J242" s="254"/>
      <c r="K242" s="254"/>
    </row>
    <row r="243" ht="15.75" customHeight="1">
      <c r="A243" s="254"/>
      <c r="B243" s="254"/>
      <c r="C243" s="254"/>
      <c r="D243" s="254"/>
      <c r="E243" s="254"/>
      <c r="F243" s="254"/>
      <c r="G243" s="254"/>
      <c r="H243" s="254"/>
      <c r="I243" s="254"/>
      <c r="J243" s="254"/>
      <c r="K243" s="254"/>
    </row>
    <row r="244" ht="15.75" customHeight="1">
      <c r="A244" s="254"/>
      <c r="B244" s="254"/>
      <c r="C244" s="254"/>
      <c r="D244" s="254"/>
      <c r="E244" s="254"/>
      <c r="F244" s="254"/>
      <c r="G244" s="254"/>
      <c r="H244" s="254"/>
      <c r="I244" s="254"/>
      <c r="J244" s="254"/>
      <c r="K244" s="254"/>
    </row>
    <row r="245" ht="15.75" customHeight="1">
      <c r="A245" s="254"/>
      <c r="B245" s="254"/>
      <c r="C245" s="254"/>
      <c r="D245" s="254"/>
      <c r="E245" s="254"/>
      <c r="F245" s="254"/>
      <c r="G245" s="254"/>
      <c r="H245" s="254"/>
      <c r="I245" s="254"/>
      <c r="J245" s="254"/>
      <c r="K245" s="254"/>
    </row>
    <row r="246" ht="15.75" customHeight="1">
      <c r="A246" s="254"/>
      <c r="B246" s="254"/>
      <c r="C246" s="254"/>
      <c r="D246" s="254"/>
      <c r="E246" s="254"/>
      <c r="F246" s="254"/>
      <c r="G246" s="254"/>
      <c r="H246" s="254"/>
      <c r="I246" s="254"/>
      <c r="J246" s="254"/>
      <c r="K246" s="254"/>
    </row>
    <row r="247" ht="15.75" customHeight="1">
      <c r="A247" s="254"/>
      <c r="B247" s="254"/>
      <c r="C247" s="254"/>
      <c r="D247" s="254"/>
      <c r="E247" s="254"/>
      <c r="F247" s="254"/>
      <c r="G247" s="254"/>
      <c r="H247" s="254"/>
      <c r="I247" s="254"/>
      <c r="J247" s="254"/>
      <c r="K247" s="254"/>
    </row>
    <row r="248" ht="15.75" customHeight="1">
      <c r="A248" s="254"/>
      <c r="B248" s="254"/>
      <c r="C248" s="254"/>
      <c r="D248" s="254"/>
      <c r="E248" s="254"/>
      <c r="F248" s="254"/>
      <c r="G248" s="254"/>
      <c r="H248" s="254"/>
      <c r="I248" s="254"/>
      <c r="J248" s="254"/>
      <c r="K248" s="254"/>
    </row>
    <row r="249" ht="15.75" customHeight="1">
      <c r="A249" s="254"/>
      <c r="B249" s="254"/>
      <c r="C249" s="254"/>
      <c r="D249" s="254"/>
      <c r="E249" s="254"/>
      <c r="F249" s="254"/>
      <c r="G249" s="254"/>
      <c r="H249" s="254"/>
      <c r="I249" s="254"/>
      <c r="J249" s="254"/>
      <c r="K249" s="254"/>
    </row>
    <row r="250" ht="15.75" customHeight="1">
      <c r="A250" s="254"/>
      <c r="B250" s="254"/>
      <c r="C250" s="254"/>
      <c r="D250" s="254"/>
      <c r="E250" s="254"/>
      <c r="F250" s="254"/>
      <c r="G250" s="254"/>
      <c r="H250" s="254"/>
      <c r="I250" s="254"/>
      <c r="J250" s="254"/>
      <c r="K250" s="254"/>
    </row>
    <row r="251" ht="15.75" customHeight="1">
      <c r="A251" s="254"/>
      <c r="B251" s="254"/>
      <c r="C251" s="254"/>
      <c r="D251" s="254"/>
      <c r="E251" s="254"/>
      <c r="F251" s="254"/>
      <c r="G251" s="254"/>
      <c r="H251" s="254"/>
      <c r="I251" s="254"/>
      <c r="J251" s="254"/>
      <c r="K251" s="254"/>
    </row>
    <row r="252" ht="15.75" customHeight="1">
      <c r="A252" s="254"/>
      <c r="B252" s="254"/>
      <c r="C252" s="254"/>
      <c r="D252" s="254"/>
      <c r="E252" s="254"/>
      <c r="F252" s="254"/>
      <c r="G252" s="254"/>
      <c r="H252" s="254"/>
      <c r="I252" s="254"/>
      <c r="J252" s="254"/>
      <c r="K252" s="254"/>
    </row>
    <row r="253" ht="15.75" customHeight="1">
      <c r="A253" s="254"/>
      <c r="B253" s="254"/>
      <c r="C253" s="254"/>
      <c r="D253" s="254"/>
      <c r="E253" s="254"/>
      <c r="F253" s="254"/>
      <c r="G253" s="254"/>
      <c r="H253" s="254"/>
      <c r="I253" s="254"/>
      <c r="J253" s="254"/>
      <c r="K253" s="254"/>
    </row>
    <row r="254" ht="15.75" customHeight="1">
      <c r="A254" s="254"/>
      <c r="B254" s="254"/>
      <c r="C254" s="254"/>
      <c r="D254" s="254"/>
      <c r="E254" s="254"/>
      <c r="F254" s="254"/>
      <c r="G254" s="254"/>
      <c r="H254" s="254"/>
      <c r="I254" s="254"/>
      <c r="J254" s="254"/>
      <c r="K254" s="254"/>
    </row>
    <row r="255" ht="15.75" customHeight="1">
      <c r="A255" s="254"/>
      <c r="B255" s="254"/>
      <c r="C255" s="254"/>
      <c r="D255" s="254"/>
      <c r="E255" s="254"/>
      <c r="F255" s="254"/>
      <c r="G255" s="254"/>
      <c r="H255" s="254"/>
      <c r="I255" s="254"/>
      <c r="J255" s="254"/>
      <c r="K255" s="254"/>
    </row>
    <row r="256" ht="15.75" customHeight="1">
      <c r="A256" s="254"/>
      <c r="B256" s="254"/>
      <c r="C256" s="254"/>
      <c r="D256" s="254"/>
      <c r="E256" s="254"/>
      <c r="F256" s="254"/>
      <c r="G256" s="254"/>
      <c r="H256" s="254"/>
      <c r="I256" s="254"/>
      <c r="J256" s="254"/>
      <c r="K256" s="254"/>
    </row>
    <row r="257" ht="15.75" customHeight="1">
      <c r="A257" s="254"/>
      <c r="B257" s="254"/>
      <c r="C257" s="254"/>
      <c r="D257" s="254"/>
      <c r="E257" s="254"/>
      <c r="F257" s="254"/>
      <c r="G257" s="254"/>
      <c r="H257" s="254"/>
      <c r="I257" s="254"/>
      <c r="J257" s="254"/>
      <c r="K257" s="254"/>
    </row>
    <row r="258" ht="15.75" customHeight="1">
      <c r="A258" s="254"/>
      <c r="B258" s="254"/>
      <c r="C258" s="254"/>
      <c r="D258" s="254"/>
      <c r="E258" s="254"/>
      <c r="F258" s="254"/>
      <c r="G258" s="254"/>
      <c r="H258" s="254"/>
      <c r="I258" s="254"/>
      <c r="J258" s="254"/>
      <c r="K258" s="254"/>
    </row>
    <row r="259" ht="15.75" customHeight="1">
      <c r="A259" s="254"/>
      <c r="B259" s="254"/>
      <c r="C259" s="254"/>
      <c r="D259" s="254"/>
      <c r="E259" s="254"/>
      <c r="F259" s="254"/>
      <c r="G259" s="254"/>
      <c r="H259" s="254"/>
      <c r="I259" s="254"/>
      <c r="J259" s="254"/>
      <c r="K259" s="254"/>
    </row>
    <row r="260" ht="15.75" customHeight="1">
      <c r="A260" s="254"/>
      <c r="B260" s="254"/>
      <c r="C260" s="254"/>
      <c r="D260" s="254"/>
      <c r="E260" s="254"/>
      <c r="F260" s="254"/>
      <c r="G260" s="254"/>
      <c r="H260" s="254"/>
      <c r="I260" s="254"/>
      <c r="J260" s="254"/>
      <c r="K260" s="254"/>
    </row>
    <row r="261" ht="15.75" customHeight="1">
      <c r="A261" s="254"/>
      <c r="B261" s="254"/>
      <c r="C261" s="254"/>
      <c r="D261" s="254"/>
      <c r="E261" s="254"/>
      <c r="F261" s="254"/>
      <c r="G261" s="254"/>
      <c r="H261" s="254"/>
      <c r="I261" s="254"/>
      <c r="J261" s="254"/>
      <c r="K261" s="254"/>
    </row>
    <row r="262" ht="15.75" customHeight="1">
      <c r="A262" s="254"/>
      <c r="B262" s="254"/>
      <c r="C262" s="254"/>
      <c r="D262" s="254"/>
      <c r="E262" s="254"/>
      <c r="F262" s="254"/>
      <c r="G262" s="254"/>
      <c r="H262" s="254"/>
      <c r="I262" s="254"/>
      <c r="J262" s="254"/>
      <c r="K262" s="254"/>
    </row>
    <row r="263" ht="15.75" customHeight="1">
      <c r="A263" s="254"/>
      <c r="B263" s="254"/>
      <c r="C263" s="254"/>
      <c r="D263" s="254"/>
      <c r="E263" s="254"/>
      <c r="F263" s="254"/>
      <c r="G263" s="254"/>
      <c r="H263" s="254"/>
      <c r="I263" s="254"/>
      <c r="J263" s="254"/>
      <c r="K263" s="254"/>
    </row>
    <row r="264" ht="15.75" customHeight="1">
      <c r="A264" s="254"/>
      <c r="B264" s="254"/>
      <c r="C264" s="254"/>
      <c r="D264" s="254"/>
      <c r="E264" s="254"/>
      <c r="F264" s="254"/>
      <c r="G264" s="254"/>
      <c r="H264" s="254"/>
      <c r="I264" s="254"/>
      <c r="J264" s="254"/>
      <c r="K264" s="254"/>
    </row>
    <row r="265" ht="15.75" customHeight="1">
      <c r="A265" s="254"/>
      <c r="B265" s="254"/>
      <c r="C265" s="254"/>
      <c r="D265" s="254"/>
      <c r="E265" s="254"/>
      <c r="F265" s="254"/>
      <c r="G265" s="254"/>
      <c r="H265" s="254"/>
      <c r="I265" s="254"/>
      <c r="J265" s="254"/>
      <c r="K265" s="254"/>
    </row>
    <row r="266" ht="15.75" customHeight="1">
      <c r="A266" s="254"/>
      <c r="B266" s="254"/>
      <c r="C266" s="254"/>
      <c r="D266" s="254"/>
      <c r="E266" s="254"/>
      <c r="F266" s="254"/>
      <c r="G266" s="254"/>
      <c r="H266" s="254"/>
      <c r="I266" s="254"/>
      <c r="J266" s="254"/>
      <c r="K266" s="254"/>
    </row>
    <row r="267" ht="15.75" customHeight="1">
      <c r="A267" s="254"/>
      <c r="B267" s="254"/>
      <c r="C267" s="254"/>
      <c r="D267" s="254"/>
      <c r="E267" s="254"/>
      <c r="F267" s="254"/>
      <c r="G267" s="254"/>
      <c r="H267" s="254"/>
      <c r="I267" s="254"/>
      <c r="J267" s="254"/>
      <c r="K267" s="254"/>
    </row>
    <row r="268" ht="15.75" customHeight="1">
      <c r="A268" s="254"/>
      <c r="B268" s="254"/>
      <c r="C268" s="254"/>
      <c r="D268" s="254"/>
      <c r="E268" s="254"/>
      <c r="F268" s="254"/>
      <c r="G268" s="254"/>
      <c r="H268" s="254"/>
      <c r="I268" s="254"/>
      <c r="J268" s="254"/>
      <c r="K268" s="254"/>
    </row>
    <row r="269" ht="15.75" customHeight="1">
      <c r="A269" s="254"/>
      <c r="B269" s="254"/>
      <c r="C269" s="254"/>
      <c r="D269" s="254"/>
      <c r="E269" s="254"/>
      <c r="F269" s="254"/>
      <c r="G269" s="254"/>
      <c r="H269" s="254"/>
      <c r="I269" s="254"/>
      <c r="J269" s="254"/>
      <c r="K269" s="254"/>
    </row>
    <row r="270" ht="15.75" customHeight="1">
      <c r="A270" s="254"/>
      <c r="B270" s="254"/>
      <c r="C270" s="254"/>
      <c r="D270" s="254"/>
      <c r="E270" s="254"/>
      <c r="F270" s="254"/>
      <c r="G270" s="254"/>
      <c r="H270" s="254"/>
      <c r="I270" s="254"/>
      <c r="J270" s="254"/>
      <c r="K270" s="254"/>
    </row>
    <row r="271" ht="15.75" customHeight="1">
      <c r="A271" s="254"/>
      <c r="B271" s="254"/>
      <c r="C271" s="254"/>
      <c r="D271" s="254"/>
      <c r="E271" s="254"/>
      <c r="F271" s="254"/>
      <c r="G271" s="254"/>
      <c r="H271" s="254"/>
      <c r="I271" s="254"/>
      <c r="J271" s="254"/>
      <c r="K271" s="254"/>
    </row>
    <row r="272" ht="15.75" customHeight="1">
      <c r="A272" s="254"/>
      <c r="B272" s="254"/>
      <c r="C272" s="254"/>
      <c r="D272" s="254"/>
      <c r="E272" s="254"/>
      <c r="F272" s="254"/>
      <c r="G272" s="254"/>
      <c r="H272" s="254"/>
      <c r="I272" s="254"/>
      <c r="J272" s="254"/>
      <c r="K272" s="254"/>
    </row>
    <row r="273" ht="15.75" customHeight="1">
      <c r="A273" s="254"/>
      <c r="B273" s="254"/>
      <c r="C273" s="254"/>
      <c r="D273" s="254"/>
      <c r="E273" s="254"/>
      <c r="F273" s="254"/>
      <c r="G273" s="254"/>
      <c r="H273" s="254"/>
      <c r="I273" s="254"/>
      <c r="J273" s="254"/>
      <c r="K273" s="254"/>
    </row>
    <row r="274" ht="15.75" customHeight="1">
      <c r="A274" s="254"/>
      <c r="B274" s="254"/>
      <c r="C274" s="254"/>
      <c r="D274" s="254"/>
      <c r="E274" s="254"/>
      <c r="F274" s="254"/>
      <c r="G274" s="254"/>
      <c r="H274" s="254"/>
      <c r="I274" s="254"/>
      <c r="J274" s="254"/>
      <c r="K274" s="254"/>
    </row>
    <row r="275" ht="15.75" customHeight="1">
      <c r="A275" s="254"/>
      <c r="B275" s="254"/>
      <c r="C275" s="254"/>
      <c r="D275" s="254"/>
      <c r="E275" s="254"/>
      <c r="F275" s="254"/>
      <c r="G275" s="254"/>
      <c r="H275" s="254"/>
      <c r="I275" s="254"/>
      <c r="J275" s="254"/>
      <c r="K275" s="254"/>
    </row>
    <row r="276" ht="15.75" customHeight="1">
      <c r="A276" s="254"/>
      <c r="B276" s="254"/>
      <c r="C276" s="254"/>
      <c r="D276" s="254"/>
      <c r="E276" s="254"/>
      <c r="F276" s="254"/>
      <c r="G276" s="254"/>
      <c r="H276" s="254"/>
      <c r="I276" s="254"/>
      <c r="J276" s="254"/>
      <c r="K276" s="254"/>
    </row>
    <row r="277" ht="15.75" customHeight="1">
      <c r="A277" s="254"/>
      <c r="B277" s="254"/>
      <c r="C277" s="254"/>
      <c r="D277" s="254"/>
      <c r="E277" s="254"/>
      <c r="F277" s="254"/>
      <c r="G277" s="254"/>
      <c r="H277" s="254"/>
      <c r="I277" s="254"/>
      <c r="J277" s="254"/>
      <c r="K277" s="254"/>
    </row>
    <row r="278" ht="15.75" customHeight="1">
      <c r="A278" s="254"/>
      <c r="B278" s="254"/>
      <c r="C278" s="254"/>
      <c r="D278" s="254"/>
      <c r="E278" s="254"/>
      <c r="F278" s="254"/>
      <c r="G278" s="254"/>
      <c r="H278" s="254"/>
      <c r="I278" s="254"/>
      <c r="J278" s="254"/>
      <c r="K278" s="254"/>
    </row>
    <row r="279" ht="15.75" customHeight="1">
      <c r="A279" s="254"/>
      <c r="B279" s="254"/>
      <c r="C279" s="254"/>
      <c r="D279" s="254"/>
      <c r="E279" s="254"/>
      <c r="F279" s="254"/>
      <c r="G279" s="254"/>
      <c r="H279" s="254"/>
      <c r="I279" s="254"/>
      <c r="J279" s="254"/>
      <c r="K279" s="254"/>
    </row>
    <row r="280" ht="15.75" customHeight="1">
      <c r="A280" s="254"/>
      <c r="B280" s="254"/>
      <c r="C280" s="254"/>
      <c r="D280" s="254"/>
      <c r="E280" s="254"/>
      <c r="F280" s="254"/>
      <c r="G280" s="254"/>
      <c r="H280" s="254"/>
      <c r="I280" s="254"/>
      <c r="J280" s="254"/>
      <c r="K280" s="254"/>
    </row>
    <row r="281" ht="15.75" customHeight="1">
      <c r="A281" s="254"/>
      <c r="B281" s="254"/>
      <c r="C281" s="254"/>
      <c r="D281" s="254"/>
      <c r="E281" s="254"/>
      <c r="F281" s="254"/>
      <c r="G281" s="254"/>
      <c r="H281" s="254"/>
      <c r="I281" s="254"/>
      <c r="J281" s="254"/>
      <c r="K281" s="254"/>
    </row>
    <row r="282" ht="15.75" customHeight="1">
      <c r="A282" s="254"/>
      <c r="B282" s="254"/>
      <c r="C282" s="254"/>
      <c r="D282" s="254"/>
      <c r="E282" s="254"/>
      <c r="F282" s="254"/>
      <c r="G282" s="254"/>
      <c r="H282" s="254"/>
      <c r="I282" s="254"/>
      <c r="J282" s="254"/>
      <c r="K282" s="254"/>
    </row>
    <row r="283" ht="15.75" customHeight="1">
      <c r="A283" s="254"/>
      <c r="B283" s="254"/>
      <c r="C283" s="254"/>
      <c r="D283" s="254"/>
      <c r="E283" s="254"/>
      <c r="F283" s="254"/>
      <c r="G283" s="254"/>
      <c r="H283" s="254"/>
      <c r="I283" s="254"/>
      <c r="J283" s="254"/>
      <c r="K283" s="254"/>
    </row>
    <row r="284" ht="15.75" customHeight="1">
      <c r="A284" s="254"/>
      <c r="B284" s="254"/>
      <c r="C284" s="254"/>
      <c r="D284" s="254"/>
      <c r="E284" s="254"/>
      <c r="F284" s="254"/>
      <c r="G284" s="254"/>
      <c r="H284" s="254"/>
      <c r="I284" s="254"/>
      <c r="J284" s="254"/>
      <c r="K284" s="254"/>
    </row>
    <row r="285" ht="15.75" customHeight="1">
      <c r="A285" s="254"/>
      <c r="B285" s="254"/>
      <c r="C285" s="254"/>
      <c r="D285" s="254"/>
      <c r="E285" s="254"/>
      <c r="F285" s="254"/>
      <c r="G285" s="254"/>
      <c r="H285" s="254"/>
      <c r="I285" s="254"/>
      <c r="J285" s="254"/>
      <c r="K285" s="254"/>
    </row>
    <row r="286" ht="15.75" customHeight="1">
      <c r="A286" s="254"/>
      <c r="B286" s="254"/>
      <c r="C286" s="254"/>
      <c r="D286" s="254"/>
      <c r="E286" s="254"/>
      <c r="F286" s="254"/>
      <c r="G286" s="254"/>
      <c r="H286" s="254"/>
      <c r="I286" s="254"/>
      <c r="J286" s="254"/>
      <c r="K286" s="254"/>
    </row>
    <row r="287" ht="15.75" customHeight="1">
      <c r="A287" s="254"/>
      <c r="B287" s="254"/>
      <c r="C287" s="254"/>
      <c r="D287" s="254"/>
      <c r="E287" s="254"/>
      <c r="F287" s="254"/>
      <c r="G287" s="254"/>
      <c r="H287" s="254"/>
      <c r="I287" s="254"/>
      <c r="J287" s="254"/>
      <c r="K287" s="254"/>
    </row>
    <row r="288" ht="15.75" customHeight="1">
      <c r="A288" s="254"/>
      <c r="B288" s="254"/>
      <c r="C288" s="254"/>
      <c r="D288" s="254"/>
      <c r="E288" s="254"/>
      <c r="F288" s="254"/>
      <c r="G288" s="254"/>
      <c r="H288" s="254"/>
      <c r="I288" s="254"/>
      <c r="J288" s="254"/>
      <c r="K288" s="254"/>
    </row>
    <row r="289" ht="15.75" customHeight="1">
      <c r="A289" s="254"/>
      <c r="B289" s="254"/>
      <c r="C289" s="254"/>
      <c r="D289" s="254"/>
      <c r="E289" s="254"/>
      <c r="F289" s="254"/>
      <c r="G289" s="254"/>
      <c r="H289" s="254"/>
      <c r="I289" s="254"/>
      <c r="J289" s="254"/>
      <c r="K289" s="254"/>
    </row>
    <row r="290" ht="15.75" customHeight="1">
      <c r="A290" s="254"/>
      <c r="B290" s="254"/>
      <c r="C290" s="254"/>
      <c r="D290" s="254"/>
      <c r="E290" s="254"/>
      <c r="F290" s="254"/>
      <c r="G290" s="254"/>
      <c r="H290" s="254"/>
      <c r="I290" s="254"/>
      <c r="J290" s="254"/>
      <c r="K290" s="254"/>
    </row>
    <row r="291" ht="15.75" customHeight="1">
      <c r="A291" s="254"/>
      <c r="B291" s="254"/>
      <c r="C291" s="254"/>
      <c r="D291" s="254"/>
      <c r="E291" s="254"/>
      <c r="F291" s="254"/>
      <c r="G291" s="254"/>
      <c r="H291" s="254"/>
      <c r="I291" s="254"/>
      <c r="J291" s="254"/>
      <c r="K291" s="254"/>
    </row>
    <row r="292" ht="15.75" customHeight="1">
      <c r="A292" s="254"/>
      <c r="B292" s="254"/>
      <c r="C292" s="254"/>
      <c r="D292" s="254"/>
      <c r="E292" s="254"/>
      <c r="F292" s="254"/>
      <c r="G292" s="254"/>
      <c r="H292" s="254"/>
      <c r="I292" s="254"/>
      <c r="J292" s="254"/>
      <c r="K292" s="254"/>
    </row>
    <row r="293" ht="15.75" customHeight="1">
      <c r="A293" s="254"/>
      <c r="B293" s="254"/>
      <c r="C293" s="254"/>
      <c r="D293" s="254"/>
      <c r="E293" s="254"/>
      <c r="F293" s="254"/>
      <c r="G293" s="254"/>
      <c r="H293" s="254"/>
      <c r="I293" s="254"/>
      <c r="J293" s="254"/>
      <c r="K293" s="254"/>
    </row>
    <row r="294" ht="15.75" customHeight="1">
      <c r="A294" s="254"/>
      <c r="B294" s="254"/>
      <c r="C294" s="254"/>
      <c r="D294" s="254"/>
      <c r="E294" s="254"/>
      <c r="F294" s="254"/>
      <c r="G294" s="254"/>
      <c r="H294" s="254"/>
      <c r="I294" s="254"/>
      <c r="J294" s="254"/>
      <c r="K294" s="254"/>
    </row>
    <row r="295" ht="15.75" customHeight="1">
      <c r="A295" s="254"/>
      <c r="B295" s="254"/>
      <c r="C295" s="254"/>
      <c r="D295" s="254"/>
      <c r="E295" s="254"/>
      <c r="F295" s="254"/>
      <c r="G295" s="254"/>
      <c r="H295" s="254"/>
      <c r="I295" s="254"/>
      <c r="J295" s="254"/>
      <c r="K295" s="254"/>
    </row>
    <row r="296" ht="15.75" customHeight="1">
      <c r="A296" s="254"/>
      <c r="B296" s="254"/>
      <c r="C296" s="254"/>
      <c r="D296" s="254"/>
      <c r="E296" s="254"/>
      <c r="F296" s="254"/>
      <c r="G296" s="254"/>
      <c r="H296" s="254"/>
      <c r="I296" s="254"/>
      <c r="J296" s="254"/>
      <c r="K296" s="254"/>
    </row>
    <row r="297" ht="15.75" customHeight="1">
      <c r="A297" s="254"/>
      <c r="B297" s="254"/>
      <c r="C297" s="254"/>
      <c r="D297" s="254"/>
      <c r="E297" s="254"/>
      <c r="F297" s="254"/>
      <c r="G297" s="254"/>
      <c r="H297" s="254"/>
      <c r="I297" s="254"/>
      <c r="J297" s="254"/>
      <c r="K297" s="254"/>
    </row>
    <row r="298" ht="15.75" customHeight="1">
      <c r="A298" s="254"/>
      <c r="B298" s="254"/>
      <c r="C298" s="254"/>
      <c r="D298" s="254"/>
      <c r="E298" s="254"/>
      <c r="F298" s="254"/>
      <c r="G298" s="254"/>
      <c r="H298" s="254"/>
      <c r="I298" s="254"/>
      <c r="J298" s="254"/>
      <c r="K298" s="254"/>
    </row>
    <row r="299" ht="15.75" customHeight="1">
      <c r="A299" s="254"/>
      <c r="B299" s="254"/>
      <c r="C299" s="254"/>
      <c r="D299" s="254"/>
      <c r="E299" s="254"/>
      <c r="F299" s="254"/>
      <c r="G299" s="254"/>
      <c r="H299" s="254"/>
      <c r="I299" s="254"/>
      <c r="J299" s="254"/>
      <c r="K299" s="254"/>
    </row>
    <row r="300" ht="15.75" customHeight="1">
      <c r="A300" s="254"/>
      <c r="B300" s="254"/>
      <c r="C300" s="254"/>
      <c r="D300" s="254"/>
      <c r="E300" s="254"/>
      <c r="F300" s="254"/>
      <c r="G300" s="254"/>
      <c r="H300" s="254"/>
      <c r="I300" s="254"/>
      <c r="J300" s="254"/>
      <c r="K300" s="254"/>
    </row>
    <row r="301" ht="15.75" customHeight="1">
      <c r="A301" s="254"/>
      <c r="B301" s="254"/>
      <c r="C301" s="254"/>
      <c r="D301" s="254"/>
      <c r="E301" s="254"/>
      <c r="F301" s="254"/>
      <c r="G301" s="254"/>
      <c r="H301" s="254"/>
      <c r="I301" s="254"/>
      <c r="J301" s="254"/>
      <c r="K301" s="254"/>
    </row>
    <row r="302" ht="15.75" customHeight="1">
      <c r="A302" s="254"/>
      <c r="B302" s="254"/>
      <c r="C302" s="254"/>
      <c r="D302" s="254"/>
      <c r="E302" s="254"/>
      <c r="F302" s="254"/>
      <c r="G302" s="254"/>
      <c r="H302" s="254"/>
      <c r="I302" s="254"/>
      <c r="J302" s="254"/>
      <c r="K302" s="254"/>
    </row>
    <row r="303" ht="15.75" customHeight="1">
      <c r="A303" s="254"/>
      <c r="B303" s="254"/>
      <c r="C303" s="254"/>
      <c r="D303" s="254"/>
      <c r="E303" s="254"/>
      <c r="F303" s="254"/>
      <c r="G303" s="254"/>
      <c r="H303" s="254"/>
      <c r="I303" s="254"/>
      <c r="J303" s="254"/>
      <c r="K303" s="254"/>
    </row>
    <row r="304" ht="15.75" customHeight="1">
      <c r="A304" s="254"/>
      <c r="B304" s="254"/>
      <c r="C304" s="254"/>
      <c r="D304" s="254"/>
      <c r="E304" s="254"/>
      <c r="F304" s="254"/>
      <c r="G304" s="254"/>
      <c r="H304" s="254"/>
      <c r="I304" s="254"/>
      <c r="J304" s="254"/>
      <c r="K304" s="254"/>
    </row>
    <row r="305" ht="15.75" customHeight="1">
      <c r="A305" s="254"/>
      <c r="B305" s="254"/>
      <c r="C305" s="254"/>
      <c r="D305" s="254"/>
      <c r="E305" s="254"/>
      <c r="F305" s="254"/>
      <c r="G305" s="254"/>
      <c r="H305" s="254"/>
      <c r="I305" s="254"/>
      <c r="J305" s="254"/>
      <c r="K305" s="254"/>
    </row>
    <row r="306" ht="15.75" customHeight="1">
      <c r="A306" s="254"/>
      <c r="B306" s="254"/>
      <c r="C306" s="254"/>
      <c r="D306" s="254"/>
      <c r="E306" s="254"/>
      <c r="F306" s="254"/>
      <c r="G306" s="254"/>
      <c r="H306" s="254"/>
      <c r="I306" s="254"/>
      <c r="J306" s="254"/>
      <c r="K306" s="254"/>
    </row>
    <row r="307" ht="15.75" customHeight="1">
      <c r="A307" s="254"/>
      <c r="B307" s="254"/>
      <c r="C307" s="254"/>
      <c r="D307" s="254"/>
      <c r="E307" s="254"/>
      <c r="F307" s="254"/>
      <c r="G307" s="254"/>
      <c r="H307" s="254"/>
      <c r="I307" s="254"/>
      <c r="J307" s="254"/>
      <c r="K307" s="254"/>
    </row>
    <row r="308" ht="15.75" customHeight="1">
      <c r="A308" s="254"/>
      <c r="B308" s="254"/>
      <c r="C308" s="254"/>
      <c r="D308" s="254"/>
      <c r="E308" s="254"/>
      <c r="F308" s="254"/>
      <c r="G308" s="254"/>
      <c r="H308" s="254"/>
      <c r="I308" s="254"/>
      <c r="J308" s="254"/>
      <c r="K308" s="254"/>
    </row>
    <row r="309" ht="15.75" customHeight="1">
      <c r="A309" s="254"/>
      <c r="B309" s="254"/>
      <c r="C309" s="254"/>
      <c r="D309" s="254"/>
      <c r="E309" s="254"/>
      <c r="F309" s="254"/>
      <c r="G309" s="254"/>
      <c r="H309" s="254"/>
      <c r="I309" s="254"/>
      <c r="J309" s="254"/>
      <c r="K309" s="254"/>
    </row>
    <row r="310" ht="15.75" customHeight="1">
      <c r="A310" s="254"/>
      <c r="B310" s="254"/>
      <c r="C310" s="254"/>
      <c r="D310" s="254"/>
      <c r="E310" s="254"/>
      <c r="F310" s="254"/>
      <c r="G310" s="254"/>
      <c r="H310" s="254"/>
      <c r="I310" s="254"/>
      <c r="J310" s="254"/>
      <c r="K310" s="254"/>
    </row>
    <row r="311" ht="15.75" customHeight="1">
      <c r="A311" s="254"/>
      <c r="B311" s="254"/>
      <c r="C311" s="254"/>
      <c r="D311" s="254"/>
      <c r="E311" s="254"/>
      <c r="F311" s="254"/>
      <c r="G311" s="254"/>
      <c r="H311" s="254"/>
      <c r="I311" s="254"/>
      <c r="J311" s="254"/>
      <c r="K311" s="254"/>
    </row>
    <row r="312" ht="15.75" customHeight="1">
      <c r="A312" s="254"/>
      <c r="B312" s="254"/>
      <c r="C312" s="254"/>
      <c r="D312" s="254"/>
      <c r="E312" s="254"/>
      <c r="F312" s="254"/>
      <c r="G312" s="254"/>
      <c r="H312" s="254"/>
      <c r="I312" s="254"/>
      <c r="J312" s="254"/>
      <c r="K312" s="254"/>
    </row>
    <row r="313" ht="15.75" customHeight="1">
      <c r="A313" s="254"/>
      <c r="B313" s="254"/>
      <c r="C313" s="254"/>
      <c r="D313" s="254"/>
      <c r="E313" s="254"/>
      <c r="F313" s="254"/>
      <c r="G313" s="254"/>
      <c r="H313" s="254"/>
      <c r="I313" s="254"/>
      <c r="J313" s="254"/>
      <c r="K313" s="254"/>
    </row>
    <row r="314" ht="15.75" customHeight="1">
      <c r="A314" s="254"/>
      <c r="B314" s="254"/>
      <c r="C314" s="254"/>
      <c r="D314" s="254"/>
      <c r="E314" s="254"/>
      <c r="F314" s="254"/>
      <c r="G314" s="254"/>
      <c r="H314" s="254"/>
      <c r="I314" s="254"/>
      <c r="J314" s="254"/>
      <c r="K314" s="254"/>
    </row>
    <row r="315" ht="15.75" customHeight="1">
      <c r="A315" s="254"/>
      <c r="B315" s="254"/>
      <c r="C315" s="254"/>
      <c r="D315" s="254"/>
      <c r="E315" s="254"/>
      <c r="F315" s="254"/>
      <c r="G315" s="254"/>
      <c r="H315" s="254"/>
      <c r="I315" s="254"/>
      <c r="J315" s="254"/>
      <c r="K315" s="254"/>
    </row>
    <row r="316" ht="15.75" customHeight="1">
      <c r="A316" s="254"/>
      <c r="B316" s="254"/>
      <c r="C316" s="254"/>
      <c r="D316" s="254"/>
      <c r="E316" s="254"/>
      <c r="F316" s="254"/>
      <c r="G316" s="254"/>
      <c r="H316" s="254"/>
      <c r="I316" s="254"/>
      <c r="J316" s="254"/>
      <c r="K316" s="254"/>
    </row>
    <row r="317" ht="15.75" customHeight="1">
      <c r="A317" s="254"/>
      <c r="B317" s="254"/>
      <c r="C317" s="254"/>
      <c r="D317" s="254"/>
      <c r="E317" s="254"/>
      <c r="F317" s="254"/>
      <c r="G317" s="254"/>
      <c r="H317" s="254"/>
      <c r="I317" s="254"/>
      <c r="J317" s="254"/>
      <c r="K317" s="254"/>
    </row>
    <row r="318" ht="15.75" customHeight="1">
      <c r="A318" s="254"/>
      <c r="B318" s="254"/>
      <c r="C318" s="254"/>
      <c r="D318" s="254"/>
      <c r="E318" s="254"/>
      <c r="F318" s="254"/>
      <c r="G318" s="254"/>
      <c r="H318" s="254"/>
      <c r="I318" s="254"/>
      <c r="J318" s="254"/>
      <c r="K318" s="254"/>
    </row>
    <row r="319" ht="15.75" customHeight="1">
      <c r="A319" s="254"/>
      <c r="B319" s="254"/>
      <c r="C319" s="254"/>
      <c r="D319" s="254"/>
      <c r="E319" s="254"/>
      <c r="F319" s="254"/>
      <c r="G319" s="254"/>
      <c r="H319" s="254"/>
      <c r="I319" s="254"/>
      <c r="J319" s="254"/>
      <c r="K319" s="254"/>
    </row>
    <row r="320" ht="15.75" customHeight="1">
      <c r="A320" s="254"/>
      <c r="B320" s="254"/>
      <c r="C320" s="254"/>
      <c r="D320" s="254"/>
      <c r="E320" s="254"/>
      <c r="F320" s="254"/>
      <c r="G320" s="254"/>
      <c r="H320" s="254"/>
      <c r="I320" s="254"/>
      <c r="J320" s="254"/>
      <c r="K320" s="254"/>
    </row>
    <row r="321" ht="15.75" customHeight="1">
      <c r="A321" s="254"/>
      <c r="B321" s="254"/>
      <c r="C321" s="254"/>
      <c r="D321" s="254"/>
      <c r="E321" s="254"/>
      <c r="F321" s="254"/>
      <c r="G321" s="254"/>
      <c r="H321" s="254"/>
      <c r="I321" s="254"/>
      <c r="J321" s="254"/>
      <c r="K321" s="254"/>
    </row>
    <row r="322" ht="15.75" customHeight="1">
      <c r="A322" s="254"/>
      <c r="B322" s="254"/>
      <c r="C322" s="254"/>
      <c r="D322" s="254"/>
      <c r="E322" s="254"/>
      <c r="F322" s="254"/>
      <c r="G322" s="254"/>
      <c r="H322" s="254"/>
      <c r="I322" s="254"/>
      <c r="J322" s="254"/>
      <c r="K322" s="254"/>
    </row>
    <row r="323" ht="15.75" customHeight="1">
      <c r="A323" s="254"/>
      <c r="B323" s="254"/>
      <c r="C323" s="254"/>
      <c r="D323" s="254"/>
      <c r="E323" s="254"/>
      <c r="F323" s="254"/>
      <c r="G323" s="254"/>
      <c r="H323" s="254"/>
      <c r="I323" s="254"/>
      <c r="J323" s="254"/>
      <c r="K323" s="254"/>
    </row>
    <row r="324" ht="15.75" customHeight="1">
      <c r="A324" s="254"/>
      <c r="B324" s="254"/>
      <c r="C324" s="254"/>
      <c r="D324" s="254"/>
      <c r="E324" s="254"/>
      <c r="F324" s="254"/>
      <c r="G324" s="254"/>
      <c r="H324" s="254"/>
      <c r="I324" s="254"/>
      <c r="J324" s="254"/>
      <c r="K324" s="254"/>
    </row>
    <row r="325" ht="15.75" customHeight="1">
      <c r="A325" s="254"/>
      <c r="B325" s="254"/>
      <c r="C325" s="254"/>
      <c r="D325" s="254"/>
      <c r="E325" s="254"/>
      <c r="F325" s="254"/>
      <c r="G325" s="254"/>
      <c r="H325" s="254"/>
      <c r="I325" s="254"/>
      <c r="J325" s="254"/>
      <c r="K325" s="254"/>
    </row>
    <row r="326" ht="15.75" customHeight="1">
      <c r="A326" s="254"/>
      <c r="B326" s="254"/>
      <c r="C326" s="254"/>
      <c r="D326" s="254"/>
      <c r="E326" s="254"/>
      <c r="F326" s="254"/>
      <c r="G326" s="254"/>
      <c r="H326" s="254"/>
      <c r="I326" s="254"/>
      <c r="J326" s="254"/>
      <c r="K326" s="254"/>
    </row>
    <row r="327" ht="15.75" customHeight="1">
      <c r="A327" s="254"/>
      <c r="B327" s="254"/>
      <c r="C327" s="254"/>
      <c r="D327" s="254"/>
      <c r="E327" s="254"/>
      <c r="F327" s="254"/>
      <c r="G327" s="254"/>
      <c r="H327" s="254"/>
      <c r="I327" s="254"/>
      <c r="J327" s="254"/>
      <c r="K327" s="254"/>
    </row>
    <row r="328" ht="15.75" customHeight="1">
      <c r="A328" s="254"/>
      <c r="B328" s="254"/>
      <c r="C328" s="254"/>
      <c r="D328" s="254"/>
      <c r="E328" s="254"/>
      <c r="F328" s="254"/>
      <c r="G328" s="254"/>
      <c r="H328" s="254"/>
      <c r="I328" s="254"/>
      <c r="J328" s="254"/>
      <c r="K328" s="254"/>
    </row>
    <row r="329" ht="15.75" customHeight="1">
      <c r="A329" s="254"/>
      <c r="B329" s="254"/>
      <c r="C329" s="254"/>
      <c r="D329" s="254"/>
      <c r="E329" s="254"/>
      <c r="F329" s="254"/>
      <c r="G329" s="254"/>
      <c r="H329" s="254"/>
      <c r="I329" s="254"/>
      <c r="J329" s="254"/>
      <c r="K329" s="254"/>
    </row>
    <row r="330" ht="15.75" customHeight="1">
      <c r="A330" s="254"/>
      <c r="B330" s="254"/>
      <c r="C330" s="254"/>
      <c r="D330" s="254"/>
      <c r="E330" s="254"/>
      <c r="F330" s="254"/>
      <c r="G330" s="254"/>
      <c r="H330" s="254"/>
      <c r="I330" s="254"/>
      <c r="J330" s="254"/>
      <c r="K330" s="254"/>
    </row>
    <row r="331" ht="15.75" customHeight="1">
      <c r="A331" s="254"/>
      <c r="B331" s="254"/>
      <c r="C331" s="254"/>
      <c r="D331" s="254"/>
      <c r="E331" s="254"/>
      <c r="F331" s="254"/>
      <c r="G331" s="254"/>
      <c r="H331" s="254"/>
      <c r="I331" s="254"/>
      <c r="J331" s="254"/>
      <c r="K331" s="254"/>
    </row>
    <row r="332" ht="15.75" customHeight="1">
      <c r="A332" s="254"/>
      <c r="B332" s="254"/>
      <c r="C332" s="254"/>
      <c r="D332" s="254"/>
      <c r="E332" s="254"/>
      <c r="F332" s="254"/>
      <c r="G332" s="254"/>
      <c r="H332" s="254"/>
      <c r="I332" s="254"/>
      <c r="J332" s="254"/>
      <c r="K332" s="254"/>
    </row>
    <row r="333" ht="15.75" customHeight="1">
      <c r="A333" s="254"/>
      <c r="B333" s="254"/>
      <c r="C333" s="254"/>
      <c r="D333" s="254"/>
      <c r="E333" s="254"/>
      <c r="F333" s="254"/>
      <c r="G333" s="254"/>
      <c r="H333" s="254"/>
      <c r="I333" s="254"/>
      <c r="J333" s="254"/>
      <c r="K333" s="254"/>
    </row>
    <row r="334" ht="15.75" customHeight="1">
      <c r="A334" s="254"/>
      <c r="B334" s="254"/>
      <c r="C334" s="254"/>
      <c r="D334" s="254"/>
      <c r="E334" s="254"/>
      <c r="F334" s="254"/>
      <c r="G334" s="254"/>
      <c r="H334" s="254"/>
      <c r="I334" s="254"/>
      <c r="J334" s="254"/>
      <c r="K334" s="254"/>
    </row>
    <row r="335" ht="15.75" customHeight="1">
      <c r="A335" s="254"/>
      <c r="B335" s="254"/>
      <c r="C335" s="254"/>
      <c r="D335" s="254"/>
      <c r="E335" s="254"/>
      <c r="F335" s="254"/>
      <c r="G335" s="254"/>
      <c r="H335" s="254"/>
      <c r="I335" s="254"/>
      <c r="J335" s="254"/>
      <c r="K335" s="254"/>
    </row>
    <row r="336" ht="15.75" customHeight="1">
      <c r="A336" s="254"/>
      <c r="B336" s="254"/>
      <c r="C336" s="254"/>
      <c r="D336" s="254"/>
      <c r="E336" s="254"/>
      <c r="F336" s="254"/>
      <c r="G336" s="254"/>
      <c r="H336" s="254"/>
      <c r="I336" s="254"/>
      <c r="J336" s="254"/>
      <c r="K336" s="254"/>
    </row>
    <row r="337" ht="15.75" customHeight="1">
      <c r="A337" s="254"/>
      <c r="B337" s="254"/>
      <c r="C337" s="254"/>
      <c r="D337" s="254"/>
      <c r="E337" s="254"/>
      <c r="F337" s="254"/>
      <c r="G337" s="254"/>
      <c r="H337" s="254"/>
      <c r="I337" s="254"/>
      <c r="J337" s="254"/>
      <c r="K337" s="254"/>
    </row>
    <row r="338" ht="15.75" customHeight="1">
      <c r="A338" s="254"/>
      <c r="B338" s="254"/>
      <c r="C338" s="254"/>
      <c r="D338" s="254"/>
      <c r="E338" s="254"/>
      <c r="F338" s="254"/>
      <c r="G338" s="254"/>
      <c r="H338" s="254"/>
      <c r="I338" s="254"/>
      <c r="J338" s="254"/>
      <c r="K338" s="254"/>
    </row>
    <row r="339" ht="15.75" customHeight="1">
      <c r="A339" s="254"/>
      <c r="B339" s="254"/>
      <c r="C339" s="254"/>
      <c r="D339" s="254"/>
      <c r="E339" s="254"/>
      <c r="F339" s="254"/>
      <c r="G339" s="254"/>
      <c r="H339" s="254"/>
      <c r="I339" s="254"/>
      <c r="J339" s="254"/>
      <c r="K339" s="254"/>
    </row>
    <row r="340" ht="15.75" customHeight="1">
      <c r="A340" s="254"/>
      <c r="B340" s="254"/>
      <c r="C340" s="254"/>
      <c r="D340" s="254"/>
      <c r="E340" s="254"/>
      <c r="F340" s="254"/>
      <c r="G340" s="254"/>
      <c r="H340" s="254"/>
      <c r="I340" s="254"/>
      <c r="J340" s="254"/>
      <c r="K340" s="254"/>
    </row>
    <row r="341" ht="15.75" customHeight="1">
      <c r="A341" s="254"/>
      <c r="B341" s="254"/>
      <c r="C341" s="254"/>
      <c r="D341" s="254"/>
      <c r="E341" s="254"/>
      <c r="F341" s="254"/>
      <c r="G341" s="254"/>
      <c r="H341" s="254"/>
      <c r="I341" s="254"/>
      <c r="J341" s="254"/>
      <c r="K341" s="254"/>
    </row>
    <row r="342" ht="15.75" customHeight="1">
      <c r="A342" s="254"/>
      <c r="B342" s="254"/>
      <c r="C342" s="254"/>
      <c r="D342" s="254"/>
      <c r="E342" s="254"/>
      <c r="F342" s="254"/>
      <c r="G342" s="254"/>
      <c r="H342" s="254"/>
      <c r="I342" s="254"/>
      <c r="J342" s="254"/>
      <c r="K342" s="254"/>
    </row>
    <row r="343" ht="15.75" customHeight="1">
      <c r="A343" s="254"/>
      <c r="B343" s="254"/>
      <c r="C343" s="254"/>
      <c r="D343" s="254"/>
      <c r="E343" s="254"/>
      <c r="F343" s="254"/>
      <c r="G343" s="254"/>
      <c r="H343" s="254"/>
      <c r="I343" s="254"/>
      <c r="J343" s="254"/>
      <c r="K343" s="254"/>
    </row>
    <row r="344" ht="15.75" customHeight="1">
      <c r="A344" s="254"/>
      <c r="B344" s="254"/>
      <c r="C344" s="254"/>
      <c r="D344" s="254"/>
      <c r="E344" s="254"/>
      <c r="F344" s="254"/>
      <c r="G344" s="254"/>
      <c r="H344" s="254"/>
      <c r="I344" s="254"/>
      <c r="J344" s="254"/>
      <c r="K344" s="254"/>
    </row>
    <row r="345" ht="15.75" customHeight="1">
      <c r="A345" s="254"/>
      <c r="B345" s="254"/>
      <c r="C345" s="254"/>
      <c r="D345" s="254"/>
      <c r="E345" s="254"/>
      <c r="F345" s="254"/>
      <c r="G345" s="254"/>
      <c r="H345" s="254"/>
      <c r="I345" s="254"/>
      <c r="J345" s="254"/>
      <c r="K345" s="254"/>
    </row>
    <row r="346" ht="15.75" customHeight="1">
      <c r="A346" s="254"/>
      <c r="B346" s="254"/>
      <c r="C346" s="254"/>
      <c r="D346" s="254"/>
      <c r="E346" s="254"/>
      <c r="F346" s="254"/>
      <c r="G346" s="254"/>
      <c r="H346" s="254"/>
      <c r="I346" s="254"/>
      <c r="J346" s="254"/>
      <c r="K346" s="254"/>
    </row>
    <row r="347" ht="15.75" customHeight="1">
      <c r="A347" s="254"/>
      <c r="B347" s="254"/>
      <c r="C347" s="254"/>
      <c r="D347" s="254"/>
      <c r="E347" s="254"/>
      <c r="F347" s="254"/>
      <c r="G347" s="254"/>
      <c r="H347" s="254"/>
      <c r="I347" s="254"/>
      <c r="J347" s="254"/>
      <c r="K347" s="254"/>
    </row>
    <row r="348" ht="15.75" customHeight="1">
      <c r="A348" s="254"/>
      <c r="B348" s="254"/>
      <c r="C348" s="254"/>
      <c r="D348" s="254"/>
      <c r="E348" s="254"/>
      <c r="F348" s="254"/>
      <c r="G348" s="254"/>
      <c r="H348" s="254"/>
      <c r="I348" s="254"/>
      <c r="J348" s="254"/>
      <c r="K348" s="254"/>
    </row>
    <row r="349" ht="15.75" customHeight="1">
      <c r="A349" s="254"/>
      <c r="B349" s="254"/>
      <c r="C349" s="254"/>
      <c r="D349" s="254"/>
      <c r="E349" s="254"/>
      <c r="F349" s="254"/>
      <c r="G349" s="254"/>
      <c r="H349" s="254"/>
      <c r="I349" s="254"/>
      <c r="J349" s="254"/>
      <c r="K349" s="254"/>
    </row>
    <row r="350" ht="15.75" customHeight="1">
      <c r="A350" s="254"/>
      <c r="B350" s="254"/>
      <c r="C350" s="254"/>
      <c r="D350" s="254"/>
      <c r="E350" s="254"/>
      <c r="F350" s="254"/>
      <c r="G350" s="254"/>
      <c r="H350" s="254"/>
      <c r="I350" s="254"/>
      <c r="J350" s="254"/>
      <c r="K350" s="254"/>
    </row>
    <row r="351" ht="15.75" customHeight="1">
      <c r="A351" s="254"/>
      <c r="B351" s="254"/>
      <c r="C351" s="254"/>
      <c r="D351" s="254"/>
      <c r="E351" s="254"/>
      <c r="F351" s="254"/>
      <c r="G351" s="254"/>
      <c r="H351" s="254"/>
      <c r="I351" s="254"/>
      <c r="J351" s="254"/>
      <c r="K351" s="254"/>
    </row>
    <row r="352" ht="15.75" customHeight="1">
      <c r="A352" s="254"/>
      <c r="B352" s="254"/>
      <c r="C352" s="254"/>
      <c r="D352" s="254"/>
      <c r="E352" s="254"/>
      <c r="F352" s="254"/>
      <c r="G352" s="254"/>
      <c r="H352" s="254"/>
      <c r="I352" s="254"/>
      <c r="J352" s="254"/>
      <c r="K352" s="254"/>
    </row>
    <row r="353" ht="15.75" customHeight="1">
      <c r="A353" s="254"/>
      <c r="B353" s="254"/>
      <c r="C353" s="254"/>
      <c r="D353" s="254"/>
      <c r="E353" s="254"/>
      <c r="F353" s="254"/>
      <c r="G353" s="254"/>
      <c r="H353" s="254"/>
      <c r="I353" s="254"/>
      <c r="J353" s="254"/>
      <c r="K353" s="254"/>
    </row>
    <row r="354" ht="15.75" customHeight="1">
      <c r="A354" s="254"/>
      <c r="B354" s="254"/>
      <c r="C354" s="254"/>
      <c r="D354" s="254"/>
      <c r="E354" s="254"/>
      <c r="F354" s="254"/>
      <c r="G354" s="254"/>
      <c r="H354" s="254"/>
      <c r="I354" s="254"/>
      <c r="J354" s="254"/>
      <c r="K354" s="254"/>
    </row>
    <row r="355" ht="15.75" customHeight="1">
      <c r="A355" s="254"/>
      <c r="B355" s="254"/>
      <c r="C355" s="254"/>
      <c r="D355" s="254"/>
      <c r="E355" s="254"/>
      <c r="F355" s="254"/>
      <c r="G355" s="254"/>
      <c r="H355" s="254"/>
      <c r="I355" s="254"/>
      <c r="J355" s="254"/>
      <c r="K355" s="254"/>
    </row>
    <row r="356" ht="15.75" customHeight="1">
      <c r="A356" s="254"/>
      <c r="B356" s="254"/>
      <c r="C356" s="254"/>
      <c r="D356" s="254"/>
      <c r="E356" s="254"/>
      <c r="F356" s="254"/>
      <c r="G356" s="254"/>
      <c r="H356" s="254"/>
      <c r="I356" s="254"/>
      <c r="J356" s="254"/>
      <c r="K356" s="254"/>
    </row>
    <row r="357" ht="15.75" customHeight="1">
      <c r="A357" s="254"/>
      <c r="B357" s="254"/>
      <c r="C357" s="254"/>
      <c r="D357" s="254"/>
      <c r="E357" s="254"/>
      <c r="F357" s="254"/>
      <c r="G357" s="254"/>
      <c r="H357" s="254"/>
      <c r="I357" s="254"/>
      <c r="J357" s="254"/>
      <c r="K357" s="254"/>
    </row>
    <row r="358" ht="15.75" customHeight="1">
      <c r="A358" s="254"/>
      <c r="B358" s="254"/>
      <c r="C358" s="254"/>
      <c r="D358" s="254"/>
      <c r="E358" s="254"/>
      <c r="F358" s="254"/>
      <c r="G358" s="254"/>
      <c r="H358" s="254"/>
      <c r="I358" s="254"/>
      <c r="J358" s="254"/>
      <c r="K358" s="254"/>
    </row>
    <row r="359" ht="15.75" customHeight="1">
      <c r="A359" s="254"/>
      <c r="B359" s="254"/>
      <c r="C359" s="254"/>
      <c r="D359" s="254"/>
      <c r="E359" s="254"/>
      <c r="F359" s="254"/>
      <c r="G359" s="254"/>
      <c r="H359" s="254"/>
      <c r="I359" s="254"/>
      <c r="J359" s="254"/>
      <c r="K359" s="254"/>
    </row>
    <row r="360" ht="15.75" customHeight="1">
      <c r="A360" s="254"/>
      <c r="B360" s="254"/>
      <c r="C360" s="254"/>
      <c r="D360" s="254"/>
      <c r="E360" s="254"/>
      <c r="F360" s="254"/>
      <c r="G360" s="254"/>
      <c r="H360" s="254"/>
      <c r="I360" s="254"/>
      <c r="J360" s="254"/>
      <c r="K360" s="254"/>
    </row>
    <row r="361" ht="15.75" customHeight="1">
      <c r="A361" s="254"/>
      <c r="B361" s="254"/>
      <c r="C361" s="254"/>
      <c r="D361" s="254"/>
      <c r="E361" s="254"/>
      <c r="F361" s="254"/>
      <c r="G361" s="254"/>
      <c r="H361" s="254"/>
      <c r="I361" s="254"/>
      <c r="J361" s="254"/>
      <c r="K361" s="254"/>
    </row>
    <row r="362" ht="15.75" customHeight="1">
      <c r="A362" s="254"/>
      <c r="B362" s="254"/>
      <c r="C362" s="254"/>
      <c r="D362" s="254"/>
      <c r="E362" s="254"/>
      <c r="F362" s="254"/>
      <c r="G362" s="254"/>
      <c r="H362" s="254"/>
      <c r="I362" s="254"/>
      <c r="J362" s="254"/>
      <c r="K362" s="254"/>
    </row>
    <row r="363" ht="15.75" customHeight="1">
      <c r="A363" s="254"/>
      <c r="B363" s="254"/>
      <c r="C363" s="254"/>
      <c r="D363" s="254"/>
      <c r="E363" s="254"/>
      <c r="F363" s="254"/>
      <c r="G363" s="254"/>
      <c r="H363" s="254"/>
      <c r="I363" s="254"/>
      <c r="J363" s="254"/>
      <c r="K363" s="254"/>
    </row>
    <row r="364" ht="15.75" customHeight="1">
      <c r="A364" s="254"/>
      <c r="B364" s="254"/>
      <c r="C364" s="254"/>
      <c r="D364" s="254"/>
      <c r="E364" s="254"/>
      <c r="F364" s="254"/>
      <c r="G364" s="254"/>
      <c r="H364" s="254"/>
      <c r="I364" s="254"/>
      <c r="J364" s="254"/>
      <c r="K364" s="254"/>
    </row>
    <row r="365" ht="15.75" customHeight="1">
      <c r="A365" s="254"/>
      <c r="B365" s="254"/>
      <c r="C365" s="254"/>
      <c r="D365" s="254"/>
      <c r="E365" s="254"/>
      <c r="F365" s="254"/>
      <c r="G365" s="254"/>
      <c r="H365" s="254"/>
      <c r="I365" s="254"/>
      <c r="J365" s="254"/>
      <c r="K365" s="254"/>
    </row>
    <row r="366" ht="15.75" customHeight="1">
      <c r="A366" s="254"/>
      <c r="B366" s="254"/>
      <c r="C366" s="254"/>
      <c r="D366" s="254"/>
      <c r="E366" s="254"/>
      <c r="F366" s="254"/>
      <c r="G366" s="254"/>
      <c r="H366" s="254"/>
      <c r="I366" s="254"/>
      <c r="J366" s="254"/>
      <c r="K366" s="254"/>
    </row>
    <row r="367" ht="15.75" customHeight="1">
      <c r="A367" s="254"/>
      <c r="B367" s="254"/>
      <c r="C367" s="254"/>
      <c r="D367" s="254"/>
      <c r="E367" s="254"/>
      <c r="F367" s="254"/>
      <c r="G367" s="254"/>
      <c r="H367" s="254"/>
      <c r="I367" s="254"/>
      <c r="J367" s="254"/>
      <c r="K367" s="254"/>
    </row>
    <row r="368" ht="15.75" customHeight="1">
      <c r="A368" s="254"/>
      <c r="B368" s="254"/>
      <c r="C368" s="254"/>
      <c r="D368" s="254"/>
      <c r="E368" s="254"/>
      <c r="F368" s="254"/>
      <c r="G368" s="254"/>
      <c r="H368" s="254"/>
      <c r="I368" s="254"/>
      <c r="J368" s="254"/>
      <c r="K368" s="254"/>
    </row>
    <row r="369" ht="15.75" customHeight="1">
      <c r="A369" s="254"/>
      <c r="B369" s="254"/>
      <c r="C369" s="254"/>
      <c r="D369" s="254"/>
      <c r="E369" s="254"/>
      <c r="F369" s="254"/>
      <c r="G369" s="254"/>
      <c r="H369" s="254"/>
      <c r="I369" s="254"/>
      <c r="J369" s="254"/>
      <c r="K369" s="254"/>
    </row>
    <row r="370" ht="15.75" customHeight="1">
      <c r="A370" s="254"/>
      <c r="B370" s="254"/>
      <c r="C370" s="254"/>
      <c r="D370" s="254"/>
      <c r="E370" s="254"/>
      <c r="F370" s="254"/>
      <c r="G370" s="254"/>
      <c r="H370" s="254"/>
      <c r="I370" s="254"/>
      <c r="J370" s="254"/>
      <c r="K370" s="254"/>
    </row>
    <row r="371" ht="15.75" customHeight="1">
      <c r="A371" s="254"/>
      <c r="B371" s="254"/>
      <c r="C371" s="254"/>
      <c r="D371" s="254"/>
      <c r="E371" s="254"/>
      <c r="F371" s="254"/>
      <c r="G371" s="254"/>
      <c r="H371" s="254"/>
      <c r="I371" s="254"/>
      <c r="J371" s="254"/>
      <c r="K371" s="254"/>
    </row>
    <row r="372" ht="15.75" customHeight="1">
      <c r="A372" s="254"/>
      <c r="B372" s="254"/>
      <c r="C372" s="254"/>
      <c r="D372" s="254"/>
      <c r="E372" s="254"/>
      <c r="F372" s="254"/>
      <c r="G372" s="254"/>
      <c r="H372" s="254"/>
      <c r="I372" s="254"/>
      <c r="J372" s="254"/>
      <c r="K372" s="254"/>
    </row>
    <row r="373" ht="15.75" customHeight="1">
      <c r="A373" s="254"/>
      <c r="B373" s="254"/>
      <c r="C373" s="254"/>
      <c r="D373" s="254"/>
      <c r="E373" s="254"/>
      <c r="F373" s="254"/>
      <c r="G373" s="254"/>
      <c r="H373" s="254"/>
      <c r="I373" s="254"/>
      <c r="J373" s="254"/>
      <c r="K373" s="254"/>
    </row>
    <row r="374" ht="15.75" customHeight="1">
      <c r="A374" s="254"/>
      <c r="B374" s="254"/>
      <c r="C374" s="254"/>
      <c r="D374" s="254"/>
      <c r="E374" s="254"/>
      <c r="F374" s="254"/>
      <c r="G374" s="254"/>
      <c r="H374" s="254"/>
      <c r="I374" s="254"/>
      <c r="J374" s="254"/>
      <c r="K374" s="254"/>
    </row>
    <row r="375" ht="15.75" customHeight="1">
      <c r="A375" s="254"/>
      <c r="B375" s="254"/>
      <c r="C375" s="254"/>
      <c r="D375" s="254"/>
      <c r="E375" s="254"/>
      <c r="F375" s="254"/>
      <c r="G375" s="254"/>
      <c r="H375" s="254"/>
      <c r="I375" s="254"/>
      <c r="J375" s="254"/>
      <c r="K375" s="254"/>
    </row>
    <row r="376" ht="15.75" customHeight="1">
      <c r="A376" s="254"/>
      <c r="B376" s="254"/>
      <c r="C376" s="254"/>
      <c r="D376" s="254"/>
      <c r="E376" s="254"/>
      <c r="F376" s="254"/>
      <c r="G376" s="254"/>
      <c r="H376" s="254"/>
      <c r="I376" s="254"/>
      <c r="J376" s="254"/>
      <c r="K376" s="254"/>
    </row>
    <row r="377" ht="15.75" customHeight="1">
      <c r="A377" s="254"/>
      <c r="B377" s="254"/>
      <c r="C377" s="254"/>
      <c r="D377" s="254"/>
      <c r="E377" s="254"/>
      <c r="F377" s="254"/>
      <c r="G377" s="254"/>
      <c r="H377" s="254"/>
      <c r="I377" s="254"/>
      <c r="J377" s="254"/>
      <c r="K377" s="254"/>
    </row>
    <row r="378" ht="15.75" customHeight="1">
      <c r="A378" s="254"/>
      <c r="B378" s="254"/>
      <c r="C378" s="254"/>
      <c r="D378" s="254"/>
      <c r="E378" s="254"/>
      <c r="F378" s="254"/>
      <c r="G378" s="254"/>
      <c r="H378" s="254"/>
      <c r="I378" s="254"/>
      <c r="J378" s="254"/>
      <c r="K378" s="254"/>
    </row>
    <row r="379" ht="15.75" customHeight="1">
      <c r="A379" s="254"/>
      <c r="B379" s="254"/>
      <c r="C379" s="254"/>
      <c r="D379" s="254"/>
      <c r="E379" s="254"/>
      <c r="F379" s="254"/>
      <c r="G379" s="254"/>
      <c r="H379" s="254"/>
      <c r="I379" s="254"/>
      <c r="J379" s="254"/>
      <c r="K379" s="254"/>
    </row>
    <row r="380" ht="15.75" customHeight="1">
      <c r="A380" s="254"/>
      <c r="B380" s="254"/>
      <c r="C380" s="254"/>
      <c r="D380" s="254"/>
      <c r="E380" s="254"/>
      <c r="F380" s="254"/>
      <c r="G380" s="254"/>
      <c r="H380" s="254"/>
      <c r="I380" s="254"/>
      <c r="J380" s="254"/>
      <c r="K380" s="254"/>
    </row>
    <row r="381" ht="15.75" customHeight="1">
      <c r="A381" s="254"/>
      <c r="B381" s="254"/>
      <c r="C381" s="254"/>
      <c r="D381" s="254"/>
      <c r="E381" s="254"/>
      <c r="F381" s="254"/>
      <c r="G381" s="254"/>
      <c r="H381" s="254"/>
      <c r="I381" s="254"/>
      <c r="J381" s="254"/>
      <c r="K381" s="254"/>
    </row>
    <row r="382" ht="15.75" customHeight="1">
      <c r="A382" s="254"/>
      <c r="B382" s="254"/>
      <c r="C382" s="254"/>
      <c r="D382" s="254"/>
      <c r="E382" s="254"/>
      <c r="F382" s="254"/>
      <c r="G382" s="254"/>
      <c r="H382" s="254"/>
      <c r="I382" s="254"/>
      <c r="J382" s="254"/>
      <c r="K382" s="254"/>
    </row>
    <row r="383" ht="15.75" customHeight="1">
      <c r="A383" s="254"/>
      <c r="B383" s="254"/>
      <c r="C383" s="254"/>
      <c r="D383" s="254"/>
      <c r="E383" s="254"/>
      <c r="F383" s="254"/>
      <c r="G383" s="254"/>
      <c r="H383" s="254"/>
      <c r="I383" s="254"/>
      <c r="J383" s="254"/>
      <c r="K383" s="254"/>
    </row>
    <row r="384" ht="15.75" customHeight="1">
      <c r="A384" s="254"/>
      <c r="B384" s="254"/>
      <c r="C384" s="254"/>
      <c r="D384" s="254"/>
      <c r="E384" s="254"/>
      <c r="F384" s="254"/>
      <c r="G384" s="254"/>
      <c r="H384" s="254"/>
      <c r="I384" s="254"/>
      <c r="J384" s="254"/>
      <c r="K384" s="254"/>
    </row>
    <row r="385" ht="15.75" customHeight="1">
      <c r="A385" s="254"/>
      <c r="B385" s="254"/>
      <c r="C385" s="254"/>
      <c r="D385" s="254"/>
      <c r="E385" s="254"/>
      <c r="F385" s="254"/>
      <c r="G385" s="254"/>
      <c r="H385" s="254"/>
      <c r="I385" s="254"/>
      <c r="J385" s="254"/>
      <c r="K385" s="254"/>
    </row>
    <row r="386" ht="15.75" customHeight="1">
      <c r="A386" s="254"/>
      <c r="B386" s="254"/>
      <c r="C386" s="254"/>
      <c r="D386" s="254"/>
      <c r="E386" s="254"/>
      <c r="F386" s="254"/>
      <c r="G386" s="254"/>
      <c r="H386" s="254"/>
      <c r="I386" s="254"/>
      <c r="J386" s="254"/>
      <c r="K386" s="254"/>
    </row>
    <row r="387" ht="15.75" customHeight="1">
      <c r="A387" s="254"/>
      <c r="B387" s="254"/>
      <c r="C387" s="254"/>
      <c r="D387" s="254"/>
      <c r="E387" s="254"/>
      <c r="F387" s="254"/>
      <c r="G387" s="254"/>
      <c r="H387" s="254"/>
      <c r="I387" s="254"/>
      <c r="J387" s="254"/>
      <c r="K387" s="254"/>
    </row>
    <row r="388" ht="15.75" customHeight="1">
      <c r="A388" s="254"/>
      <c r="B388" s="254"/>
      <c r="C388" s="254"/>
      <c r="D388" s="254"/>
      <c r="E388" s="254"/>
      <c r="F388" s="254"/>
      <c r="G388" s="254"/>
      <c r="H388" s="254"/>
      <c r="I388" s="254"/>
      <c r="J388" s="254"/>
      <c r="K388" s="254"/>
    </row>
    <row r="389" ht="15.75" customHeight="1">
      <c r="A389" s="254"/>
      <c r="B389" s="254"/>
      <c r="C389" s="254"/>
      <c r="D389" s="254"/>
      <c r="E389" s="254"/>
      <c r="F389" s="254"/>
      <c r="G389" s="254"/>
      <c r="H389" s="254"/>
      <c r="I389" s="254"/>
      <c r="J389" s="254"/>
      <c r="K389" s="254"/>
    </row>
    <row r="390" ht="15.75" customHeight="1">
      <c r="A390" s="254"/>
      <c r="B390" s="254"/>
      <c r="C390" s="254"/>
      <c r="D390" s="254"/>
      <c r="E390" s="254"/>
      <c r="F390" s="254"/>
      <c r="G390" s="254"/>
      <c r="H390" s="254"/>
      <c r="I390" s="254"/>
      <c r="J390" s="254"/>
      <c r="K390" s="254"/>
    </row>
    <row r="391" ht="15.75" customHeight="1">
      <c r="A391" s="254"/>
      <c r="B391" s="254"/>
      <c r="C391" s="254"/>
      <c r="D391" s="254"/>
      <c r="E391" s="254"/>
      <c r="F391" s="254"/>
      <c r="G391" s="254"/>
      <c r="H391" s="254"/>
      <c r="I391" s="254"/>
      <c r="J391" s="254"/>
      <c r="K391" s="254"/>
    </row>
    <row r="392" ht="15.75" customHeight="1">
      <c r="A392" s="254"/>
      <c r="B392" s="254"/>
      <c r="C392" s="254"/>
      <c r="D392" s="254"/>
      <c r="E392" s="254"/>
      <c r="F392" s="254"/>
      <c r="G392" s="254"/>
      <c r="H392" s="254"/>
      <c r="I392" s="254"/>
      <c r="J392" s="254"/>
      <c r="K392" s="254"/>
    </row>
    <row r="393" ht="15.75" customHeight="1">
      <c r="A393" s="254"/>
      <c r="B393" s="254"/>
      <c r="C393" s="254"/>
      <c r="D393" s="254"/>
      <c r="E393" s="254"/>
      <c r="F393" s="254"/>
      <c r="G393" s="254"/>
      <c r="H393" s="254"/>
      <c r="I393" s="254"/>
      <c r="J393" s="254"/>
      <c r="K393" s="254"/>
    </row>
    <row r="394" ht="15.75" customHeight="1">
      <c r="A394" s="254"/>
      <c r="B394" s="254"/>
      <c r="C394" s="254"/>
      <c r="D394" s="254"/>
      <c r="E394" s="254"/>
      <c r="F394" s="254"/>
      <c r="G394" s="254"/>
      <c r="H394" s="254"/>
      <c r="I394" s="254"/>
      <c r="J394" s="254"/>
      <c r="K394" s="254"/>
    </row>
    <row r="395" ht="15.75" customHeight="1">
      <c r="A395" s="254"/>
      <c r="B395" s="254"/>
      <c r="C395" s="254"/>
      <c r="D395" s="254"/>
      <c r="E395" s="254"/>
      <c r="F395" s="254"/>
      <c r="G395" s="254"/>
      <c r="H395" s="254"/>
      <c r="I395" s="254"/>
      <c r="J395" s="254"/>
      <c r="K395" s="254"/>
    </row>
    <row r="396" ht="15.75" customHeight="1">
      <c r="A396" s="254"/>
      <c r="B396" s="254"/>
      <c r="C396" s="254"/>
      <c r="D396" s="254"/>
      <c r="E396" s="254"/>
      <c r="F396" s="254"/>
      <c r="G396" s="254"/>
      <c r="H396" s="254"/>
      <c r="I396" s="254"/>
      <c r="J396" s="254"/>
      <c r="K396" s="254"/>
    </row>
    <row r="397" ht="15.75" customHeight="1">
      <c r="A397" s="254"/>
      <c r="B397" s="254"/>
      <c r="C397" s="254"/>
      <c r="D397" s="254"/>
      <c r="E397" s="254"/>
      <c r="F397" s="254"/>
      <c r="G397" s="254"/>
      <c r="H397" s="254"/>
      <c r="I397" s="254"/>
      <c r="J397" s="254"/>
      <c r="K397" s="254"/>
    </row>
    <row r="398" ht="15.75" customHeight="1">
      <c r="A398" s="254"/>
      <c r="B398" s="254"/>
      <c r="C398" s="254"/>
      <c r="D398" s="254"/>
      <c r="E398" s="254"/>
      <c r="F398" s="254"/>
      <c r="G398" s="254"/>
      <c r="H398" s="254"/>
      <c r="I398" s="254"/>
      <c r="J398" s="254"/>
      <c r="K398" s="254"/>
    </row>
    <row r="399" ht="15.75" customHeight="1">
      <c r="A399" s="254"/>
      <c r="B399" s="254"/>
      <c r="C399" s="254"/>
      <c r="D399" s="254"/>
      <c r="E399" s="254"/>
      <c r="F399" s="254"/>
      <c r="G399" s="254"/>
      <c r="H399" s="254"/>
      <c r="I399" s="254"/>
      <c r="J399" s="254"/>
      <c r="K399" s="254"/>
    </row>
    <row r="400" ht="15.75" customHeight="1">
      <c r="A400" s="254"/>
      <c r="B400" s="254"/>
      <c r="C400" s="254"/>
      <c r="D400" s="254"/>
      <c r="E400" s="254"/>
      <c r="F400" s="254"/>
      <c r="G400" s="254"/>
      <c r="H400" s="254"/>
      <c r="I400" s="254"/>
      <c r="J400" s="254"/>
      <c r="K400" s="254"/>
    </row>
    <row r="401" ht="15.75" customHeight="1">
      <c r="A401" s="254"/>
      <c r="B401" s="254"/>
      <c r="C401" s="254"/>
      <c r="D401" s="254"/>
      <c r="E401" s="254"/>
      <c r="F401" s="254"/>
      <c r="G401" s="254"/>
      <c r="H401" s="254"/>
      <c r="I401" s="254"/>
      <c r="J401" s="254"/>
      <c r="K401" s="254"/>
    </row>
    <row r="402" ht="15.75" customHeight="1">
      <c r="A402" s="254"/>
      <c r="B402" s="254"/>
      <c r="C402" s="254"/>
      <c r="D402" s="254"/>
      <c r="E402" s="254"/>
      <c r="F402" s="254"/>
      <c r="G402" s="254"/>
      <c r="H402" s="254"/>
      <c r="I402" s="254"/>
      <c r="J402" s="254"/>
      <c r="K402" s="254"/>
    </row>
    <row r="403" ht="15.75" customHeight="1">
      <c r="A403" s="254"/>
      <c r="B403" s="254"/>
      <c r="C403" s="254"/>
      <c r="D403" s="254"/>
      <c r="E403" s="254"/>
      <c r="F403" s="254"/>
      <c r="G403" s="254"/>
      <c r="H403" s="254"/>
      <c r="I403" s="254"/>
      <c r="J403" s="254"/>
      <c r="K403" s="254"/>
    </row>
    <row r="404" ht="15.75" customHeight="1">
      <c r="A404" s="254"/>
      <c r="B404" s="254"/>
      <c r="C404" s="254"/>
      <c r="D404" s="254"/>
      <c r="E404" s="254"/>
      <c r="F404" s="254"/>
      <c r="G404" s="254"/>
      <c r="H404" s="254"/>
      <c r="I404" s="254"/>
      <c r="J404" s="254"/>
      <c r="K404" s="254"/>
    </row>
    <row r="405" ht="15.75" customHeight="1">
      <c r="A405" s="254"/>
      <c r="B405" s="254"/>
      <c r="C405" s="254"/>
      <c r="D405" s="254"/>
      <c r="E405" s="254"/>
      <c r="F405" s="254"/>
      <c r="G405" s="254"/>
      <c r="H405" s="254"/>
      <c r="I405" s="254"/>
      <c r="J405" s="254"/>
      <c r="K405" s="254"/>
    </row>
    <row r="406" ht="15.75" customHeight="1">
      <c r="A406" s="254"/>
      <c r="B406" s="254"/>
      <c r="C406" s="254"/>
      <c r="D406" s="254"/>
      <c r="E406" s="254"/>
      <c r="F406" s="254"/>
      <c r="G406" s="254"/>
      <c r="H406" s="254"/>
      <c r="I406" s="254"/>
      <c r="J406" s="254"/>
      <c r="K406" s="254"/>
    </row>
    <row r="407" ht="15.75" customHeight="1">
      <c r="A407" s="254"/>
      <c r="B407" s="254"/>
      <c r="C407" s="254"/>
      <c r="D407" s="254"/>
      <c r="E407" s="254"/>
      <c r="F407" s="254"/>
      <c r="G407" s="254"/>
      <c r="H407" s="254"/>
      <c r="I407" s="254"/>
      <c r="J407" s="254"/>
      <c r="K407" s="254"/>
    </row>
    <row r="408" ht="15.75" customHeight="1">
      <c r="A408" s="254"/>
      <c r="B408" s="254"/>
      <c r="C408" s="254"/>
      <c r="D408" s="254"/>
      <c r="E408" s="254"/>
      <c r="F408" s="254"/>
      <c r="G408" s="254"/>
      <c r="H408" s="254"/>
      <c r="I408" s="254"/>
      <c r="J408" s="254"/>
      <c r="K408" s="254"/>
    </row>
    <row r="409" ht="15.75" customHeight="1">
      <c r="A409" s="254"/>
      <c r="B409" s="254"/>
      <c r="C409" s="254"/>
      <c r="D409" s="254"/>
      <c r="E409" s="254"/>
      <c r="F409" s="254"/>
      <c r="G409" s="254"/>
      <c r="H409" s="254"/>
      <c r="I409" s="254"/>
      <c r="J409" s="254"/>
      <c r="K409" s="254"/>
    </row>
    <row r="410" ht="15.75" customHeight="1">
      <c r="A410" s="254"/>
      <c r="B410" s="254"/>
      <c r="C410" s="254"/>
      <c r="D410" s="254"/>
      <c r="E410" s="254"/>
      <c r="F410" s="254"/>
      <c r="G410" s="254"/>
      <c r="H410" s="254"/>
      <c r="I410" s="254"/>
      <c r="J410" s="254"/>
      <c r="K410" s="254"/>
    </row>
    <row r="411" ht="15.75" customHeight="1">
      <c r="A411" s="254"/>
      <c r="B411" s="254"/>
      <c r="C411" s="254"/>
      <c r="D411" s="254"/>
      <c r="E411" s="254"/>
      <c r="F411" s="254"/>
      <c r="G411" s="254"/>
      <c r="H411" s="254"/>
      <c r="I411" s="254"/>
      <c r="J411" s="254"/>
      <c r="K411" s="254"/>
    </row>
    <row r="412" ht="15.75" customHeight="1">
      <c r="A412" s="254"/>
      <c r="B412" s="254"/>
      <c r="C412" s="254"/>
      <c r="D412" s="254"/>
      <c r="E412" s="254"/>
      <c r="F412" s="254"/>
      <c r="G412" s="254"/>
      <c r="H412" s="254"/>
      <c r="I412" s="254"/>
      <c r="J412" s="254"/>
      <c r="K412" s="254"/>
    </row>
    <row r="413" ht="15.75" customHeight="1">
      <c r="A413" s="254"/>
      <c r="B413" s="254"/>
      <c r="C413" s="254"/>
      <c r="D413" s="254"/>
      <c r="E413" s="254"/>
      <c r="F413" s="254"/>
      <c r="G413" s="254"/>
      <c r="H413" s="254"/>
      <c r="I413" s="254"/>
      <c r="J413" s="254"/>
      <c r="K413" s="254"/>
    </row>
    <row r="414" ht="15.75" customHeight="1">
      <c r="A414" s="254"/>
      <c r="B414" s="254"/>
      <c r="C414" s="254"/>
      <c r="D414" s="254"/>
      <c r="E414" s="254"/>
      <c r="F414" s="254"/>
      <c r="G414" s="254"/>
      <c r="H414" s="254"/>
      <c r="I414" s="254"/>
      <c r="J414" s="254"/>
      <c r="K414" s="254"/>
    </row>
    <row r="415" ht="15.75" customHeight="1">
      <c r="A415" s="254"/>
      <c r="B415" s="254"/>
      <c r="C415" s="254"/>
      <c r="D415" s="254"/>
      <c r="E415" s="254"/>
      <c r="F415" s="254"/>
      <c r="G415" s="254"/>
      <c r="H415" s="254"/>
      <c r="I415" s="254"/>
      <c r="J415" s="254"/>
      <c r="K415" s="254"/>
    </row>
    <row r="416" ht="15.75" customHeight="1">
      <c r="A416" s="254"/>
      <c r="B416" s="254"/>
      <c r="C416" s="254"/>
      <c r="D416" s="254"/>
      <c r="E416" s="254"/>
      <c r="F416" s="254"/>
      <c r="G416" s="254"/>
      <c r="H416" s="254"/>
      <c r="I416" s="254"/>
      <c r="J416" s="254"/>
      <c r="K416" s="254"/>
    </row>
    <row r="417" ht="15.75" customHeight="1">
      <c r="A417" s="254"/>
      <c r="B417" s="254"/>
      <c r="C417" s="254"/>
      <c r="D417" s="254"/>
      <c r="E417" s="254"/>
      <c r="F417" s="254"/>
      <c r="G417" s="254"/>
      <c r="H417" s="254"/>
      <c r="I417" s="254"/>
      <c r="J417" s="254"/>
      <c r="K417" s="254"/>
    </row>
    <row r="418" ht="15.75" customHeight="1">
      <c r="A418" s="254"/>
      <c r="B418" s="254"/>
      <c r="C418" s="254"/>
      <c r="D418" s="254"/>
      <c r="E418" s="254"/>
      <c r="F418" s="254"/>
      <c r="G418" s="254"/>
      <c r="H418" s="254"/>
      <c r="I418" s="254"/>
      <c r="J418" s="254"/>
      <c r="K418" s="254"/>
    </row>
    <row r="419" ht="15.75" customHeight="1">
      <c r="A419" s="254"/>
      <c r="B419" s="254"/>
      <c r="C419" s="254"/>
      <c r="D419" s="254"/>
      <c r="E419" s="254"/>
      <c r="F419" s="254"/>
      <c r="G419" s="254"/>
      <c r="H419" s="254"/>
      <c r="I419" s="254"/>
      <c r="J419" s="254"/>
      <c r="K419" s="254"/>
    </row>
    <row r="420" ht="15.75" customHeight="1">
      <c r="A420" s="254"/>
      <c r="B420" s="254"/>
      <c r="C420" s="254"/>
      <c r="D420" s="254"/>
      <c r="E420" s="254"/>
      <c r="F420" s="254"/>
      <c r="G420" s="254"/>
      <c r="H420" s="254"/>
      <c r="I420" s="254"/>
      <c r="J420" s="254"/>
      <c r="K420" s="254"/>
    </row>
    <row r="421" ht="15.75" customHeight="1">
      <c r="A421" s="254"/>
      <c r="B421" s="254"/>
      <c r="C421" s="254"/>
      <c r="D421" s="254"/>
      <c r="E421" s="254"/>
      <c r="F421" s="254"/>
      <c r="G421" s="254"/>
      <c r="H421" s="254"/>
      <c r="I421" s="254"/>
      <c r="J421" s="254"/>
      <c r="K421" s="254"/>
    </row>
    <row r="422" ht="15.75" customHeight="1">
      <c r="A422" s="254"/>
      <c r="B422" s="254"/>
      <c r="C422" s="254"/>
      <c r="D422" s="254"/>
      <c r="E422" s="254"/>
      <c r="F422" s="254"/>
      <c r="G422" s="254"/>
      <c r="H422" s="254"/>
      <c r="I422" s="254"/>
      <c r="J422" s="254"/>
      <c r="K422" s="254"/>
    </row>
    <row r="423" ht="15.75" customHeight="1">
      <c r="A423" s="254"/>
      <c r="B423" s="254"/>
      <c r="C423" s="254"/>
      <c r="D423" s="254"/>
      <c r="E423" s="254"/>
      <c r="F423" s="254"/>
      <c r="G423" s="254"/>
      <c r="H423" s="254"/>
      <c r="I423" s="254"/>
      <c r="J423" s="254"/>
      <c r="K423" s="254"/>
    </row>
    <row r="424" ht="15.75" customHeight="1">
      <c r="A424" s="254"/>
      <c r="B424" s="254"/>
      <c r="C424" s="254"/>
      <c r="D424" s="254"/>
      <c r="E424" s="254"/>
      <c r="F424" s="254"/>
      <c r="G424" s="254"/>
      <c r="H424" s="254"/>
      <c r="I424" s="254"/>
      <c r="J424" s="254"/>
      <c r="K424" s="254"/>
    </row>
    <row r="425" ht="15.75" customHeight="1">
      <c r="A425" s="254"/>
      <c r="B425" s="254"/>
      <c r="C425" s="254"/>
      <c r="D425" s="254"/>
      <c r="E425" s="254"/>
      <c r="F425" s="254"/>
      <c r="G425" s="254"/>
      <c r="H425" s="254"/>
      <c r="I425" s="254"/>
      <c r="J425" s="254"/>
      <c r="K425" s="254"/>
    </row>
    <row r="426" ht="15.75" customHeight="1">
      <c r="A426" s="254"/>
      <c r="B426" s="254"/>
      <c r="C426" s="254"/>
      <c r="D426" s="254"/>
      <c r="E426" s="254"/>
      <c r="F426" s="254"/>
      <c r="G426" s="254"/>
      <c r="H426" s="254"/>
      <c r="I426" s="254"/>
      <c r="J426" s="254"/>
      <c r="K426" s="254"/>
    </row>
    <row r="427" ht="15.75" customHeight="1">
      <c r="A427" s="254"/>
      <c r="B427" s="254"/>
      <c r="C427" s="254"/>
      <c r="D427" s="254"/>
      <c r="E427" s="254"/>
      <c r="F427" s="254"/>
      <c r="G427" s="254"/>
      <c r="H427" s="254"/>
      <c r="I427" s="254"/>
      <c r="J427" s="254"/>
      <c r="K427" s="254"/>
    </row>
    <row r="428" ht="15.75" customHeight="1">
      <c r="A428" s="254"/>
      <c r="B428" s="254"/>
      <c r="C428" s="254"/>
      <c r="D428" s="254"/>
      <c r="E428" s="254"/>
      <c r="F428" s="254"/>
      <c r="G428" s="254"/>
      <c r="H428" s="254"/>
      <c r="I428" s="254"/>
      <c r="J428" s="254"/>
      <c r="K428" s="254"/>
    </row>
    <row r="429" ht="15.75" customHeight="1">
      <c r="A429" s="254"/>
      <c r="B429" s="254"/>
      <c r="C429" s="254"/>
      <c r="D429" s="254"/>
      <c r="E429" s="254"/>
      <c r="F429" s="254"/>
      <c r="G429" s="254"/>
      <c r="H429" s="254"/>
      <c r="I429" s="254"/>
      <c r="J429" s="254"/>
      <c r="K429" s="254"/>
    </row>
    <row r="430" ht="15.75" customHeight="1">
      <c r="A430" s="254"/>
      <c r="B430" s="254"/>
      <c r="C430" s="254"/>
      <c r="D430" s="254"/>
      <c r="E430" s="254"/>
      <c r="F430" s="254"/>
      <c r="G430" s="254"/>
      <c r="H430" s="254"/>
      <c r="I430" s="254"/>
      <c r="J430" s="254"/>
      <c r="K430" s="254"/>
    </row>
    <row r="431" ht="15.75" customHeight="1">
      <c r="A431" s="254"/>
      <c r="B431" s="254"/>
      <c r="C431" s="254"/>
      <c r="D431" s="254"/>
      <c r="E431" s="254"/>
      <c r="F431" s="254"/>
      <c r="G431" s="254"/>
      <c r="H431" s="254"/>
      <c r="I431" s="254"/>
      <c r="J431" s="254"/>
      <c r="K431" s="254"/>
    </row>
    <row r="432" ht="15.75" customHeight="1">
      <c r="A432" s="254"/>
      <c r="B432" s="254"/>
      <c r="C432" s="254"/>
      <c r="D432" s="254"/>
      <c r="E432" s="254"/>
      <c r="F432" s="254"/>
      <c r="G432" s="254"/>
      <c r="H432" s="254"/>
      <c r="I432" s="254"/>
      <c r="J432" s="254"/>
      <c r="K432" s="254"/>
    </row>
    <row r="433" ht="15.75" customHeight="1">
      <c r="A433" s="254"/>
      <c r="B433" s="254"/>
      <c r="C433" s="254"/>
      <c r="D433" s="254"/>
      <c r="E433" s="254"/>
      <c r="F433" s="254"/>
      <c r="G433" s="254"/>
      <c r="H433" s="254"/>
      <c r="I433" s="254"/>
      <c r="J433" s="254"/>
      <c r="K433" s="254"/>
    </row>
    <row r="434" ht="15.75" customHeight="1">
      <c r="A434" s="254"/>
      <c r="B434" s="254"/>
      <c r="C434" s="254"/>
      <c r="D434" s="254"/>
      <c r="E434" s="254"/>
      <c r="F434" s="254"/>
      <c r="G434" s="254"/>
      <c r="H434" s="254"/>
      <c r="I434" s="254"/>
      <c r="J434" s="254"/>
      <c r="K434" s="254"/>
    </row>
    <row r="435" ht="15.75" customHeight="1">
      <c r="A435" s="254"/>
      <c r="B435" s="254"/>
      <c r="C435" s="254"/>
      <c r="D435" s="254"/>
      <c r="E435" s="254"/>
      <c r="F435" s="254"/>
      <c r="G435" s="254"/>
      <c r="H435" s="254"/>
      <c r="I435" s="254"/>
      <c r="J435" s="254"/>
      <c r="K435" s="254"/>
    </row>
    <row r="436" ht="15.75" customHeight="1">
      <c r="A436" s="254"/>
      <c r="B436" s="254"/>
      <c r="C436" s="254"/>
      <c r="D436" s="254"/>
      <c r="E436" s="254"/>
      <c r="F436" s="254"/>
      <c r="G436" s="254"/>
      <c r="H436" s="254"/>
      <c r="I436" s="254"/>
      <c r="J436" s="254"/>
      <c r="K436" s="254"/>
    </row>
    <row r="437" ht="15.75" customHeight="1">
      <c r="A437" s="254"/>
      <c r="B437" s="254"/>
      <c r="C437" s="254"/>
      <c r="D437" s="254"/>
      <c r="E437" s="254"/>
      <c r="F437" s="254"/>
      <c r="G437" s="254"/>
      <c r="H437" s="254"/>
      <c r="I437" s="254"/>
      <c r="J437" s="254"/>
      <c r="K437" s="254"/>
    </row>
    <row r="438" ht="15.75" customHeight="1">
      <c r="A438" s="254"/>
      <c r="B438" s="254"/>
      <c r="C438" s="254"/>
      <c r="D438" s="254"/>
      <c r="E438" s="254"/>
      <c r="F438" s="254"/>
      <c r="G438" s="254"/>
      <c r="H438" s="254"/>
      <c r="I438" s="254"/>
      <c r="J438" s="254"/>
      <c r="K438" s="254"/>
    </row>
    <row r="439" ht="15.75" customHeight="1">
      <c r="A439" s="254"/>
      <c r="B439" s="254"/>
      <c r="C439" s="254"/>
      <c r="D439" s="254"/>
      <c r="E439" s="254"/>
      <c r="F439" s="254"/>
      <c r="G439" s="254"/>
      <c r="H439" s="254"/>
      <c r="I439" s="254"/>
      <c r="J439" s="254"/>
      <c r="K439" s="254"/>
    </row>
    <row r="440" ht="15.75" customHeight="1">
      <c r="A440" s="254"/>
      <c r="B440" s="254"/>
      <c r="C440" s="254"/>
      <c r="D440" s="254"/>
      <c r="E440" s="254"/>
      <c r="F440" s="254"/>
      <c r="G440" s="254"/>
      <c r="H440" s="254"/>
      <c r="I440" s="254"/>
      <c r="J440" s="254"/>
      <c r="K440" s="254"/>
    </row>
    <row r="441" ht="15.75" customHeight="1">
      <c r="A441" s="254"/>
      <c r="B441" s="254"/>
      <c r="C441" s="254"/>
      <c r="D441" s="254"/>
      <c r="E441" s="254"/>
      <c r="F441" s="254"/>
      <c r="G441" s="254"/>
      <c r="H441" s="254"/>
      <c r="I441" s="254"/>
      <c r="J441" s="254"/>
      <c r="K441" s="254"/>
    </row>
    <row r="442" ht="15.75" customHeight="1">
      <c r="A442" s="254"/>
      <c r="B442" s="254"/>
      <c r="C442" s="254"/>
      <c r="D442" s="254"/>
      <c r="E442" s="254"/>
      <c r="F442" s="254"/>
      <c r="G442" s="254"/>
      <c r="H442" s="254"/>
      <c r="I442" s="254"/>
      <c r="J442" s="254"/>
      <c r="K442" s="254"/>
    </row>
    <row r="443" ht="15.75" customHeight="1">
      <c r="A443" s="254"/>
      <c r="B443" s="254"/>
      <c r="C443" s="254"/>
      <c r="D443" s="254"/>
      <c r="E443" s="254"/>
      <c r="F443" s="254"/>
      <c r="G443" s="254"/>
      <c r="H443" s="254"/>
      <c r="I443" s="254"/>
      <c r="J443" s="254"/>
      <c r="K443" s="254"/>
    </row>
    <row r="444" ht="15.75" customHeight="1">
      <c r="A444" s="254"/>
      <c r="B444" s="254"/>
      <c r="C444" s="254"/>
      <c r="D444" s="254"/>
      <c r="E444" s="254"/>
      <c r="F444" s="254"/>
      <c r="G444" s="254"/>
      <c r="H444" s="254"/>
      <c r="I444" s="254"/>
      <c r="J444" s="254"/>
      <c r="K444" s="254"/>
    </row>
    <row r="445" ht="15.75" customHeight="1">
      <c r="A445" s="254"/>
      <c r="B445" s="254"/>
      <c r="C445" s="254"/>
      <c r="D445" s="254"/>
      <c r="E445" s="254"/>
      <c r="F445" s="254"/>
      <c r="G445" s="254"/>
      <c r="H445" s="254"/>
      <c r="I445" s="254"/>
      <c r="J445" s="254"/>
      <c r="K445" s="254"/>
    </row>
    <row r="446" ht="15.75" customHeight="1">
      <c r="A446" s="254"/>
      <c r="B446" s="254"/>
      <c r="C446" s="254"/>
      <c r="D446" s="254"/>
      <c r="E446" s="254"/>
      <c r="F446" s="254"/>
      <c r="G446" s="254"/>
      <c r="H446" s="254"/>
      <c r="I446" s="254"/>
      <c r="J446" s="254"/>
      <c r="K446" s="254"/>
    </row>
    <row r="447" ht="15.75" customHeight="1">
      <c r="A447" s="254"/>
      <c r="B447" s="254"/>
      <c r="C447" s="254"/>
      <c r="D447" s="254"/>
      <c r="E447" s="254"/>
      <c r="F447" s="254"/>
      <c r="G447" s="254"/>
      <c r="H447" s="254"/>
      <c r="I447" s="254"/>
      <c r="J447" s="254"/>
      <c r="K447" s="254"/>
    </row>
    <row r="448" ht="15.75" customHeight="1">
      <c r="A448" s="254"/>
      <c r="B448" s="254"/>
      <c r="C448" s="254"/>
      <c r="D448" s="254"/>
      <c r="E448" s="254"/>
      <c r="F448" s="254"/>
      <c r="G448" s="254"/>
      <c r="H448" s="254"/>
      <c r="I448" s="254"/>
      <c r="J448" s="254"/>
      <c r="K448" s="254"/>
    </row>
    <row r="449" ht="15.75" customHeight="1">
      <c r="A449" s="254"/>
      <c r="B449" s="254"/>
      <c r="C449" s="254"/>
      <c r="D449" s="254"/>
      <c r="E449" s="254"/>
      <c r="F449" s="254"/>
      <c r="G449" s="254"/>
      <c r="H449" s="254"/>
      <c r="I449" s="254"/>
      <c r="J449" s="254"/>
      <c r="K449" s="254"/>
    </row>
    <row r="450" ht="15.75" customHeight="1">
      <c r="A450" s="254"/>
      <c r="B450" s="254"/>
      <c r="C450" s="254"/>
      <c r="D450" s="254"/>
      <c r="E450" s="254"/>
      <c r="F450" s="254"/>
      <c r="G450" s="254"/>
      <c r="H450" s="254"/>
      <c r="I450" s="254"/>
      <c r="J450" s="254"/>
      <c r="K450" s="254"/>
    </row>
    <row r="451" ht="15.75" customHeight="1">
      <c r="A451" s="254"/>
      <c r="B451" s="254"/>
      <c r="C451" s="254"/>
      <c r="D451" s="254"/>
      <c r="E451" s="254"/>
      <c r="F451" s="254"/>
      <c r="G451" s="254"/>
      <c r="H451" s="254"/>
      <c r="I451" s="254"/>
      <c r="J451" s="254"/>
      <c r="K451" s="254"/>
    </row>
    <row r="452" ht="15.75" customHeight="1">
      <c r="A452" s="254"/>
      <c r="B452" s="254"/>
      <c r="C452" s="254"/>
      <c r="D452" s="254"/>
      <c r="E452" s="254"/>
      <c r="F452" s="254"/>
      <c r="G452" s="254"/>
      <c r="H452" s="254"/>
      <c r="I452" s="254"/>
      <c r="J452" s="254"/>
      <c r="K452" s="254"/>
    </row>
    <row r="453" ht="15.75" customHeight="1">
      <c r="A453" s="254"/>
      <c r="B453" s="254"/>
      <c r="C453" s="254"/>
      <c r="D453" s="254"/>
      <c r="E453" s="254"/>
      <c r="F453" s="254"/>
      <c r="G453" s="254"/>
      <c r="H453" s="254"/>
      <c r="I453" s="254"/>
      <c r="J453" s="254"/>
      <c r="K453" s="254"/>
    </row>
    <row r="454" ht="15.75" customHeight="1">
      <c r="A454" s="254"/>
      <c r="B454" s="254"/>
      <c r="C454" s="254"/>
      <c r="D454" s="254"/>
      <c r="E454" s="254"/>
      <c r="F454" s="254"/>
      <c r="G454" s="254"/>
      <c r="H454" s="254"/>
      <c r="I454" s="254"/>
      <c r="J454" s="254"/>
      <c r="K454" s="254"/>
    </row>
    <row r="455" ht="15.75" customHeight="1">
      <c r="A455" s="254"/>
      <c r="B455" s="254"/>
      <c r="C455" s="254"/>
      <c r="D455" s="254"/>
      <c r="E455" s="254"/>
      <c r="F455" s="254"/>
      <c r="G455" s="254"/>
      <c r="H455" s="254"/>
      <c r="I455" s="254"/>
      <c r="J455" s="254"/>
      <c r="K455" s="254"/>
    </row>
    <row r="456" ht="15.75" customHeight="1">
      <c r="A456" s="254"/>
      <c r="B456" s="254"/>
      <c r="C456" s="254"/>
      <c r="D456" s="254"/>
      <c r="E456" s="254"/>
      <c r="F456" s="254"/>
      <c r="G456" s="254"/>
      <c r="H456" s="254"/>
      <c r="I456" s="254"/>
      <c r="J456" s="254"/>
      <c r="K456" s="254"/>
    </row>
    <row r="457" ht="15.75" customHeight="1">
      <c r="A457" s="254"/>
      <c r="B457" s="254"/>
      <c r="C457" s="254"/>
      <c r="D457" s="254"/>
      <c r="E457" s="254"/>
      <c r="F457" s="254"/>
      <c r="G457" s="254"/>
      <c r="H457" s="254"/>
      <c r="I457" s="254"/>
      <c r="J457" s="254"/>
      <c r="K457" s="254"/>
    </row>
    <row r="458" ht="15.75" customHeight="1">
      <c r="A458" s="254"/>
      <c r="B458" s="254"/>
      <c r="C458" s="254"/>
      <c r="D458" s="254"/>
      <c r="E458" s="254"/>
      <c r="F458" s="254"/>
      <c r="G458" s="254"/>
      <c r="H458" s="254"/>
      <c r="I458" s="254"/>
      <c r="J458" s="254"/>
      <c r="K458" s="254"/>
    </row>
    <row r="459" ht="15.75" customHeight="1">
      <c r="A459" s="254"/>
      <c r="B459" s="254"/>
      <c r="C459" s="254"/>
      <c r="D459" s="254"/>
      <c r="E459" s="254"/>
      <c r="F459" s="254"/>
      <c r="G459" s="254"/>
      <c r="H459" s="254"/>
      <c r="I459" s="254"/>
      <c r="J459" s="254"/>
      <c r="K459" s="254"/>
    </row>
    <row r="460" ht="15.75" customHeight="1">
      <c r="A460" s="254"/>
      <c r="B460" s="254"/>
      <c r="C460" s="254"/>
      <c r="D460" s="254"/>
      <c r="E460" s="254"/>
      <c r="F460" s="254"/>
      <c r="G460" s="254"/>
      <c r="H460" s="254"/>
      <c r="I460" s="254"/>
      <c r="J460" s="254"/>
      <c r="K460" s="254"/>
    </row>
    <row r="461" ht="15.75" customHeight="1">
      <c r="A461" s="254"/>
      <c r="B461" s="254"/>
      <c r="C461" s="254"/>
      <c r="D461" s="254"/>
      <c r="E461" s="254"/>
      <c r="F461" s="254"/>
      <c r="G461" s="254"/>
      <c r="H461" s="254"/>
      <c r="I461" s="254"/>
      <c r="J461" s="254"/>
      <c r="K461" s="254"/>
    </row>
    <row r="462" ht="15.75" customHeight="1">
      <c r="A462" s="254"/>
      <c r="B462" s="254"/>
      <c r="C462" s="254"/>
      <c r="D462" s="254"/>
      <c r="E462" s="254"/>
      <c r="F462" s="254"/>
      <c r="G462" s="254"/>
      <c r="H462" s="254"/>
      <c r="I462" s="254"/>
      <c r="J462" s="254"/>
      <c r="K462" s="254"/>
    </row>
    <row r="463" ht="15.75" customHeight="1">
      <c r="A463" s="254"/>
      <c r="B463" s="254"/>
      <c r="C463" s="254"/>
      <c r="D463" s="254"/>
      <c r="E463" s="254"/>
      <c r="F463" s="254"/>
      <c r="G463" s="254"/>
      <c r="H463" s="254"/>
      <c r="I463" s="254"/>
      <c r="J463" s="254"/>
      <c r="K463" s="254"/>
    </row>
    <row r="464" ht="15.75" customHeight="1">
      <c r="A464" s="254"/>
      <c r="B464" s="254"/>
      <c r="C464" s="254"/>
      <c r="D464" s="254"/>
      <c r="E464" s="254"/>
      <c r="F464" s="254"/>
      <c r="G464" s="254"/>
      <c r="H464" s="254"/>
      <c r="I464" s="254"/>
      <c r="J464" s="254"/>
      <c r="K464" s="254"/>
    </row>
    <row r="465" ht="15.75" customHeight="1">
      <c r="A465" s="254"/>
      <c r="B465" s="254"/>
      <c r="C465" s="254"/>
      <c r="D465" s="254"/>
      <c r="E465" s="254"/>
      <c r="F465" s="254"/>
      <c r="G465" s="254"/>
      <c r="H465" s="254"/>
      <c r="I465" s="254"/>
      <c r="J465" s="254"/>
      <c r="K465" s="254"/>
    </row>
    <row r="466" ht="15.75" customHeight="1">
      <c r="A466" s="254"/>
      <c r="B466" s="254"/>
      <c r="C466" s="254"/>
      <c r="D466" s="254"/>
      <c r="E466" s="254"/>
      <c r="F466" s="254"/>
      <c r="G466" s="254"/>
      <c r="H466" s="254"/>
      <c r="I466" s="254"/>
      <c r="J466" s="254"/>
      <c r="K466" s="254"/>
    </row>
    <row r="467" ht="15.75" customHeight="1">
      <c r="A467" s="254"/>
      <c r="B467" s="254"/>
      <c r="C467" s="254"/>
      <c r="D467" s="254"/>
      <c r="E467" s="254"/>
      <c r="F467" s="254"/>
      <c r="G467" s="254"/>
      <c r="H467" s="254"/>
      <c r="I467" s="254"/>
      <c r="J467" s="254"/>
      <c r="K467" s="254"/>
    </row>
    <row r="468" ht="15.75" customHeight="1">
      <c r="A468" s="254"/>
      <c r="B468" s="254"/>
      <c r="C468" s="254"/>
      <c r="D468" s="254"/>
      <c r="E468" s="254"/>
      <c r="F468" s="254"/>
      <c r="G468" s="254"/>
      <c r="H468" s="254"/>
      <c r="I468" s="254"/>
      <c r="J468" s="254"/>
      <c r="K468" s="254"/>
    </row>
    <row r="469" ht="15.75" customHeight="1">
      <c r="A469" s="254"/>
      <c r="B469" s="254"/>
      <c r="C469" s="254"/>
      <c r="D469" s="254"/>
      <c r="E469" s="254"/>
      <c r="F469" s="254"/>
      <c r="G469" s="254"/>
      <c r="H469" s="254"/>
      <c r="I469" s="254"/>
      <c r="J469" s="254"/>
      <c r="K469" s="254"/>
    </row>
    <row r="470" ht="15.75" customHeight="1">
      <c r="A470" s="254"/>
      <c r="B470" s="254"/>
      <c r="C470" s="254"/>
      <c r="D470" s="254"/>
      <c r="E470" s="254"/>
      <c r="F470" s="254"/>
      <c r="G470" s="254"/>
      <c r="H470" s="254"/>
      <c r="I470" s="254"/>
      <c r="J470" s="254"/>
      <c r="K470" s="254"/>
    </row>
    <row r="471" ht="15.75" customHeight="1">
      <c r="A471" s="254"/>
      <c r="B471" s="254"/>
      <c r="C471" s="254"/>
      <c r="D471" s="254"/>
      <c r="E471" s="254"/>
      <c r="F471" s="254"/>
      <c r="G471" s="254"/>
      <c r="H471" s="254"/>
      <c r="I471" s="254"/>
      <c r="J471" s="254"/>
      <c r="K471" s="254"/>
    </row>
    <row r="472" ht="15.75" customHeight="1">
      <c r="A472" s="254"/>
      <c r="B472" s="254"/>
      <c r="C472" s="254"/>
      <c r="D472" s="254"/>
      <c r="E472" s="254"/>
      <c r="F472" s="254"/>
      <c r="G472" s="254"/>
      <c r="H472" s="254"/>
      <c r="I472" s="254"/>
      <c r="J472" s="254"/>
      <c r="K472" s="254"/>
    </row>
    <row r="473" ht="15.75" customHeight="1">
      <c r="A473" s="254"/>
      <c r="B473" s="254"/>
      <c r="C473" s="254"/>
      <c r="D473" s="254"/>
      <c r="E473" s="254"/>
      <c r="F473" s="254"/>
      <c r="G473" s="254"/>
      <c r="H473" s="254"/>
      <c r="I473" s="254"/>
      <c r="J473" s="254"/>
      <c r="K473" s="254"/>
    </row>
    <row r="474" ht="15.75" customHeight="1">
      <c r="A474" s="254"/>
      <c r="B474" s="254"/>
      <c r="C474" s="254"/>
      <c r="D474" s="254"/>
      <c r="E474" s="254"/>
      <c r="F474" s="254"/>
      <c r="G474" s="254"/>
      <c r="H474" s="254"/>
      <c r="I474" s="254"/>
      <c r="J474" s="254"/>
      <c r="K474" s="254"/>
    </row>
    <row r="475" ht="15.75" customHeight="1">
      <c r="A475" s="254"/>
      <c r="B475" s="254"/>
      <c r="C475" s="254"/>
      <c r="D475" s="254"/>
      <c r="E475" s="254"/>
      <c r="F475" s="254"/>
      <c r="G475" s="254"/>
      <c r="H475" s="254"/>
      <c r="I475" s="254"/>
      <c r="J475" s="254"/>
      <c r="K475" s="254"/>
    </row>
    <row r="476" ht="15.75" customHeight="1">
      <c r="A476" s="254"/>
      <c r="B476" s="254"/>
      <c r="C476" s="254"/>
      <c r="D476" s="254"/>
      <c r="E476" s="254"/>
      <c r="F476" s="254"/>
      <c r="G476" s="254"/>
      <c r="H476" s="254"/>
      <c r="I476" s="254"/>
      <c r="J476" s="254"/>
      <c r="K476" s="254"/>
    </row>
    <row r="477" ht="15.75" customHeight="1">
      <c r="A477" s="254"/>
      <c r="B477" s="254"/>
      <c r="C477" s="254"/>
      <c r="D477" s="254"/>
      <c r="E477" s="254"/>
      <c r="F477" s="254"/>
      <c r="G477" s="254"/>
      <c r="H477" s="254"/>
      <c r="I477" s="254"/>
      <c r="J477" s="254"/>
      <c r="K477" s="254"/>
    </row>
    <row r="478" ht="15.75" customHeight="1">
      <c r="A478" s="254"/>
      <c r="B478" s="254"/>
      <c r="C478" s="254"/>
      <c r="D478" s="254"/>
      <c r="E478" s="254"/>
      <c r="F478" s="254"/>
      <c r="G478" s="254"/>
      <c r="H478" s="254"/>
      <c r="I478" s="254"/>
      <c r="J478" s="254"/>
      <c r="K478" s="254"/>
    </row>
    <row r="479" ht="15.75" customHeight="1">
      <c r="A479" s="254"/>
      <c r="B479" s="254"/>
      <c r="C479" s="254"/>
      <c r="D479" s="254"/>
      <c r="E479" s="254"/>
      <c r="F479" s="254"/>
      <c r="G479" s="254"/>
      <c r="H479" s="254"/>
      <c r="I479" s="254"/>
      <c r="J479" s="254"/>
      <c r="K479" s="254"/>
    </row>
    <row r="480" ht="15.75" customHeight="1">
      <c r="A480" s="254"/>
      <c r="B480" s="254"/>
      <c r="C480" s="254"/>
      <c r="D480" s="254"/>
      <c r="E480" s="254"/>
      <c r="F480" s="254"/>
      <c r="G480" s="254"/>
      <c r="H480" s="254"/>
      <c r="I480" s="254"/>
      <c r="J480" s="254"/>
      <c r="K480" s="254"/>
    </row>
    <row r="481" ht="15.75" customHeight="1">
      <c r="A481" s="254"/>
      <c r="B481" s="254"/>
      <c r="C481" s="254"/>
      <c r="D481" s="254"/>
      <c r="E481" s="254"/>
      <c r="F481" s="254"/>
      <c r="G481" s="254"/>
      <c r="H481" s="254"/>
      <c r="I481" s="254"/>
      <c r="J481" s="254"/>
      <c r="K481" s="254"/>
    </row>
    <row r="482" ht="15.75" customHeight="1">
      <c r="A482" s="254"/>
      <c r="B482" s="254"/>
      <c r="C482" s="254"/>
      <c r="D482" s="254"/>
      <c r="E482" s="254"/>
      <c r="F482" s="254"/>
      <c r="G482" s="254"/>
      <c r="H482" s="254"/>
      <c r="I482" s="254"/>
      <c r="J482" s="254"/>
      <c r="K482" s="254"/>
    </row>
    <row r="483" ht="15.75" customHeight="1">
      <c r="A483" s="254"/>
      <c r="B483" s="254"/>
      <c r="C483" s="254"/>
      <c r="D483" s="254"/>
      <c r="E483" s="254"/>
      <c r="F483" s="254"/>
      <c r="G483" s="254"/>
      <c r="H483" s="254"/>
      <c r="I483" s="254"/>
      <c r="J483" s="254"/>
      <c r="K483" s="254"/>
    </row>
    <row r="484" ht="15.75" customHeight="1">
      <c r="A484" s="254"/>
      <c r="B484" s="254"/>
      <c r="C484" s="254"/>
      <c r="D484" s="254"/>
      <c r="E484" s="254"/>
      <c r="F484" s="254"/>
      <c r="G484" s="254"/>
      <c r="H484" s="254"/>
      <c r="I484" s="254"/>
      <c r="J484" s="254"/>
      <c r="K484" s="254"/>
    </row>
    <row r="485" ht="15.75" customHeight="1">
      <c r="A485" s="254"/>
      <c r="B485" s="254"/>
      <c r="C485" s="254"/>
      <c r="D485" s="254"/>
      <c r="E485" s="254"/>
      <c r="F485" s="254"/>
      <c r="G485" s="254"/>
      <c r="H485" s="254"/>
      <c r="I485" s="254"/>
      <c r="J485" s="254"/>
      <c r="K485" s="254"/>
    </row>
    <row r="486" ht="15.75" customHeight="1">
      <c r="A486" s="254"/>
      <c r="B486" s="254"/>
      <c r="C486" s="254"/>
      <c r="D486" s="254"/>
      <c r="E486" s="254"/>
      <c r="F486" s="254"/>
      <c r="G486" s="254"/>
      <c r="H486" s="254"/>
      <c r="I486" s="254"/>
      <c r="J486" s="254"/>
      <c r="K486" s="254"/>
    </row>
    <row r="487" ht="15.75" customHeight="1">
      <c r="A487" s="254"/>
      <c r="B487" s="254"/>
      <c r="C487" s="254"/>
      <c r="D487" s="254"/>
      <c r="E487" s="254"/>
      <c r="F487" s="254"/>
      <c r="G487" s="254"/>
      <c r="H487" s="254"/>
      <c r="I487" s="254"/>
      <c r="J487" s="254"/>
      <c r="K487" s="254"/>
    </row>
    <row r="488" ht="15.75" customHeight="1">
      <c r="A488" s="254"/>
      <c r="B488" s="254"/>
      <c r="C488" s="254"/>
      <c r="D488" s="254"/>
      <c r="E488" s="254"/>
      <c r="F488" s="254"/>
      <c r="G488" s="254"/>
      <c r="H488" s="254"/>
      <c r="I488" s="254"/>
      <c r="J488" s="254"/>
      <c r="K488" s="254"/>
    </row>
    <row r="489" ht="15.75" customHeight="1">
      <c r="A489" s="254"/>
      <c r="B489" s="254"/>
      <c r="C489" s="254"/>
      <c r="D489" s="254"/>
      <c r="E489" s="254"/>
      <c r="F489" s="254"/>
      <c r="G489" s="254"/>
      <c r="H489" s="254"/>
      <c r="I489" s="254"/>
      <c r="J489" s="254"/>
      <c r="K489" s="254"/>
    </row>
    <row r="490" ht="15.75" customHeight="1">
      <c r="A490" s="254"/>
      <c r="B490" s="254"/>
      <c r="C490" s="254"/>
      <c r="D490" s="254"/>
      <c r="E490" s="254"/>
      <c r="F490" s="254"/>
      <c r="G490" s="254"/>
      <c r="H490" s="254"/>
      <c r="I490" s="254"/>
      <c r="J490" s="254"/>
      <c r="K490" s="254"/>
    </row>
    <row r="491" ht="15.75" customHeight="1">
      <c r="A491" s="254"/>
      <c r="B491" s="254"/>
      <c r="C491" s="254"/>
      <c r="D491" s="254"/>
      <c r="E491" s="254"/>
      <c r="F491" s="254"/>
      <c r="G491" s="254"/>
      <c r="H491" s="254"/>
      <c r="I491" s="254"/>
      <c r="J491" s="254"/>
      <c r="K491" s="254"/>
    </row>
    <row r="492" ht="15.75" customHeight="1">
      <c r="A492" s="254"/>
      <c r="B492" s="254"/>
      <c r="C492" s="254"/>
      <c r="D492" s="254"/>
      <c r="E492" s="254"/>
      <c r="F492" s="254"/>
      <c r="G492" s="254"/>
      <c r="H492" s="254"/>
      <c r="I492" s="254"/>
      <c r="J492" s="254"/>
      <c r="K492" s="254"/>
    </row>
    <row r="493" ht="15.75" customHeight="1">
      <c r="A493" s="254"/>
      <c r="B493" s="254"/>
      <c r="C493" s="254"/>
      <c r="D493" s="254"/>
      <c r="E493" s="254"/>
      <c r="F493" s="254"/>
      <c r="G493" s="254"/>
      <c r="H493" s="254"/>
      <c r="I493" s="254"/>
      <c r="J493" s="254"/>
      <c r="K493" s="254"/>
    </row>
    <row r="494" ht="15.75" customHeight="1">
      <c r="A494" s="254"/>
      <c r="B494" s="254"/>
      <c r="C494" s="254"/>
      <c r="D494" s="254"/>
      <c r="E494" s="254"/>
      <c r="F494" s="254"/>
      <c r="G494" s="254"/>
      <c r="H494" s="254"/>
      <c r="I494" s="254"/>
      <c r="J494" s="254"/>
      <c r="K494" s="254"/>
    </row>
    <row r="495" ht="15.75" customHeight="1">
      <c r="A495" s="254"/>
      <c r="B495" s="254"/>
      <c r="C495" s="254"/>
      <c r="D495" s="254"/>
      <c r="E495" s="254"/>
      <c r="F495" s="254"/>
      <c r="G495" s="254"/>
      <c r="H495" s="254"/>
      <c r="I495" s="254"/>
      <c r="J495" s="254"/>
      <c r="K495" s="254"/>
    </row>
    <row r="496" ht="15.75" customHeight="1">
      <c r="A496" s="254"/>
      <c r="B496" s="254"/>
      <c r="C496" s="254"/>
      <c r="D496" s="254"/>
      <c r="E496" s="254"/>
      <c r="F496" s="254"/>
      <c r="G496" s="254"/>
      <c r="H496" s="254"/>
      <c r="I496" s="254"/>
      <c r="J496" s="254"/>
      <c r="K496" s="254"/>
    </row>
    <row r="497" ht="15.75" customHeight="1">
      <c r="A497" s="254"/>
      <c r="B497" s="254"/>
      <c r="C497" s="254"/>
      <c r="D497" s="254"/>
      <c r="E497" s="254"/>
      <c r="F497" s="254"/>
      <c r="G497" s="254"/>
      <c r="H497" s="254"/>
      <c r="I497" s="254"/>
      <c r="J497" s="254"/>
      <c r="K497" s="254"/>
    </row>
    <row r="498" ht="15.75" customHeight="1">
      <c r="A498" s="254"/>
      <c r="B498" s="254"/>
      <c r="C498" s="254"/>
      <c r="D498" s="254"/>
      <c r="E498" s="254"/>
      <c r="F498" s="254"/>
      <c r="G498" s="254"/>
      <c r="H498" s="254"/>
      <c r="I498" s="254"/>
      <c r="J498" s="254"/>
      <c r="K498" s="254"/>
    </row>
    <row r="499" ht="15.75" customHeight="1">
      <c r="A499" s="254"/>
      <c r="B499" s="254"/>
      <c r="C499" s="254"/>
      <c r="D499" s="254"/>
      <c r="E499" s="254"/>
      <c r="F499" s="254"/>
      <c r="G499" s="254"/>
      <c r="H499" s="254"/>
      <c r="I499" s="254"/>
      <c r="J499" s="254"/>
      <c r="K499" s="254"/>
    </row>
    <row r="500" ht="15.75" customHeight="1">
      <c r="A500" s="254"/>
      <c r="B500" s="254"/>
      <c r="C500" s="254"/>
      <c r="D500" s="254"/>
      <c r="E500" s="254"/>
      <c r="F500" s="254"/>
      <c r="G500" s="254"/>
      <c r="H500" s="254"/>
      <c r="I500" s="254"/>
      <c r="J500" s="254"/>
      <c r="K500" s="254"/>
    </row>
    <row r="501" ht="15.75" customHeight="1">
      <c r="A501" s="254"/>
      <c r="B501" s="254"/>
      <c r="C501" s="254"/>
      <c r="D501" s="254"/>
      <c r="E501" s="254"/>
      <c r="F501" s="254"/>
      <c r="G501" s="254"/>
      <c r="H501" s="254"/>
      <c r="I501" s="254"/>
      <c r="J501" s="254"/>
      <c r="K501" s="254"/>
    </row>
    <row r="502" ht="15.75" customHeight="1">
      <c r="A502" s="254"/>
      <c r="B502" s="254"/>
      <c r="C502" s="254"/>
      <c r="D502" s="254"/>
      <c r="E502" s="254"/>
      <c r="F502" s="254"/>
      <c r="G502" s="254"/>
      <c r="H502" s="254"/>
      <c r="I502" s="254"/>
      <c r="J502" s="254"/>
      <c r="K502" s="254"/>
    </row>
    <row r="503" ht="15.75" customHeight="1">
      <c r="A503" s="254"/>
      <c r="B503" s="254"/>
      <c r="C503" s="254"/>
      <c r="D503" s="254"/>
      <c r="E503" s="254"/>
      <c r="F503" s="254"/>
      <c r="G503" s="254"/>
      <c r="H503" s="254"/>
      <c r="I503" s="254"/>
      <c r="J503" s="254"/>
      <c r="K503" s="254"/>
    </row>
    <row r="504" ht="15.75" customHeight="1">
      <c r="A504" s="254"/>
      <c r="B504" s="254"/>
      <c r="C504" s="254"/>
      <c r="D504" s="254"/>
      <c r="E504" s="254"/>
      <c r="F504" s="254"/>
      <c r="G504" s="254"/>
      <c r="H504" s="254"/>
      <c r="I504" s="254"/>
      <c r="J504" s="254"/>
      <c r="K504" s="254"/>
    </row>
    <row r="505" ht="15.75" customHeight="1">
      <c r="A505" s="254"/>
      <c r="B505" s="254"/>
      <c r="C505" s="254"/>
      <c r="D505" s="254"/>
      <c r="E505" s="254"/>
      <c r="F505" s="254"/>
      <c r="G505" s="254"/>
      <c r="H505" s="254"/>
      <c r="I505" s="254"/>
      <c r="J505" s="254"/>
      <c r="K505" s="254"/>
    </row>
    <row r="506" ht="15.75" customHeight="1">
      <c r="A506" s="254"/>
      <c r="B506" s="254"/>
      <c r="C506" s="254"/>
      <c r="D506" s="254"/>
      <c r="E506" s="254"/>
      <c r="F506" s="254"/>
      <c r="G506" s="254"/>
      <c r="H506" s="254"/>
      <c r="I506" s="254"/>
      <c r="J506" s="254"/>
      <c r="K506" s="254"/>
    </row>
    <row r="507" ht="15.75" customHeight="1">
      <c r="A507" s="254"/>
      <c r="B507" s="254"/>
      <c r="C507" s="254"/>
      <c r="D507" s="254"/>
      <c r="E507" s="254"/>
      <c r="F507" s="254"/>
      <c r="G507" s="254"/>
      <c r="H507" s="254"/>
      <c r="I507" s="254"/>
      <c r="J507" s="254"/>
      <c r="K507" s="254"/>
    </row>
    <row r="508" ht="15.75" customHeight="1">
      <c r="A508" s="254"/>
      <c r="B508" s="254"/>
      <c r="C508" s="254"/>
      <c r="D508" s="254"/>
      <c r="E508" s="254"/>
      <c r="F508" s="254"/>
      <c r="G508" s="254"/>
      <c r="H508" s="254"/>
      <c r="I508" s="254"/>
      <c r="J508" s="254"/>
      <c r="K508" s="254"/>
    </row>
    <row r="509" ht="15.75" customHeight="1">
      <c r="A509" s="254"/>
      <c r="B509" s="254"/>
      <c r="C509" s="254"/>
      <c r="D509" s="254"/>
      <c r="E509" s="254"/>
      <c r="F509" s="254"/>
      <c r="G509" s="254"/>
      <c r="H509" s="254"/>
      <c r="I509" s="254"/>
      <c r="J509" s="254"/>
      <c r="K509" s="254"/>
    </row>
    <row r="510" ht="15.75" customHeight="1">
      <c r="A510" s="254"/>
      <c r="B510" s="254"/>
      <c r="C510" s="254"/>
      <c r="D510" s="254"/>
      <c r="E510" s="254"/>
      <c r="F510" s="254"/>
      <c r="G510" s="254"/>
      <c r="H510" s="254"/>
      <c r="I510" s="254"/>
      <c r="J510" s="254"/>
      <c r="K510" s="254"/>
    </row>
    <row r="511" ht="15.75" customHeight="1">
      <c r="A511" s="254"/>
      <c r="B511" s="254"/>
      <c r="C511" s="254"/>
      <c r="D511" s="254"/>
      <c r="E511" s="254"/>
      <c r="F511" s="254"/>
      <c r="G511" s="254"/>
      <c r="H511" s="254"/>
      <c r="I511" s="254"/>
      <c r="J511" s="254"/>
      <c r="K511" s="254"/>
    </row>
    <row r="512" ht="15.75" customHeight="1">
      <c r="A512" s="254"/>
      <c r="B512" s="254"/>
      <c r="C512" s="254"/>
      <c r="D512" s="254"/>
      <c r="E512" s="254"/>
      <c r="F512" s="254"/>
      <c r="G512" s="254"/>
      <c r="H512" s="254"/>
      <c r="I512" s="254"/>
      <c r="J512" s="254"/>
      <c r="K512" s="254"/>
    </row>
    <row r="513" ht="15.75" customHeight="1">
      <c r="A513" s="254"/>
      <c r="B513" s="254"/>
      <c r="C513" s="254"/>
      <c r="D513" s="254"/>
      <c r="E513" s="254"/>
      <c r="F513" s="254"/>
      <c r="G513" s="254"/>
      <c r="H513" s="254"/>
      <c r="I513" s="254"/>
      <c r="J513" s="254"/>
      <c r="K513" s="254"/>
    </row>
    <row r="514" ht="15.75" customHeight="1">
      <c r="A514" s="254"/>
      <c r="B514" s="254"/>
      <c r="C514" s="254"/>
      <c r="D514" s="254"/>
      <c r="E514" s="254"/>
      <c r="F514" s="254"/>
      <c r="G514" s="254"/>
      <c r="H514" s="254"/>
      <c r="I514" s="254"/>
      <c r="J514" s="254"/>
      <c r="K514" s="254"/>
    </row>
    <row r="515" ht="15.75" customHeight="1">
      <c r="A515" s="254"/>
      <c r="B515" s="254"/>
      <c r="C515" s="254"/>
      <c r="D515" s="254"/>
      <c r="E515" s="254"/>
      <c r="F515" s="254"/>
      <c r="G515" s="254"/>
      <c r="H515" s="254"/>
      <c r="I515" s="254"/>
      <c r="J515" s="254"/>
      <c r="K515" s="254"/>
    </row>
    <row r="516" ht="15.75" customHeight="1">
      <c r="A516" s="254"/>
      <c r="B516" s="254"/>
      <c r="C516" s="254"/>
      <c r="D516" s="254"/>
      <c r="E516" s="254"/>
      <c r="F516" s="254"/>
      <c r="G516" s="254"/>
      <c r="H516" s="254"/>
      <c r="I516" s="254"/>
      <c r="J516" s="254"/>
      <c r="K516" s="254"/>
    </row>
    <row r="517" ht="15.75" customHeight="1">
      <c r="A517" s="254"/>
      <c r="B517" s="254"/>
      <c r="C517" s="254"/>
      <c r="D517" s="254"/>
      <c r="E517" s="254"/>
      <c r="F517" s="254"/>
      <c r="G517" s="254"/>
      <c r="H517" s="254"/>
      <c r="I517" s="254"/>
      <c r="J517" s="254"/>
      <c r="K517" s="254"/>
    </row>
    <row r="518" ht="15.75" customHeight="1">
      <c r="A518" s="254"/>
      <c r="B518" s="254"/>
      <c r="C518" s="254"/>
      <c r="D518" s="254"/>
      <c r="E518" s="254"/>
      <c r="F518" s="254"/>
      <c r="G518" s="254"/>
      <c r="H518" s="254"/>
      <c r="I518" s="254"/>
      <c r="J518" s="254"/>
      <c r="K518" s="254"/>
    </row>
    <row r="519" ht="15.75" customHeight="1">
      <c r="A519" s="254"/>
      <c r="B519" s="254"/>
      <c r="C519" s="254"/>
      <c r="D519" s="254"/>
      <c r="E519" s="254"/>
      <c r="F519" s="254"/>
      <c r="G519" s="254"/>
      <c r="H519" s="254"/>
      <c r="I519" s="254"/>
      <c r="J519" s="254"/>
      <c r="K519" s="254"/>
    </row>
    <row r="520" ht="15.75" customHeight="1">
      <c r="A520" s="254"/>
      <c r="B520" s="254"/>
      <c r="C520" s="254"/>
      <c r="D520" s="254"/>
      <c r="E520" s="254"/>
      <c r="F520" s="254"/>
      <c r="G520" s="254"/>
      <c r="H520" s="254"/>
      <c r="I520" s="254"/>
      <c r="J520" s="254"/>
      <c r="K520" s="254"/>
    </row>
    <row r="521" ht="15.75" customHeight="1">
      <c r="A521" s="254"/>
      <c r="B521" s="254"/>
      <c r="C521" s="254"/>
      <c r="D521" s="254"/>
      <c r="E521" s="254"/>
      <c r="F521" s="254"/>
      <c r="G521" s="254"/>
      <c r="H521" s="254"/>
      <c r="I521" s="254"/>
      <c r="J521" s="254"/>
      <c r="K521" s="254"/>
    </row>
    <row r="522" ht="15.75" customHeight="1">
      <c r="A522" s="254"/>
      <c r="B522" s="254"/>
      <c r="C522" s="254"/>
      <c r="D522" s="254"/>
      <c r="E522" s="254"/>
      <c r="F522" s="254"/>
      <c r="G522" s="254"/>
      <c r="H522" s="254"/>
      <c r="I522" s="254"/>
      <c r="J522" s="254"/>
      <c r="K522" s="254"/>
    </row>
    <row r="523" ht="15.75" customHeight="1">
      <c r="A523" s="254"/>
      <c r="B523" s="254"/>
      <c r="C523" s="254"/>
      <c r="D523" s="254"/>
      <c r="E523" s="254"/>
      <c r="F523" s="254"/>
      <c r="G523" s="254"/>
      <c r="H523" s="254"/>
      <c r="I523" s="254"/>
      <c r="J523" s="254"/>
      <c r="K523" s="254"/>
    </row>
    <row r="524" ht="15.75" customHeight="1">
      <c r="A524" s="254"/>
      <c r="B524" s="254"/>
      <c r="C524" s="254"/>
      <c r="D524" s="254"/>
      <c r="E524" s="254"/>
      <c r="F524" s="254"/>
      <c r="G524" s="254"/>
      <c r="H524" s="254"/>
      <c r="I524" s="254"/>
      <c r="J524" s="254"/>
      <c r="K524" s="254"/>
    </row>
    <row r="525" ht="15.75" customHeight="1">
      <c r="A525" s="254"/>
      <c r="B525" s="254"/>
      <c r="C525" s="254"/>
      <c r="D525" s="254"/>
      <c r="E525" s="254"/>
      <c r="F525" s="254"/>
      <c r="G525" s="254"/>
      <c r="H525" s="254"/>
      <c r="I525" s="254"/>
      <c r="J525" s="254"/>
      <c r="K525" s="254"/>
    </row>
    <row r="526" ht="15.75" customHeight="1">
      <c r="A526" s="254"/>
      <c r="B526" s="254"/>
      <c r="C526" s="254"/>
      <c r="D526" s="254"/>
      <c r="E526" s="254"/>
      <c r="F526" s="254"/>
      <c r="G526" s="254"/>
      <c r="H526" s="254"/>
      <c r="I526" s="254"/>
      <c r="J526" s="254"/>
      <c r="K526" s="254"/>
    </row>
    <row r="527" ht="15.75" customHeight="1">
      <c r="A527" s="254"/>
      <c r="B527" s="254"/>
      <c r="C527" s="254"/>
      <c r="D527" s="254"/>
      <c r="E527" s="254"/>
      <c r="F527" s="254"/>
      <c r="G527" s="254"/>
      <c r="H527" s="254"/>
      <c r="I527" s="254"/>
      <c r="J527" s="254"/>
      <c r="K527" s="254"/>
    </row>
    <row r="528" ht="15.75" customHeight="1">
      <c r="A528" s="254"/>
      <c r="B528" s="254"/>
      <c r="C528" s="254"/>
      <c r="D528" s="254"/>
      <c r="E528" s="254"/>
      <c r="F528" s="254"/>
      <c r="G528" s="254"/>
      <c r="H528" s="254"/>
      <c r="I528" s="254"/>
      <c r="J528" s="254"/>
      <c r="K528" s="254"/>
    </row>
    <row r="529" ht="15.75" customHeight="1">
      <c r="A529" s="254"/>
      <c r="B529" s="254"/>
      <c r="C529" s="254"/>
      <c r="D529" s="254"/>
      <c r="E529" s="254"/>
      <c r="F529" s="254"/>
      <c r="G529" s="254"/>
      <c r="H529" s="254"/>
      <c r="I529" s="254"/>
      <c r="J529" s="254"/>
      <c r="K529" s="254"/>
    </row>
    <row r="530" ht="15.75" customHeight="1">
      <c r="A530" s="254"/>
      <c r="B530" s="254"/>
      <c r="C530" s="254"/>
      <c r="D530" s="254"/>
      <c r="E530" s="254"/>
      <c r="F530" s="254"/>
      <c r="G530" s="254"/>
      <c r="H530" s="254"/>
      <c r="I530" s="254"/>
      <c r="J530" s="254"/>
      <c r="K530" s="254"/>
    </row>
    <row r="531" ht="15.75" customHeight="1">
      <c r="A531" s="254"/>
      <c r="B531" s="254"/>
      <c r="C531" s="254"/>
      <c r="D531" s="254"/>
      <c r="E531" s="254"/>
      <c r="F531" s="254"/>
      <c r="G531" s="254"/>
      <c r="H531" s="254"/>
      <c r="I531" s="254"/>
      <c r="J531" s="254"/>
      <c r="K531" s="254"/>
    </row>
    <row r="532" ht="15.75" customHeight="1">
      <c r="A532" s="254"/>
      <c r="B532" s="254"/>
      <c r="C532" s="254"/>
      <c r="D532" s="254"/>
      <c r="E532" s="254"/>
      <c r="F532" s="254"/>
      <c r="G532" s="254"/>
      <c r="H532" s="254"/>
      <c r="I532" s="254"/>
      <c r="J532" s="254"/>
      <c r="K532" s="254"/>
    </row>
    <row r="533" ht="15.75" customHeight="1">
      <c r="A533" s="254"/>
      <c r="B533" s="254"/>
      <c r="C533" s="254"/>
      <c r="D533" s="254"/>
      <c r="E533" s="254"/>
      <c r="F533" s="254"/>
      <c r="G533" s="254"/>
      <c r="H533" s="254"/>
      <c r="I533" s="254"/>
      <c r="J533" s="254"/>
      <c r="K533" s="254"/>
    </row>
    <row r="534" ht="15.75" customHeight="1">
      <c r="A534" s="254"/>
      <c r="B534" s="254"/>
      <c r="C534" s="254"/>
      <c r="D534" s="254"/>
      <c r="E534" s="254"/>
      <c r="F534" s="254"/>
      <c r="G534" s="254"/>
      <c r="H534" s="254"/>
      <c r="I534" s="254"/>
      <c r="J534" s="254"/>
      <c r="K534" s="254"/>
    </row>
    <row r="535" ht="15.75" customHeight="1">
      <c r="A535" s="254"/>
      <c r="B535" s="254"/>
      <c r="C535" s="254"/>
      <c r="D535" s="254"/>
      <c r="E535" s="254"/>
      <c r="F535" s="254"/>
      <c r="G535" s="254"/>
      <c r="H535" s="254"/>
      <c r="I535" s="254"/>
      <c r="J535" s="254"/>
      <c r="K535" s="254"/>
    </row>
    <row r="536" ht="15.75" customHeight="1">
      <c r="A536" s="254"/>
      <c r="B536" s="254"/>
      <c r="C536" s="254"/>
      <c r="D536" s="254"/>
      <c r="E536" s="254"/>
      <c r="F536" s="254"/>
      <c r="G536" s="254"/>
      <c r="H536" s="254"/>
      <c r="I536" s="254"/>
      <c r="J536" s="254"/>
      <c r="K536" s="254"/>
    </row>
    <row r="537" ht="15.75" customHeight="1">
      <c r="A537" s="254"/>
      <c r="B537" s="254"/>
      <c r="C537" s="254"/>
      <c r="D537" s="254"/>
      <c r="E537" s="254"/>
      <c r="F537" s="254"/>
      <c r="G537" s="254"/>
      <c r="H537" s="254"/>
      <c r="I537" s="254"/>
      <c r="J537" s="254"/>
      <c r="K537" s="254"/>
    </row>
    <row r="538" ht="15.75" customHeight="1">
      <c r="A538" s="254"/>
      <c r="B538" s="254"/>
      <c r="C538" s="254"/>
      <c r="D538" s="254"/>
      <c r="E538" s="254"/>
      <c r="F538" s="254"/>
      <c r="G538" s="254"/>
      <c r="H538" s="254"/>
      <c r="I538" s="254"/>
      <c r="J538" s="254"/>
      <c r="K538" s="254"/>
    </row>
    <row r="539" ht="15.75" customHeight="1">
      <c r="A539" s="254"/>
      <c r="B539" s="254"/>
      <c r="C539" s="254"/>
      <c r="D539" s="254"/>
      <c r="E539" s="254"/>
      <c r="F539" s="254"/>
      <c r="G539" s="254"/>
      <c r="H539" s="254"/>
      <c r="I539" s="254"/>
      <c r="J539" s="254"/>
      <c r="K539" s="254"/>
    </row>
    <row r="540" ht="15.75" customHeight="1">
      <c r="A540" s="254"/>
      <c r="B540" s="254"/>
      <c r="C540" s="254"/>
      <c r="D540" s="254"/>
      <c r="E540" s="254"/>
      <c r="F540" s="254"/>
      <c r="G540" s="254"/>
      <c r="H540" s="254"/>
      <c r="I540" s="254"/>
      <c r="J540" s="254"/>
      <c r="K540" s="254"/>
    </row>
    <row r="541" ht="15.75" customHeight="1">
      <c r="A541" s="254"/>
      <c r="B541" s="254"/>
      <c r="C541" s="254"/>
      <c r="D541" s="254"/>
      <c r="E541" s="254"/>
      <c r="F541" s="254"/>
      <c r="G541" s="254"/>
      <c r="H541" s="254"/>
      <c r="I541" s="254"/>
      <c r="J541" s="254"/>
      <c r="K541" s="254"/>
    </row>
    <row r="542" ht="15.75" customHeight="1">
      <c r="A542" s="254"/>
      <c r="B542" s="254"/>
      <c r="C542" s="254"/>
      <c r="D542" s="254"/>
      <c r="E542" s="254"/>
      <c r="F542" s="254"/>
      <c r="G542" s="254"/>
      <c r="H542" s="254"/>
      <c r="I542" s="254"/>
      <c r="J542" s="254"/>
      <c r="K542" s="254"/>
    </row>
    <row r="543" ht="15.75" customHeight="1">
      <c r="A543" s="254"/>
      <c r="B543" s="254"/>
      <c r="C543" s="254"/>
      <c r="D543" s="254"/>
      <c r="E543" s="254"/>
      <c r="F543" s="254"/>
      <c r="G543" s="254"/>
      <c r="H543" s="254"/>
      <c r="I543" s="254"/>
      <c r="J543" s="254"/>
      <c r="K543" s="254"/>
    </row>
    <row r="544" ht="15.75" customHeight="1">
      <c r="A544" s="254"/>
      <c r="B544" s="254"/>
      <c r="C544" s="254"/>
      <c r="D544" s="254"/>
      <c r="E544" s="254"/>
      <c r="F544" s="254"/>
      <c r="G544" s="254"/>
      <c r="H544" s="254"/>
      <c r="I544" s="254"/>
      <c r="J544" s="254"/>
      <c r="K544" s="254"/>
    </row>
    <row r="545" ht="15.75" customHeight="1">
      <c r="A545" s="254"/>
      <c r="B545" s="254"/>
      <c r="C545" s="254"/>
      <c r="D545" s="254"/>
      <c r="E545" s="254"/>
      <c r="F545" s="254"/>
      <c r="G545" s="254"/>
      <c r="H545" s="254"/>
      <c r="I545" s="254"/>
      <c r="J545" s="254"/>
      <c r="K545" s="254"/>
    </row>
    <row r="546" ht="15.75" customHeight="1">
      <c r="A546" s="254"/>
      <c r="B546" s="254"/>
      <c r="C546" s="254"/>
      <c r="D546" s="254"/>
      <c r="E546" s="254"/>
      <c r="F546" s="254"/>
      <c r="G546" s="254"/>
      <c r="H546" s="254"/>
      <c r="I546" s="254"/>
      <c r="J546" s="254"/>
      <c r="K546" s="254"/>
    </row>
    <row r="547" ht="15.75" customHeight="1">
      <c r="A547" s="254"/>
      <c r="B547" s="254"/>
      <c r="C547" s="254"/>
      <c r="D547" s="254"/>
      <c r="E547" s="254"/>
      <c r="F547" s="254"/>
      <c r="G547" s="254"/>
      <c r="H547" s="254"/>
      <c r="I547" s="254"/>
      <c r="J547" s="254"/>
      <c r="K547" s="254"/>
    </row>
    <row r="548" ht="15.75" customHeight="1">
      <c r="A548" s="254"/>
      <c r="B548" s="254"/>
      <c r="C548" s="254"/>
      <c r="D548" s="254"/>
      <c r="E548" s="254"/>
      <c r="F548" s="254"/>
      <c r="G548" s="254"/>
      <c r="H548" s="254"/>
      <c r="I548" s="254"/>
      <c r="J548" s="254"/>
      <c r="K548" s="254"/>
    </row>
    <row r="549" ht="15.75" customHeight="1">
      <c r="A549" s="254"/>
      <c r="B549" s="254"/>
      <c r="C549" s="254"/>
      <c r="D549" s="254"/>
      <c r="E549" s="254"/>
      <c r="F549" s="254"/>
      <c r="G549" s="254"/>
      <c r="H549" s="254"/>
      <c r="I549" s="254"/>
      <c r="J549" s="254"/>
      <c r="K549" s="254"/>
    </row>
    <row r="550" ht="15.75" customHeight="1">
      <c r="A550" s="254"/>
      <c r="B550" s="254"/>
      <c r="C550" s="254"/>
      <c r="D550" s="254"/>
      <c r="E550" s="254"/>
      <c r="F550" s="254"/>
      <c r="G550" s="254"/>
      <c r="H550" s="254"/>
      <c r="I550" s="254"/>
      <c r="J550" s="254"/>
      <c r="K550" s="254"/>
    </row>
    <row r="551" ht="15.75" customHeight="1">
      <c r="A551" s="254"/>
      <c r="B551" s="254"/>
      <c r="C551" s="254"/>
      <c r="D551" s="254"/>
      <c r="E551" s="254"/>
      <c r="F551" s="254"/>
      <c r="G551" s="254"/>
      <c r="H551" s="254"/>
      <c r="I551" s="254"/>
      <c r="J551" s="254"/>
      <c r="K551" s="254"/>
    </row>
    <row r="552" ht="15.75" customHeight="1">
      <c r="A552" s="254"/>
      <c r="B552" s="254"/>
      <c r="C552" s="254"/>
      <c r="D552" s="254"/>
      <c r="E552" s="254"/>
      <c r="F552" s="254"/>
      <c r="G552" s="254"/>
      <c r="H552" s="254"/>
      <c r="I552" s="254"/>
      <c r="J552" s="254"/>
      <c r="K552" s="254"/>
    </row>
    <row r="553" ht="15.75" customHeight="1">
      <c r="A553" s="254"/>
      <c r="B553" s="254"/>
      <c r="C553" s="254"/>
      <c r="D553" s="254"/>
      <c r="E553" s="254"/>
      <c r="F553" s="254"/>
      <c r="G553" s="254"/>
      <c r="H553" s="254"/>
      <c r="I553" s="254"/>
      <c r="J553" s="254"/>
      <c r="K553" s="254"/>
    </row>
    <row r="554" ht="15.75" customHeight="1">
      <c r="A554" s="254"/>
      <c r="B554" s="254"/>
      <c r="C554" s="254"/>
      <c r="D554" s="254"/>
      <c r="E554" s="254"/>
      <c r="F554" s="254"/>
      <c r="G554" s="254"/>
      <c r="H554" s="254"/>
      <c r="I554" s="254"/>
      <c r="J554" s="254"/>
      <c r="K554" s="254"/>
    </row>
    <row r="555" ht="15.75" customHeight="1">
      <c r="A555" s="254"/>
      <c r="B555" s="254"/>
      <c r="C555" s="254"/>
      <c r="D555" s="254"/>
      <c r="E555" s="254"/>
      <c r="F555" s="254"/>
      <c r="G555" s="254"/>
      <c r="H555" s="254"/>
      <c r="I555" s="254"/>
      <c r="J555" s="254"/>
      <c r="K555" s="254"/>
    </row>
    <row r="556" ht="15.75" customHeight="1">
      <c r="A556" s="254"/>
      <c r="B556" s="254"/>
      <c r="C556" s="254"/>
      <c r="D556" s="254"/>
      <c r="E556" s="254"/>
      <c r="F556" s="254"/>
      <c r="G556" s="254"/>
      <c r="H556" s="254"/>
      <c r="I556" s="254"/>
      <c r="J556" s="254"/>
      <c r="K556" s="254"/>
    </row>
    <row r="557" ht="15.75" customHeight="1">
      <c r="A557" s="254"/>
      <c r="B557" s="254"/>
      <c r="C557" s="254"/>
      <c r="D557" s="254"/>
      <c r="E557" s="254"/>
      <c r="F557" s="254"/>
      <c r="G557" s="254"/>
      <c r="H557" s="254"/>
      <c r="I557" s="254"/>
      <c r="J557" s="254"/>
      <c r="K557" s="254"/>
    </row>
    <row r="558" ht="15.75" customHeight="1">
      <c r="A558" s="254"/>
      <c r="B558" s="254"/>
      <c r="C558" s="254"/>
      <c r="D558" s="254"/>
      <c r="E558" s="254"/>
      <c r="F558" s="254"/>
      <c r="G558" s="254"/>
      <c r="H558" s="254"/>
      <c r="I558" s="254"/>
      <c r="J558" s="254"/>
      <c r="K558" s="254"/>
    </row>
    <row r="559" ht="15.75" customHeight="1">
      <c r="A559" s="254"/>
      <c r="B559" s="254"/>
      <c r="C559" s="254"/>
      <c r="D559" s="254"/>
      <c r="E559" s="254"/>
      <c r="F559" s="254"/>
      <c r="G559" s="254"/>
      <c r="H559" s="254"/>
      <c r="I559" s="254"/>
      <c r="J559" s="254"/>
      <c r="K559" s="254"/>
    </row>
    <row r="560" ht="15.75" customHeight="1">
      <c r="A560" s="254"/>
      <c r="B560" s="254"/>
      <c r="C560" s="254"/>
      <c r="D560" s="254"/>
      <c r="E560" s="254"/>
      <c r="F560" s="254"/>
      <c r="G560" s="254"/>
      <c r="H560" s="254"/>
      <c r="I560" s="254"/>
      <c r="J560" s="254"/>
      <c r="K560" s="254"/>
    </row>
    <row r="561" ht="15.75" customHeight="1">
      <c r="A561" s="254"/>
      <c r="B561" s="254"/>
      <c r="C561" s="254"/>
      <c r="D561" s="254"/>
      <c r="E561" s="254"/>
      <c r="F561" s="254"/>
      <c r="G561" s="254"/>
      <c r="H561" s="254"/>
      <c r="I561" s="254"/>
      <c r="J561" s="254"/>
      <c r="K561" s="254"/>
    </row>
    <row r="562" ht="15.75" customHeight="1">
      <c r="A562" s="254"/>
      <c r="B562" s="254"/>
      <c r="C562" s="254"/>
      <c r="D562" s="254"/>
      <c r="E562" s="254"/>
      <c r="F562" s="254"/>
      <c r="G562" s="254"/>
      <c r="H562" s="254"/>
      <c r="I562" s="254"/>
      <c r="J562" s="254"/>
      <c r="K562" s="254"/>
    </row>
    <row r="563" ht="15.75" customHeight="1">
      <c r="A563" s="254"/>
      <c r="B563" s="254"/>
      <c r="C563" s="254"/>
      <c r="D563" s="254"/>
      <c r="E563" s="254"/>
      <c r="F563" s="254"/>
      <c r="G563" s="254"/>
      <c r="H563" s="254"/>
      <c r="I563" s="254"/>
      <c r="J563" s="254"/>
      <c r="K563" s="254"/>
    </row>
    <row r="564" ht="15.75" customHeight="1">
      <c r="A564" s="254"/>
      <c r="B564" s="254"/>
      <c r="C564" s="254"/>
      <c r="D564" s="254"/>
      <c r="E564" s="254"/>
      <c r="F564" s="254"/>
      <c r="G564" s="254"/>
      <c r="H564" s="254"/>
      <c r="I564" s="254"/>
      <c r="J564" s="254"/>
      <c r="K564" s="254"/>
    </row>
    <row r="565" ht="15.75" customHeight="1">
      <c r="A565" s="254"/>
      <c r="B565" s="254"/>
      <c r="C565" s="254"/>
      <c r="D565" s="254"/>
      <c r="E565" s="254"/>
      <c r="F565" s="254"/>
      <c r="G565" s="254"/>
      <c r="H565" s="254"/>
      <c r="I565" s="254"/>
      <c r="J565" s="254"/>
      <c r="K565" s="254"/>
    </row>
    <row r="566" ht="15.75" customHeight="1">
      <c r="A566" s="254"/>
      <c r="B566" s="254"/>
      <c r="C566" s="254"/>
      <c r="D566" s="254"/>
      <c r="E566" s="254"/>
      <c r="F566" s="254"/>
      <c r="G566" s="254"/>
      <c r="H566" s="254"/>
      <c r="I566" s="254"/>
      <c r="J566" s="254"/>
      <c r="K566" s="254"/>
    </row>
    <row r="567" ht="15.75" customHeight="1">
      <c r="A567" s="254"/>
      <c r="B567" s="254"/>
      <c r="C567" s="254"/>
      <c r="D567" s="254"/>
      <c r="E567" s="254"/>
      <c r="F567" s="254"/>
      <c r="G567" s="254"/>
      <c r="H567" s="254"/>
      <c r="I567" s="254"/>
      <c r="J567" s="254"/>
      <c r="K567" s="254"/>
    </row>
    <row r="568" ht="15.75" customHeight="1">
      <c r="A568" s="254"/>
      <c r="B568" s="254"/>
      <c r="C568" s="254"/>
      <c r="D568" s="254"/>
      <c r="E568" s="254"/>
      <c r="F568" s="254"/>
      <c r="G568" s="254"/>
      <c r="H568" s="254"/>
      <c r="I568" s="254"/>
      <c r="J568" s="254"/>
      <c r="K568" s="254"/>
    </row>
    <row r="569" ht="15.75" customHeight="1">
      <c r="A569" s="254"/>
      <c r="B569" s="254"/>
      <c r="C569" s="254"/>
      <c r="D569" s="254"/>
      <c r="E569" s="254"/>
      <c r="F569" s="254"/>
      <c r="G569" s="254"/>
      <c r="H569" s="254"/>
      <c r="I569" s="254"/>
      <c r="J569" s="254"/>
      <c r="K569" s="254"/>
    </row>
    <row r="570" ht="15.75" customHeight="1">
      <c r="A570" s="254"/>
      <c r="B570" s="254"/>
      <c r="C570" s="254"/>
      <c r="D570" s="254"/>
      <c r="E570" s="254"/>
      <c r="F570" s="254"/>
      <c r="G570" s="254"/>
      <c r="H570" s="254"/>
      <c r="I570" s="254"/>
      <c r="J570" s="254"/>
      <c r="K570" s="254"/>
    </row>
    <row r="571" ht="15.75" customHeight="1">
      <c r="A571" s="254"/>
      <c r="B571" s="254"/>
      <c r="C571" s="254"/>
      <c r="D571" s="254"/>
      <c r="E571" s="254"/>
      <c r="F571" s="254"/>
      <c r="G571" s="254"/>
      <c r="H571" s="254"/>
      <c r="I571" s="254"/>
      <c r="J571" s="254"/>
      <c r="K571" s="254"/>
    </row>
    <row r="572" ht="15.75" customHeight="1">
      <c r="A572" s="254"/>
      <c r="B572" s="254"/>
      <c r="C572" s="254"/>
      <c r="D572" s="254"/>
      <c r="E572" s="254"/>
      <c r="F572" s="254"/>
      <c r="G572" s="254"/>
      <c r="H572" s="254"/>
      <c r="I572" s="254"/>
      <c r="J572" s="254"/>
      <c r="K572" s="254"/>
    </row>
    <row r="573" ht="15.75" customHeight="1">
      <c r="A573" s="254"/>
      <c r="B573" s="254"/>
      <c r="C573" s="254"/>
      <c r="D573" s="254"/>
      <c r="E573" s="254"/>
      <c r="F573" s="254"/>
      <c r="G573" s="254"/>
      <c r="H573" s="254"/>
      <c r="I573" s="254"/>
      <c r="J573" s="254"/>
      <c r="K573" s="254"/>
    </row>
    <row r="574" ht="15.75" customHeight="1">
      <c r="A574" s="254"/>
      <c r="B574" s="254"/>
      <c r="C574" s="254"/>
      <c r="D574" s="254"/>
      <c r="E574" s="254"/>
      <c r="F574" s="254"/>
      <c r="G574" s="254"/>
      <c r="H574" s="254"/>
      <c r="I574" s="254"/>
      <c r="J574" s="254"/>
      <c r="K574" s="254"/>
    </row>
    <row r="575" ht="15.75" customHeight="1">
      <c r="A575" s="254"/>
      <c r="B575" s="254"/>
      <c r="C575" s="254"/>
      <c r="D575" s="254"/>
      <c r="E575" s="254"/>
      <c r="F575" s="254"/>
      <c r="G575" s="254"/>
      <c r="H575" s="254"/>
      <c r="I575" s="254"/>
      <c r="J575" s="254"/>
      <c r="K575" s="254"/>
    </row>
    <row r="576" ht="15.75" customHeight="1">
      <c r="A576" s="254"/>
      <c r="B576" s="254"/>
      <c r="C576" s="254"/>
      <c r="D576" s="254"/>
      <c r="E576" s="254"/>
      <c r="F576" s="254"/>
      <c r="G576" s="254"/>
      <c r="H576" s="254"/>
      <c r="I576" s="254"/>
      <c r="J576" s="254"/>
      <c r="K576" s="254"/>
    </row>
    <row r="577" ht="15.75" customHeight="1">
      <c r="A577" s="254"/>
      <c r="B577" s="254"/>
      <c r="C577" s="254"/>
      <c r="D577" s="254"/>
      <c r="E577" s="254"/>
      <c r="F577" s="254"/>
      <c r="G577" s="254"/>
      <c r="H577" s="254"/>
      <c r="I577" s="254"/>
      <c r="J577" s="254"/>
      <c r="K577" s="254"/>
    </row>
    <row r="578" ht="15.75" customHeight="1">
      <c r="A578" s="254"/>
      <c r="B578" s="254"/>
      <c r="C578" s="254"/>
      <c r="D578" s="254"/>
      <c r="E578" s="254"/>
      <c r="F578" s="254"/>
      <c r="G578" s="254"/>
      <c r="H578" s="254"/>
      <c r="I578" s="254"/>
      <c r="J578" s="254"/>
      <c r="K578" s="254"/>
    </row>
    <row r="579" ht="15.75" customHeight="1">
      <c r="A579" s="254"/>
      <c r="B579" s="254"/>
      <c r="C579" s="254"/>
      <c r="D579" s="254"/>
      <c r="E579" s="254"/>
      <c r="F579" s="254"/>
      <c r="G579" s="254"/>
      <c r="H579" s="254"/>
      <c r="I579" s="254"/>
      <c r="J579" s="254"/>
      <c r="K579" s="254"/>
    </row>
    <row r="580" ht="15.75" customHeight="1">
      <c r="A580" s="254"/>
      <c r="B580" s="254"/>
      <c r="C580" s="254"/>
      <c r="D580" s="254"/>
      <c r="E580" s="254"/>
      <c r="F580" s="254"/>
      <c r="G580" s="254"/>
      <c r="H580" s="254"/>
      <c r="I580" s="254"/>
      <c r="J580" s="254"/>
      <c r="K580" s="254"/>
    </row>
    <row r="581" ht="15.75" customHeight="1">
      <c r="A581" s="254"/>
      <c r="B581" s="254"/>
      <c r="C581" s="254"/>
      <c r="D581" s="254"/>
      <c r="E581" s="254"/>
      <c r="F581" s="254"/>
      <c r="G581" s="254"/>
      <c r="H581" s="254"/>
      <c r="I581" s="254"/>
      <c r="J581" s="254"/>
      <c r="K581" s="254"/>
    </row>
    <row r="582" ht="15.75" customHeight="1">
      <c r="A582" s="254"/>
      <c r="B582" s="254"/>
      <c r="C582" s="254"/>
      <c r="D582" s="254"/>
      <c r="E582" s="254"/>
      <c r="F582" s="254"/>
      <c r="G582" s="254"/>
      <c r="H582" s="254"/>
      <c r="I582" s="254"/>
      <c r="J582" s="254"/>
      <c r="K582" s="254"/>
    </row>
    <row r="583" ht="15.75" customHeight="1">
      <c r="A583" s="254"/>
      <c r="B583" s="254"/>
      <c r="C583" s="254"/>
      <c r="D583" s="254"/>
      <c r="E583" s="254"/>
      <c r="F583" s="254"/>
      <c r="G583" s="254"/>
      <c r="H583" s="254"/>
      <c r="I583" s="254"/>
      <c r="J583" s="254"/>
      <c r="K583" s="254"/>
    </row>
    <row r="584" ht="15.75" customHeight="1">
      <c r="A584" s="254"/>
      <c r="B584" s="254"/>
      <c r="C584" s="254"/>
      <c r="D584" s="254"/>
      <c r="E584" s="254"/>
      <c r="F584" s="254"/>
      <c r="G584" s="254"/>
      <c r="H584" s="254"/>
      <c r="I584" s="254"/>
      <c r="J584" s="254"/>
      <c r="K584" s="254"/>
    </row>
    <row r="585" ht="15.75" customHeight="1">
      <c r="A585" s="254"/>
      <c r="B585" s="254"/>
      <c r="C585" s="254"/>
      <c r="D585" s="254"/>
      <c r="E585" s="254"/>
      <c r="F585" s="254"/>
      <c r="G585" s="254"/>
      <c r="H585" s="254"/>
      <c r="I585" s="254"/>
      <c r="J585" s="254"/>
      <c r="K585" s="254"/>
    </row>
    <row r="586" ht="15.75" customHeight="1">
      <c r="A586" s="254"/>
      <c r="B586" s="254"/>
      <c r="C586" s="254"/>
      <c r="D586" s="254"/>
      <c r="E586" s="254"/>
      <c r="F586" s="254"/>
      <c r="G586" s="254"/>
      <c r="H586" s="254"/>
      <c r="I586" s="254"/>
      <c r="J586" s="254"/>
      <c r="K586" s="254"/>
    </row>
    <row r="587" ht="15.75" customHeight="1">
      <c r="A587" s="254"/>
      <c r="B587" s="254"/>
      <c r="C587" s="254"/>
      <c r="D587" s="254"/>
      <c r="E587" s="254"/>
      <c r="F587" s="254"/>
      <c r="G587" s="254"/>
      <c r="H587" s="254"/>
      <c r="I587" s="254"/>
      <c r="J587" s="254"/>
      <c r="K587" s="254"/>
    </row>
    <row r="588" ht="15.75" customHeight="1">
      <c r="A588" s="254"/>
      <c r="B588" s="254"/>
      <c r="C588" s="254"/>
      <c r="D588" s="254"/>
      <c r="E588" s="254"/>
      <c r="F588" s="254"/>
      <c r="G588" s="254"/>
      <c r="H588" s="254"/>
      <c r="I588" s="254"/>
      <c r="J588" s="254"/>
      <c r="K588" s="254"/>
    </row>
    <row r="589" ht="15.75" customHeight="1">
      <c r="A589" s="254"/>
      <c r="B589" s="254"/>
      <c r="C589" s="254"/>
      <c r="D589" s="254"/>
      <c r="E589" s="254"/>
      <c r="F589" s="254"/>
      <c r="G589" s="254"/>
      <c r="H589" s="254"/>
      <c r="I589" s="254"/>
      <c r="J589" s="254"/>
      <c r="K589" s="254"/>
    </row>
    <row r="590" ht="15.75" customHeight="1">
      <c r="A590" s="254"/>
      <c r="B590" s="254"/>
      <c r="C590" s="254"/>
      <c r="D590" s="254"/>
      <c r="E590" s="254"/>
      <c r="F590" s="254"/>
      <c r="G590" s="254"/>
      <c r="H590" s="254"/>
      <c r="I590" s="254"/>
      <c r="J590" s="254"/>
      <c r="K590" s="254"/>
    </row>
    <row r="591" ht="15.75" customHeight="1">
      <c r="A591" s="254"/>
      <c r="B591" s="254"/>
      <c r="C591" s="254"/>
      <c r="D591" s="254"/>
      <c r="E591" s="254"/>
      <c r="F591" s="254"/>
      <c r="G591" s="254"/>
      <c r="H591" s="254"/>
      <c r="I591" s="254"/>
      <c r="J591" s="254"/>
      <c r="K591" s="254"/>
    </row>
    <row r="592" ht="15.75" customHeight="1">
      <c r="A592" s="254"/>
      <c r="B592" s="254"/>
      <c r="C592" s="254"/>
      <c r="D592" s="254"/>
      <c r="E592" s="254"/>
      <c r="F592" s="254"/>
      <c r="G592" s="254"/>
      <c r="H592" s="254"/>
      <c r="I592" s="254"/>
      <c r="J592" s="254"/>
      <c r="K592" s="254"/>
    </row>
    <row r="593" ht="15.75" customHeight="1">
      <c r="A593" s="254"/>
      <c r="B593" s="254"/>
      <c r="C593" s="254"/>
      <c r="D593" s="254"/>
      <c r="E593" s="254"/>
      <c r="F593" s="254"/>
      <c r="G593" s="254"/>
      <c r="H593" s="254"/>
      <c r="I593" s="254"/>
      <c r="J593" s="254"/>
      <c r="K593" s="254"/>
    </row>
    <row r="594" ht="15.75" customHeight="1">
      <c r="A594" s="254"/>
      <c r="B594" s="254"/>
      <c r="C594" s="254"/>
      <c r="D594" s="254"/>
      <c r="E594" s="254"/>
      <c r="F594" s="254"/>
      <c r="G594" s="254"/>
      <c r="H594" s="254"/>
      <c r="I594" s="254"/>
      <c r="J594" s="254"/>
      <c r="K594" s="254"/>
    </row>
    <row r="595" ht="15.75" customHeight="1">
      <c r="A595" s="254"/>
      <c r="B595" s="254"/>
      <c r="C595" s="254"/>
      <c r="D595" s="254"/>
      <c r="E595" s="254"/>
      <c r="F595" s="254"/>
      <c r="G595" s="254"/>
      <c r="H595" s="254"/>
      <c r="I595" s="254"/>
      <c r="J595" s="254"/>
      <c r="K595" s="254"/>
    </row>
    <row r="596" ht="15.75" customHeight="1">
      <c r="A596" s="254"/>
      <c r="B596" s="254"/>
      <c r="C596" s="254"/>
      <c r="D596" s="254"/>
      <c r="E596" s="254"/>
      <c r="F596" s="254"/>
      <c r="G596" s="254"/>
      <c r="H596" s="254"/>
      <c r="I596" s="254"/>
      <c r="J596" s="254"/>
      <c r="K596" s="254"/>
    </row>
    <row r="597" ht="15.75" customHeight="1">
      <c r="A597" s="254"/>
      <c r="B597" s="254"/>
      <c r="C597" s="254"/>
      <c r="D597" s="254"/>
      <c r="E597" s="254"/>
      <c r="F597" s="254"/>
      <c r="G597" s="254"/>
      <c r="H597" s="254"/>
      <c r="I597" s="254"/>
      <c r="J597" s="254"/>
      <c r="K597" s="254"/>
    </row>
    <row r="598" ht="15.75" customHeight="1">
      <c r="A598" s="254"/>
      <c r="B598" s="254"/>
      <c r="C598" s="254"/>
      <c r="D598" s="254"/>
      <c r="E598" s="254"/>
      <c r="F598" s="254"/>
      <c r="G598" s="254"/>
      <c r="H598" s="254"/>
      <c r="I598" s="254"/>
      <c r="J598" s="254"/>
      <c r="K598" s="254"/>
    </row>
    <row r="599" ht="15.75" customHeight="1">
      <c r="A599" s="254"/>
      <c r="B599" s="254"/>
      <c r="C599" s="254"/>
      <c r="D599" s="254"/>
      <c r="E599" s="254"/>
      <c r="F599" s="254"/>
      <c r="G599" s="254"/>
      <c r="H599" s="254"/>
      <c r="I599" s="254"/>
      <c r="J599" s="254"/>
      <c r="K599" s="254"/>
    </row>
    <row r="600" ht="15.75" customHeight="1">
      <c r="A600" s="254"/>
      <c r="B600" s="254"/>
      <c r="C600" s="254"/>
      <c r="D600" s="254"/>
      <c r="E600" s="254"/>
      <c r="F600" s="254"/>
      <c r="G600" s="254"/>
      <c r="H600" s="254"/>
      <c r="I600" s="254"/>
      <c r="J600" s="254"/>
      <c r="K600" s="254"/>
    </row>
    <row r="601" ht="15.75" customHeight="1">
      <c r="A601" s="254"/>
      <c r="B601" s="254"/>
      <c r="C601" s="254"/>
      <c r="D601" s="254"/>
      <c r="E601" s="254"/>
      <c r="F601" s="254"/>
      <c r="G601" s="254"/>
      <c r="H601" s="254"/>
      <c r="I601" s="254"/>
      <c r="J601" s="254"/>
      <c r="K601" s="254"/>
    </row>
    <row r="602" ht="15.75" customHeight="1">
      <c r="A602" s="254"/>
      <c r="B602" s="254"/>
      <c r="C602" s="254"/>
      <c r="D602" s="254"/>
      <c r="E602" s="254"/>
      <c r="F602" s="254"/>
      <c r="G602" s="254"/>
      <c r="H602" s="254"/>
      <c r="I602" s="254"/>
      <c r="J602" s="254"/>
      <c r="K602" s="254"/>
    </row>
    <row r="603" ht="15.75" customHeight="1">
      <c r="A603" s="254"/>
      <c r="B603" s="254"/>
      <c r="C603" s="254"/>
      <c r="D603" s="254"/>
      <c r="E603" s="254"/>
      <c r="F603" s="254"/>
      <c r="G603" s="254"/>
      <c r="H603" s="254"/>
      <c r="I603" s="254"/>
      <c r="J603" s="254"/>
      <c r="K603" s="254"/>
    </row>
    <row r="604" ht="15.75" customHeight="1">
      <c r="A604" s="254"/>
      <c r="B604" s="254"/>
      <c r="C604" s="254"/>
      <c r="D604" s="254"/>
      <c r="E604" s="254"/>
      <c r="F604" s="254"/>
      <c r="G604" s="254"/>
      <c r="H604" s="254"/>
      <c r="I604" s="254"/>
      <c r="J604" s="254"/>
      <c r="K604" s="254"/>
    </row>
    <row r="605" ht="15.75" customHeight="1">
      <c r="A605" s="254"/>
      <c r="B605" s="254"/>
      <c r="C605" s="254"/>
      <c r="D605" s="254"/>
      <c r="E605" s="254"/>
      <c r="F605" s="254"/>
      <c r="G605" s="254"/>
      <c r="H605" s="254"/>
      <c r="I605" s="254"/>
      <c r="J605" s="254"/>
      <c r="K605" s="254"/>
    </row>
    <row r="606" ht="15.75" customHeight="1">
      <c r="A606" s="254"/>
      <c r="B606" s="254"/>
      <c r="C606" s="254"/>
      <c r="D606" s="254"/>
      <c r="E606" s="254"/>
      <c r="F606" s="254"/>
      <c r="G606" s="254"/>
      <c r="H606" s="254"/>
      <c r="I606" s="254"/>
      <c r="J606" s="254"/>
      <c r="K606" s="254"/>
    </row>
    <row r="607" ht="15.75" customHeight="1">
      <c r="A607" s="254"/>
      <c r="B607" s="254"/>
      <c r="C607" s="254"/>
      <c r="D607" s="254"/>
      <c r="E607" s="254"/>
      <c r="F607" s="254"/>
      <c r="G607" s="254"/>
      <c r="H607" s="254"/>
      <c r="I607" s="254"/>
      <c r="J607" s="254"/>
      <c r="K607" s="254"/>
    </row>
    <row r="608" ht="15.75" customHeight="1">
      <c r="A608" s="254"/>
      <c r="B608" s="254"/>
      <c r="C608" s="254"/>
      <c r="D608" s="254"/>
      <c r="E608" s="254"/>
      <c r="F608" s="254"/>
      <c r="G608" s="254"/>
      <c r="H608" s="254"/>
      <c r="I608" s="254"/>
      <c r="J608" s="254"/>
      <c r="K608" s="254"/>
    </row>
    <row r="609" ht="15.75" customHeight="1">
      <c r="A609" s="254"/>
      <c r="B609" s="254"/>
      <c r="C609" s="254"/>
      <c r="D609" s="254"/>
      <c r="E609" s="254"/>
      <c r="F609" s="254"/>
      <c r="G609" s="254"/>
      <c r="H609" s="254"/>
      <c r="I609" s="254"/>
      <c r="J609" s="254"/>
      <c r="K609" s="254"/>
    </row>
    <row r="610" ht="15.75" customHeight="1">
      <c r="A610" s="254"/>
      <c r="B610" s="254"/>
      <c r="C610" s="254"/>
      <c r="D610" s="254"/>
      <c r="E610" s="254"/>
      <c r="F610" s="254"/>
      <c r="G610" s="254"/>
      <c r="H610" s="254"/>
      <c r="I610" s="254"/>
      <c r="J610" s="254"/>
      <c r="K610" s="254"/>
    </row>
    <row r="611" ht="15.75" customHeight="1">
      <c r="A611" s="254"/>
      <c r="B611" s="254"/>
      <c r="C611" s="254"/>
      <c r="D611" s="254"/>
      <c r="E611" s="254"/>
      <c r="F611" s="254"/>
      <c r="G611" s="254"/>
      <c r="H611" s="254"/>
      <c r="I611" s="254"/>
      <c r="J611" s="254"/>
      <c r="K611" s="254"/>
    </row>
    <row r="612" ht="15.75" customHeight="1">
      <c r="A612" s="254"/>
      <c r="B612" s="254"/>
      <c r="C612" s="254"/>
      <c r="D612" s="254"/>
      <c r="E612" s="254"/>
      <c r="F612" s="254"/>
      <c r="G612" s="254"/>
      <c r="H612" s="254"/>
      <c r="I612" s="254"/>
      <c r="J612" s="254"/>
      <c r="K612" s="254"/>
    </row>
    <row r="613" ht="15.75" customHeight="1">
      <c r="A613" s="254"/>
      <c r="B613" s="254"/>
      <c r="C613" s="254"/>
      <c r="D613" s="254"/>
      <c r="E613" s="254"/>
      <c r="F613" s="254"/>
      <c r="G613" s="254"/>
      <c r="H613" s="254"/>
      <c r="I613" s="254"/>
      <c r="J613" s="254"/>
      <c r="K613" s="254"/>
    </row>
    <row r="614" ht="15.75" customHeight="1">
      <c r="A614" s="254"/>
      <c r="B614" s="254"/>
      <c r="C614" s="254"/>
      <c r="D614" s="254"/>
      <c r="E614" s="254"/>
      <c r="F614" s="254"/>
      <c r="G614" s="254"/>
      <c r="H614" s="254"/>
      <c r="I614" s="254"/>
      <c r="J614" s="254"/>
      <c r="K614" s="254"/>
    </row>
    <row r="615" ht="15.75" customHeight="1">
      <c r="A615" s="254"/>
      <c r="B615" s="254"/>
      <c r="C615" s="254"/>
      <c r="D615" s="254"/>
      <c r="E615" s="254"/>
      <c r="F615" s="254"/>
      <c r="G615" s="254"/>
      <c r="H615" s="254"/>
      <c r="I615" s="254"/>
      <c r="J615" s="254"/>
      <c r="K615" s="254"/>
    </row>
    <row r="616" ht="15.75" customHeight="1">
      <c r="A616" s="254"/>
      <c r="B616" s="254"/>
      <c r="C616" s="254"/>
      <c r="D616" s="254"/>
      <c r="E616" s="254"/>
      <c r="F616" s="254"/>
      <c r="G616" s="254"/>
      <c r="H616" s="254"/>
      <c r="I616" s="254"/>
      <c r="J616" s="254"/>
      <c r="K616" s="254"/>
    </row>
    <row r="617" ht="15.75" customHeight="1">
      <c r="A617" s="254"/>
      <c r="B617" s="254"/>
      <c r="C617" s="254"/>
      <c r="D617" s="254"/>
      <c r="E617" s="254"/>
      <c r="F617" s="254"/>
      <c r="G617" s="254"/>
      <c r="H617" s="254"/>
      <c r="I617" s="254"/>
      <c r="J617" s="254"/>
      <c r="K617" s="254"/>
    </row>
    <row r="618" ht="15.75" customHeight="1">
      <c r="A618" s="254"/>
      <c r="B618" s="254"/>
      <c r="C618" s="254"/>
      <c r="D618" s="254"/>
      <c r="E618" s="254"/>
      <c r="F618" s="254"/>
      <c r="G618" s="254"/>
      <c r="H618" s="254"/>
      <c r="I618" s="254"/>
      <c r="J618" s="254"/>
      <c r="K618" s="254"/>
    </row>
    <row r="619" ht="15.75" customHeight="1">
      <c r="A619" s="254"/>
      <c r="B619" s="254"/>
      <c r="C619" s="254"/>
      <c r="D619" s="254"/>
      <c r="E619" s="254"/>
      <c r="F619" s="254"/>
      <c r="G619" s="254"/>
      <c r="H619" s="254"/>
      <c r="I619" s="254"/>
      <c r="J619" s="254"/>
      <c r="K619" s="254"/>
    </row>
    <row r="620" ht="15.75" customHeight="1">
      <c r="A620" s="254"/>
      <c r="B620" s="254"/>
      <c r="C620" s="254"/>
      <c r="D620" s="254"/>
      <c r="E620" s="254"/>
      <c r="F620" s="254"/>
      <c r="G620" s="254"/>
      <c r="H620" s="254"/>
      <c r="I620" s="254"/>
      <c r="J620" s="254"/>
      <c r="K620" s="254"/>
    </row>
    <row r="621" ht="15.75" customHeight="1">
      <c r="A621" s="254"/>
      <c r="B621" s="254"/>
      <c r="C621" s="254"/>
      <c r="D621" s="254"/>
      <c r="E621" s="254"/>
      <c r="F621" s="254"/>
      <c r="G621" s="254"/>
      <c r="H621" s="254"/>
      <c r="I621" s="254"/>
      <c r="J621" s="254"/>
      <c r="K621" s="254"/>
    </row>
    <row r="622" ht="15.75" customHeight="1">
      <c r="A622" s="254"/>
      <c r="B622" s="254"/>
      <c r="C622" s="254"/>
      <c r="D622" s="254"/>
      <c r="E622" s="254"/>
      <c r="F622" s="254"/>
      <c r="G622" s="254"/>
      <c r="H622" s="254"/>
      <c r="I622" s="254"/>
      <c r="J622" s="254"/>
      <c r="K622" s="254"/>
    </row>
    <row r="623" ht="15.75" customHeight="1">
      <c r="A623" s="254"/>
      <c r="B623" s="254"/>
      <c r="C623" s="254"/>
      <c r="D623" s="254"/>
      <c r="E623" s="254"/>
      <c r="F623" s="254"/>
      <c r="G623" s="254"/>
      <c r="H623" s="254"/>
      <c r="I623" s="254"/>
      <c r="J623" s="254"/>
      <c r="K623" s="254"/>
    </row>
    <row r="624" ht="15.75" customHeight="1">
      <c r="A624" s="254"/>
      <c r="B624" s="254"/>
      <c r="C624" s="254"/>
      <c r="D624" s="254"/>
      <c r="E624" s="254"/>
      <c r="F624" s="254"/>
      <c r="G624" s="254"/>
      <c r="H624" s="254"/>
      <c r="I624" s="254"/>
      <c r="J624" s="254"/>
      <c r="K624" s="254"/>
    </row>
    <row r="625" ht="15.75" customHeight="1">
      <c r="A625" s="254"/>
      <c r="B625" s="254"/>
      <c r="C625" s="254"/>
      <c r="D625" s="254"/>
      <c r="E625" s="254"/>
      <c r="F625" s="254"/>
      <c r="G625" s="254"/>
      <c r="H625" s="254"/>
      <c r="I625" s="254"/>
      <c r="J625" s="254"/>
      <c r="K625" s="254"/>
    </row>
    <row r="626" ht="15.75" customHeight="1">
      <c r="A626" s="254"/>
      <c r="B626" s="254"/>
      <c r="C626" s="254"/>
      <c r="D626" s="254"/>
      <c r="E626" s="254"/>
      <c r="F626" s="254"/>
      <c r="G626" s="254"/>
      <c r="H626" s="254"/>
      <c r="I626" s="254"/>
      <c r="J626" s="254"/>
      <c r="K626" s="254"/>
    </row>
    <row r="627" ht="15.75" customHeight="1">
      <c r="A627" s="254"/>
      <c r="B627" s="254"/>
      <c r="C627" s="254"/>
      <c r="D627" s="254"/>
      <c r="E627" s="254"/>
      <c r="F627" s="254"/>
      <c r="G627" s="254"/>
      <c r="H627" s="254"/>
      <c r="I627" s="254"/>
      <c r="J627" s="254"/>
      <c r="K627" s="254"/>
    </row>
    <row r="628" ht="15.75" customHeight="1">
      <c r="A628" s="254"/>
      <c r="B628" s="254"/>
      <c r="C628" s="254"/>
      <c r="D628" s="254"/>
      <c r="E628" s="254"/>
      <c r="F628" s="254"/>
      <c r="G628" s="254"/>
      <c r="H628" s="254"/>
      <c r="I628" s="254"/>
      <c r="J628" s="254"/>
      <c r="K628" s="254"/>
    </row>
    <row r="629" ht="15.75" customHeight="1">
      <c r="A629" s="254"/>
      <c r="B629" s="254"/>
      <c r="C629" s="254"/>
      <c r="D629" s="254"/>
      <c r="E629" s="254"/>
      <c r="F629" s="254"/>
      <c r="G629" s="254"/>
      <c r="H629" s="254"/>
      <c r="I629" s="254"/>
      <c r="J629" s="254"/>
      <c r="K629" s="254"/>
    </row>
    <row r="630" ht="15.75" customHeight="1">
      <c r="A630" s="254"/>
      <c r="B630" s="254"/>
      <c r="C630" s="254"/>
      <c r="D630" s="254"/>
      <c r="E630" s="254"/>
      <c r="F630" s="254"/>
      <c r="G630" s="254"/>
      <c r="H630" s="254"/>
      <c r="I630" s="254"/>
      <c r="J630" s="254"/>
      <c r="K630" s="254"/>
    </row>
    <row r="631" ht="15.75" customHeight="1">
      <c r="A631" s="254"/>
      <c r="B631" s="254"/>
      <c r="C631" s="254"/>
      <c r="D631" s="254"/>
      <c r="E631" s="254"/>
      <c r="F631" s="254"/>
      <c r="G631" s="254"/>
      <c r="H631" s="254"/>
      <c r="I631" s="254"/>
      <c r="J631" s="254"/>
      <c r="K631" s="254"/>
    </row>
    <row r="632" ht="15.75" customHeight="1">
      <c r="A632" s="254"/>
      <c r="B632" s="254"/>
      <c r="C632" s="254"/>
      <c r="D632" s="254"/>
      <c r="E632" s="254"/>
      <c r="F632" s="254"/>
      <c r="G632" s="254"/>
      <c r="H632" s="254"/>
      <c r="I632" s="254"/>
      <c r="J632" s="254"/>
      <c r="K632" s="254"/>
    </row>
    <row r="633" ht="15.75" customHeight="1">
      <c r="A633" s="254"/>
      <c r="B633" s="254"/>
      <c r="C633" s="254"/>
      <c r="D633" s="254"/>
      <c r="E633" s="254"/>
      <c r="F633" s="254"/>
      <c r="G633" s="254"/>
      <c r="H633" s="254"/>
      <c r="I633" s="254"/>
      <c r="J633" s="254"/>
      <c r="K633" s="254"/>
    </row>
    <row r="634" ht="15.75" customHeight="1">
      <c r="A634" s="254"/>
      <c r="B634" s="254"/>
      <c r="C634" s="254"/>
      <c r="D634" s="254"/>
      <c r="E634" s="254"/>
      <c r="F634" s="254"/>
      <c r="G634" s="254"/>
      <c r="H634" s="254"/>
      <c r="I634" s="254"/>
      <c r="J634" s="254"/>
      <c r="K634" s="254"/>
    </row>
    <row r="635" ht="15.75" customHeight="1">
      <c r="A635" s="254"/>
      <c r="B635" s="254"/>
      <c r="C635" s="254"/>
      <c r="D635" s="254"/>
      <c r="E635" s="254"/>
      <c r="F635" s="254"/>
      <c r="G635" s="254"/>
      <c r="H635" s="254"/>
      <c r="I635" s="254"/>
      <c r="J635" s="254"/>
      <c r="K635" s="254"/>
    </row>
    <row r="636" ht="15.75" customHeight="1">
      <c r="A636" s="254"/>
      <c r="B636" s="254"/>
      <c r="C636" s="254"/>
      <c r="D636" s="254"/>
      <c r="E636" s="254"/>
      <c r="F636" s="254"/>
      <c r="G636" s="254"/>
      <c r="H636" s="254"/>
      <c r="I636" s="254"/>
      <c r="J636" s="254"/>
      <c r="K636" s="254"/>
    </row>
    <row r="637" ht="15.75" customHeight="1">
      <c r="A637" s="254"/>
      <c r="B637" s="254"/>
      <c r="C637" s="254"/>
      <c r="D637" s="254"/>
      <c r="E637" s="254"/>
      <c r="F637" s="254"/>
      <c r="G637" s="254"/>
      <c r="H637" s="254"/>
      <c r="I637" s="254"/>
      <c r="J637" s="254"/>
      <c r="K637" s="254"/>
    </row>
    <row r="638" ht="15.75" customHeight="1">
      <c r="A638" s="254"/>
      <c r="B638" s="254"/>
      <c r="C638" s="254"/>
      <c r="D638" s="254"/>
      <c r="E638" s="254"/>
      <c r="F638" s="254"/>
      <c r="G638" s="254"/>
      <c r="H638" s="254"/>
      <c r="I638" s="254"/>
      <c r="J638" s="254"/>
      <c r="K638" s="254"/>
    </row>
    <row r="639" ht="15.75" customHeight="1">
      <c r="A639" s="254"/>
      <c r="B639" s="254"/>
      <c r="C639" s="254"/>
      <c r="D639" s="254"/>
      <c r="E639" s="254"/>
      <c r="F639" s="254"/>
      <c r="G639" s="254"/>
      <c r="H639" s="254"/>
      <c r="I639" s="254"/>
      <c r="J639" s="254"/>
      <c r="K639" s="254"/>
    </row>
    <row r="640" ht="15.75" customHeight="1">
      <c r="A640" s="254"/>
      <c r="B640" s="254"/>
      <c r="C640" s="254"/>
      <c r="D640" s="254"/>
      <c r="E640" s="254"/>
      <c r="F640" s="254"/>
      <c r="G640" s="254"/>
      <c r="H640" s="254"/>
      <c r="I640" s="254"/>
      <c r="J640" s="254"/>
      <c r="K640" s="254"/>
    </row>
    <row r="641" ht="15.75" customHeight="1">
      <c r="A641" s="254"/>
      <c r="B641" s="254"/>
      <c r="C641" s="254"/>
      <c r="D641" s="254"/>
      <c r="E641" s="254"/>
      <c r="F641" s="254"/>
      <c r="G641" s="254"/>
      <c r="H641" s="254"/>
      <c r="I641" s="254"/>
      <c r="J641" s="254"/>
      <c r="K641" s="254"/>
    </row>
    <row r="642" ht="15.75" customHeight="1">
      <c r="A642" s="254"/>
      <c r="B642" s="254"/>
      <c r="C642" s="254"/>
      <c r="D642" s="254"/>
      <c r="E642" s="254"/>
      <c r="F642" s="254"/>
      <c r="G642" s="254"/>
      <c r="H642" s="254"/>
      <c r="I642" s="254"/>
      <c r="J642" s="254"/>
      <c r="K642" s="254"/>
    </row>
    <row r="643" ht="15.75" customHeight="1">
      <c r="A643" s="254"/>
      <c r="B643" s="254"/>
      <c r="C643" s="254"/>
      <c r="D643" s="254"/>
      <c r="E643" s="254"/>
      <c r="F643" s="254"/>
      <c r="G643" s="254"/>
      <c r="H643" s="254"/>
      <c r="I643" s="254"/>
      <c r="J643" s="254"/>
      <c r="K643" s="254"/>
    </row>
    <row r="644" ht="15.75" customHeight="1">
      <c r="A644" s="254"/>
      <c r="B644" s="254"/>
      <c r="C644" s="254"/>
      <c r="D644" s="254"/>
      <c r="E644" s="254"/>
      <c r="F644" s="254"/>
      <c r="G644" s="254"/>
      <c r="H644" s="254"/>
      <c r="I644" s="254"/>
      <c r="J644" s="254"/>
      <c r="K644" s="254"/>
    </row>
    <row r="645" ht="15.75" customHeight="1">
      <c r="A645" s="254"/>
      <c r="B645" s="254"/>
      <c r="C645" s="254"/>
      <c r="D645" s="254"/>
      <c r="E645" s="254"/>
      <c r="F645" s="254"/>
      <c r="G645" s="254"/>
      <c r="H645" s="254"/>
      <c r="I645" s="254"/>
      <c r="J645" s="254"/>
      <c r="K645" s="254"/>
    </row>
    <row r="646" ht="15.75" customHeight="1">
      <c r="A646" s="254"/>
      <c r="B646" s="254"/>
      <c r="C646" s="254"/>
      <c r="D646" s="254"/>
      <c r="E646" s="254"/>
      <c r="F646" s="254"/>
      <c r="G646" s="254"/>
      <c r="H646" s="254"/>
      <c r="I646" s="254"/>
      <c r="J646" s="254"/>
      <c r="K646" s="254"/>
    </row>
    <row r="647" ht="15.75" customHeight="1">
      <c r="A647" s="254"/>
      <c r="B647" s="254"/>
      <c r="C647" s="254"/>
      <c r="D647" s="254"/>
      <c r="E647" s="254"/>
      <c r="F647" s="254"/>
      <c r="G647" s="254"/>
      <c r="H647" s="254"/>
      <c r="I647" s="254"/>
      <c r="J647" s="254"/>
      <c r="K647" s="254"/>
    </row>
    <row r="648" ht="15.75" customHeight="1">
      <c r="A648" s="254"/>
      <c r="B648" s="254"/>
      <c r="C648" s="254"/>
      <c r="D648" s="254"/>
      <c r="E648" s="254"/>
      <c r="F648" s="254"/>
      <c r="G648" s="254"/>
      <c r="H648" s="254"/>
      <c r="I648" s="254"/>
      <c r="J648" s="254"/>
      <c r="K648" s="254"/>
    </row>
    <row r="649" ht="15.75" customHeight="1">
      <c r="A649" s="254"/>
      <c r="B649" s="254"/>
      <c r="C649" s="254"/>
      <c r="D649" s="254"/>
      <c r="E649" s="254"/>
      <c r="F649" s="254"/>
      <c r="G649" s="254"/>
      <c r="H649" s="254"/>
      <c r="I649" s="254"/>
      <c r="J649" s="254"/>
      <c r="K649" s="254"/>
    </row>
    <row r="650" ht="15.75" customHeight="1">
      <c r="A650" s="254"/>
      <c r="B650" s="254"/>
      <c r="C650" s="254"/>
      <c r="D650" s="254"/>
      <c r="E650" s="254"/>
      <c r="F650" s="254"/>
      <c r="G650" s="254"/>
      <c r="H650" s="254"/>
      <c r="I650" s="254"/>
      <c r="J650" s="254"/>
      <c r="K650" s="254"/>
    </row>
    <row r="651" ht="15.75" customHeight="1">
      <c r="A651" s="254"/>
      <c r="B651" s="254"/>
      <c r="C651" s="254"/>
      <c r="D651" s="254"/>
      <c r="E651" s="254"/>
      <c r="F651" s="254"/>
      <c r="G651" s="254"/>
      <c r="H651" s="254"/>
      <c r="I651" s="254"/>
      <c r="J651" s="254"/>
      <c r="K651" s="254"/>
    </row>
    <row r="652" ht="15.75" customHeight="1">
      <c r="A652" s="254"/>
      <c r="B652" s="254"/>
      <c r="C652" s="254"/>
      <c r="D652" s="254"/>
      <c r="E652" s="254"/>
      <c r="F652" s="254"/>
      <c r="G652" s="254"/>
      <c r="H652" s="254"/>
      <c r="I652" s="254"/>
      <c r="J652" s="254"/>
      <c r="K652" s="254"/>
    </row>
    <row r="653" ht="15.75" customHeight="1">
      <c r="A653" s="254"/>
      <c r="B653" s="254"/>
      <c r="C653" s="254"/>
      <c r="D653" s="254"/>
      <c r="E653" s="254"/>
      <c r="F653" s="254"/>
      <c r="G653" s="254"/>
      <c r="H653" s="254"/>
      <c r="I653" s="254"/>
      <c r="J653" s="254"/>
      <c r="K653" s="254"/>
    </row>
    <row r="654" ht="15.75" customHeight="1">
      <c r="A654" s="254"/>
      <c r="B654" s="254"/>
      <c r="C654" s="254"/>
      <c r="D654" s="254"/>
      <c r="E654" s="254"/>
      <c r="F654" s="254"/>
      <c r="G654" s="254"/>
      <c r="H654" s="254"/>
      <c r="I654" s="254"/>
      <c r="J654" s="254"/>
      <c r="K654" s="254"/>
    </row>
    <row r="655" ht="15.75" customHeight="1">
      <c r="A655" s="254"/>
      <c r="B655" s="254"/>
      <c r="C655" s="254"/>
      <c r="D655" s="254"/>
      <c r="E655" s="254"/>
      <c r="F655" s="254"/>
      <c r="G655" s="254"/>
      <c r="H655" s="254"/>
      <c r="I655" s="254"/>
      <c r="J655" s="254"/>
      <c r="K655" s="254"/>
    </row>
    <row r="656" ht="15.75" customHeight="1">
      <c r="A656" s="254"/>
      <c r="B656" s="254"/>
      <c r="C656" s="254"/>
      <c r="D656" s="254"/>
      <c r="E656" s="254"/>
      <c r="F656" s="254"/>
      <c r="G656" s="254"/>
      <c r="H656" s="254"/>
      <c r="I656" s="254"/>
      <c r="J656" s="254"/>
      <c r="K656" s="254"/>
    </row>
    <row r="657" ht="15.75" customHeight="1">
      <c r="A657" s="254"/>
      <c r="B657" s="254"/>
      <c r="C657" s="254"/>
      <c r="D657" s="254"/>
      <c r="E657" s="254"/>
      <c r="F657" s="254"/>
      <c r="G657" s="254"/>
      <c r="H657" s="254"/>
      <c r="I657" s="254"/>
      <c r="J657" s="254"/>
      <c r="K657" s="254"/>
    </row>
    <row r="658" ht="15.75" customHeight="1">
      <c r="A658" s="254"/>
      <c r="B658" s="254"/>
      <c r="C658" s="254"/>
      <c r="D658" s="254"/>
      <c r="E658" s="254"/>
      <c r="F658" s="254"/>
      <c r="G658" s="254"/>
      <c r="H658" s="254"/>
      <c r="I658" s="254"/>
      <c r="J658" s="254"/>
      <c r="K658" s="254"/>
    </row>
    <row r="659" ht="15.75" customHeight="1">
      <c r="A659" s="254"/>
      <c r="B659" s="254"/>
      <c r="C659" s="254"/>
      <c r="D659" s="254"/>
      <c r="E659" s="254"/>
      <c r="F659" s="254"/>
      <c r="G659" s="254"/>
      <c r="H659" s="254"/>
      <c r="I659" s="254"/>
      <c r="J659" s="254"/>
      <c r="K659" s="254"/>
    </row>
    <row r="660" ht="15.75" customHeight="1">
      <c r="A660" s="254"/>
      <c r="B660" s="254"/>
      <c r="C660" s="254"/>
      <c r="D660" s="254"/>
      <c r="E660" s="254"/>
      <c r="F660" s="254"/>
      <c r="G660" s="254"/>
      <c r="H660" s="254"/>
      <c r="I660" s="254"/>
      <c r="J660" s="254"/>
      <c r="K660" s="254"/>
    </row>
    <row r="661" ht="15.75" customHeight="1">
      <c r="A661" s="254"/>
      <c r="B661" s="254"/>
      <c r="C661" s="254"/>
      <c r="D661" s="254"/>
      <c r="E661" s="254"/>
      <c r="F661" s="254"/>
      <c r="G661" s="254"/>
      <c r="H661" s="254"/>
      <c r="I661" s="254"/>
      <c r="J661" s="254"/>
      <c r="K661" s="254"/>
    </row>
    <row r="662" ht="15.75" customHeight="1">
      <c r="A662" s="254"/>
      <c r="B662" s="254"/>
      <c r="C662" s="254"/>
      <c r="D662" s="254"/>
      <c r="E662" s="254"/>
      <c r="F662" s="254"/>
      <c r="G662" s="254"/>
      <c r="H662" s="254"/>
      <c r="I662" s="254"/>
      <c r="J662" s="254"/>
      <c r="K662" s="254"/>
    </row>
    <row r="663" ht="15.75" customHeight="1">
      <c r="A663" s="254"/>
      <c r="B663" s="254"/>
      <c r="C663" s="254"/>
      <c r="D663" s="254"/>
      <c r="E663" s="254"/>
      <c r="F663" s="254"/>
      <c r="G663" s="254"/>
      <c r="H663" s="254"/>
      <c r="I663" s="254"/>
      <c r="J663" s="254"/>
      <c r="K663" s="254"/>
    </row>
    <row r="664" ht="15.75" customHeight="1">
      <c r="A664" s="254"/>
      <c r="B664" s="254"/>
      <c r="C664" s="254"/>
      <c r="D664" s="254"/>
      <c r="E664" s="254"/>
      <c r="F664" s="254"/>
      <c r="G664" s="254"/>
      <c r="H664" s="254"/>
      <c r="I664" s="254"/>
      <c r="J664" s="254"/>
      <c r="K664" s="254"/>
    </row>
    <row r="665" ht="15.75" customHeight="1">
      <c r="A665" s="254"/>
      <c r="B665" s="254"/>
      <c r="C665" s="254"/>
      <c r="D665" s="254"/>
      <c r="E665" s="254"/>
      <c r="F665" s="254"/>
      <c r="G665" s="254"/>
      <c r="H665" s="254"/>
      <c r="I665" s="254"/>
      <c r="J665" s="254"/>
      <c r="K665" s="254"/>
    </row>
    <row r="666" ht="15.75" customHeight="1">
      <c r="A666" s="254"/>
      <c r="B666" s="254"/>
      <c r="C666" s="254"/>
      <c r="D666" s="254"/>
      <c r="E666" s="254"/>
      <c r="F666" s="254"/>
      <c r="G666" s="254"/>
      <c r="H666" s="254"/>
      <c r="I666" s="254"/>
      <c r="J666" s="254"/>
      <c r="K666" s="254"/>
    </row>
    <row r="667" ht="15.75" customHeight="1">
      <c r="A667" s="254"/>
      <c r="B667" s="254"/>
      <c r="C667" s="254"/>
      <c r="D667" s="254"/>
      <c r="E667" s="254"/>
      <c r="F667" s="254"/>
      <c r="G667" s="254"/>
      <c r="H667" s="254"/>
      <c r="I667" s="254"/>
      <c r="J667" s="254"/>
      <c r="K667" s="254"/>
    </row>
    <row r="668" ht="15.75" customHeight="1">
      <c r="A668" s="254"/>
      <c r="B668" s="254"/>
      <c r="C668" s="254"/>
      <c r="D668" s="254"/>
      <c r="E668" s="254"/>
      <c r="F668" s="254"/>
      <c r="G668" s="254"/>
      <c r="H668" s="254"/>
      <c r="I668" s="254"/>
      <c r="J668" s="254"/>
      <c r="K668" s="254"/>
    </row>
    <row r="669" ht="15.75" customHeight="1">
      <c r="A669" s="254"/>
      <c r="B669" s="254"/>
      <c r="C669" s="254"/>
      <c r="D669" s="254"/>
      <c r="E669" s="254"/>
      <c r="F669" s="254"/>
      <c r="G669" s="254"/>
      <c r="H669" s="254"/>
      <c r="I669" s="254"/>
      <c r="J669" s="254"/>
      <c r="K669" s="254"/>
    </row>
    <row r="670" ht="15.75" customHeight="1">
      <c r="A670" s="254"/>
      <c r="B670" s="254"/>
      <c r="C670" s="254"/>
      <c r="D670" s="254"/>
      <c r="E670" s="254"/>
      <c r="F670" s="254"/>
      <c r="G670" s="254"/>
      <c r="H670" s="254"/>
      <c r="I670" s="254"/>
      <c r="J670" s="254"/>
      <c r="K670" s="254"/>
    </row>
    <row r="671" ht="15.75" customHeight="1">
      <c r="A671" s="254"/>
      <c r="B671" s="254"/>
      <c r="C671" s="254"/>
      <c r="D671" s="254"/>
      <c r="E671" s="254"/>
      <c r="F671" s="254"/>
      <c r="G671" s="254"/>
      <c r="H671" s="254"/>
      <c r="I671" s="254"/>
      <c r="J671" s="254"/>
      <c r="K671" s="254"/>
    </row>
    <row r="672" ht="15.75" customHeight="1">
      <c r="A672" s="254"/>
      <c r="B672" s="254"/>
      <c r="C672" s="254"/>
      <c r="D672" s="254"/>
      <c r="E672" s="254"/>
      <c r="F672" s="254"/>
      <c r="G672" s="254"/>
      <c r="H672" s="254"/>
      <c r="I672" s="254"/>
      <c r="J672" s="254"/>
      <c r="K672" s="254"/>
    </row>
    <row r="673" ht="15.75" customHeight="1">
      <c r="A673" s="254"/>
      <c r="B673" s="254"/>
      <c r="C673" s="254"/>
      <c r="D673" s="254"/>
      <c r="E673" s="254"/>
      <c r="F673" s="254"/>
      <c r="G673" s="254"/>
      <c r="H673" s="254"/>
      <c r="I673" s="254"/>
      <c r="J673" s="254"/>
      <c r="K673" s="254"/>
    </row>
    <row r="674" ht="15.75" customHeight="1">
      <c r="A674" s="254"/>
      <c r="B674" s="254"/>
      <c r="C674" s="254"/>
      <c r="D674" s="254"/>
      <c r="E674" s="254"/>
      <c r="F674" s="254"/>
      <c r="G674" s="254"/>
      <c r="H674" s="254"/>
      <c r="I674" s="254"/>
      <c r="J674" s="254"/>
      <c r="K674" s="254"/>
    </row>
    <row r="675" ht="15.75" customHeight="1">
      <c r="A675" s="254"/>
      <c r="B675" s="254"/>
      <c r="C675" s="254"/>
      <c r="D675" s="254"/>
      <c r="E675" s="254"/>
      <c r="F675" s="254"/>
      <c r="G675" s="254"/>
      <c r="H675" s="254"/>
      <c r="I675" s="254"/>
      <c r="J675" s="254"/>
      <c r="K675" s="254"/>
    </row>
    <row r="676" ht="15.75" customHeight="1">
      <c r="A676" s="254"/>
      <c r="B676" s="254"/>
      <c r="C676" s="254"/>
      <c r="D676" s="254"/>
      <c r="E676" s="254"/>
      <c r="F676" s="254"/>
      <c r="G676" s="254"/>
      <c r="H676" s="254"/>
      <c r="I676" s="254"/>
      <c r="J676" s="254"/>
      <c r="K676" s="254"/>
    </row>
    <row r="677" ht="15.75" customHeight="1">
      <c r="A677" s="254"/>
      <c r="B677" s="254"/>
      <c r="C677" s="254"/>
      <c r="D677" s="254"/>
      <c r="E677" s="254"/>
      <c r="F677" s="254"/>
      <c r="G677" s="254"/>
      <c r="H677" s="254"/>
      <c r="I677" s="254"/>
      <c r="J677" s="254"/>
      <c r="K677" s="254"/>
    </row>
    <row r="678" ht="15.75" customHeight="1">
      <c r="A678" s="254"/>
      <c r="B678" s="254"/>
      <c r="C678" s="254"/>
      <c r="D678" s="254"/>
      <c r="E678" s="254"/>
      <c r="F678" s="254"/>
      <c r="G678" s="254"/>
      <c r="H678" s="254"/>
      <c r="I678" s="254"/>
      <c r="J678" s="254"/>
      <c r="K678" s="254"/>
    </row>
    <row r="679" ht="15.75" customHeight="1">
      <c r="A679" s="254"/>
      <c r="B679" s="254"/>
      <c r="C679" s="254"/>
      <c r="D679" s="254"/>
      <c r="E679" s="254"/>
      <c r="F679" s="254"/>
      <c r="G679" s="254"/>
      <c r="H679" s="254"/>
      <c r="I679" s="254"/>
      <c r="J679" s="254"/>
      <c r="K679" s="254"/>
    </row>
    <row r="680" ht="15.75" customHeight="1">
      <c r="A680" s="254"/>
      <c r="B680" s="254"/>
      <c r="C680" s="254"/>
      <c r="D680" s="254"/>
      <c r="E680" s="254"/>
      <c r="F680" s="254"/>
      <c r="G680" s="254"/>
      <c r="H680" s="254"/>
      <c r="I680" s="254"/>
      <c r="J680" s="254"/>
      <c r="K680" s="254"/>
    </row>
    <row r="681" ht="15.75" customHeight="1">
      <c r="A681" s="254"/>
      <c r="B681" s="254"/>
      <c r="C681" s="254"/>
      <c r="D681" s="254"/>
      <c r="E681" s="254"/>
      <c r="F681" s="254"/>
      <c r="G681" s="254"/>
      <c r="H681" s="254"/>
      <c r="I681" s="254"/>
      <c r="J681" s="254"/>
      <c r="K681" s="254"/>
    </row>
    <row r="682" ht="15.75" customHeight="1">
      <c r="A682" s="254"/>
      <c r="B682" s="254"/>
      <c r="C682" s="254"/>
      <c r="D682" s="254"/>
      <c r="E682" s="254"/>
      <c r="F682" s="254"/>
      <c r="G682" s="254"/>
      <c r="H682" s="254"/>
      <c r="I682" s="254"/>
      <c r="J682" s="254"/>
      <c r="K682" s="254"/>
    </row>
    <row r="683" ht="15.75" customHeight="1">
      <c r="A683" s="254"/>
      <c r="B683" s="254"/>
      <c r="C683" s="254"/>
      <c r="D683" s="254"/>
      <c r="E683" s="254"/>
      <c r="F683" s="254"/>
      <c r="G683" s="254"/>
      <c r="H683" s="254"/>
      <c r="I683" s="254"/>
      <c r="J683" s="254"/>
      <c r="K683" s="254"/>
    </row>
    <row r="684" ht="15.75" customHeight="1">
      <c r="A684" s="254"/>
      <c r="B684" s="254"/>
      <c r="C684" s="254"/>
      <c r="D684" s="254"/>
      <c r="E684" s="254"/>
      <c r="F684" s="254"/>
      <c r="G684" s="254"/>
      <c r="H684" s="254"/>
      <c r="I684" s="254"/>
      <c r="J684" s="254"/>
      <c r="K684" s="254"/>
    </row>
    <row r="685" ht="15.75" customHeight="1">
      <c r="A685" s="254"/>
      <c r="B685" s="254"/>
      <c r="C685" s="254"/>
      <c r="D685" s="254"/>
      <c r="E685" s="254"/>
      <c r="F685" s="254"/>
      <c r="G685" s="254"/>
      <c r="H685" s="254"/>
      <c r="I685" s="254"/>
      <c r="J685" s="254"/>
      <c r="K685" s="254"/>
    </row>
    <row r="686" ht="15.75" customHeight="1">
      <c r="A686" s="254"/>
      <c r="B686" s="254"/>
      <c r="C686" s="254"/>
      <c r="D686" s="254"/>
      <c r="E686" s="254"/>
      <c r="F686" s="254"/>
      <c r="G686" s="254"/>
      <c r="H686" s="254"/>
      <c r="I686" s="254"/>
      <c r="J686" s="254"/>
      <c r="K686" s="254"/>
    </row>
    <row r="687" ht="15.75" customHeight="1">
      <c r="A687" s="254"/>
      <c r="B687" s="254"/>
      <c r="C687" s="254"/>
      <c r="D687" s="254"/>
      <c r="E687" s="254"/>
      <c r="F687" s="254"/>
      <c r="G687" s="254"/>
      <c r="H687" s="254"/>
      <c r="I687" s="254"/>
      <c r="J687" s="254"/>
      <c r="K687" s="254"/>
    </row>
    <row r="688" ht="15.75" customHeight="1">
      <c r="A688" s="254"/>
      <c r="B688" s="254"/>
      <c r="C688" s="254"/>
      <c r="D688" s="254"/>
      <c r="E688" s="254"/>
      <c r="F688" s="254"/>
      <c r="G688" s="254"/>
      <c r="H688" s="254"/>
      <c r="I688" s="254"/>
      <c r="J688" s="254"/>
      <c r="K688" s="254"/>
    </row>
    <row r="689" ht="15.75" customHeight="1">
      <c r="A689" s="254"/>
      <c r="B689" s="254"/>
      <c r="C689" s="254"/>
      <c r="D689" s="254"/>
      <c r="E689" s="254"/>
      <c r="F689" s="254"/>
      <c r="G689" s="254"/>
      <c r="H689" s="254"/>
      <c r="I689" s="254"/>
      <c r="J689" s="254"/>
      <c r="K689" s="254"/>
    </row>
    <row r="690" ht="15.75" customHeight="1">
      <c r="A690" s="254"/>
      <c r="B690" s="254"/>
      <c r="C690" s="254"/>
      <c r="D690" s="254"/>
      <c r="E690" s="254"/>
      <c r="F690" s="254"/>
      <c r="G690" s="254"/>
      <c r="H690" s="254"/>
      <c r="I690" s="254"/>
      <c r="J690" s="254"/>
      <c r="K690" s="254"/>
    </row>
    <row r="691" ht="15.75" customHeight="1">
      <c r="A691" s="254"/>
      <c r="B691" s="254"/>
      <c r="C691" s="254"/>
      <c r="D691" s="254"/>
      <c r="E691" s="254"/>
      <c r="F691" s="254"/>
      <c r="G691" s="254"/>
      <c r="H691" s="254"/>
      <c r="I691" s="254"/>
      <c r="J691" s="254"/>
      <c r="K691" s="254"/>
    </row>
    <row r="692" ht="15.75" customHeight="1">
      <c r="A692" s="254"/>
      <c r="B692" s="254"/>
      <c r="C692" s="254"/>
      <c r="D692" s="254"/>
      <c r="E692" s="254"/>
      <c r="F692" s="254"/>
      <c r="G692" s="254"/>
      <c r="H692" s="254"/>
      <c r="I692" s="254"/>
      <c r="J692" s="254"/>
      <c r="K692" s="254"/>
    </row>
    <row r="693" ht="15.75" customHeight="1">
      <c r="A693" s="254"/>
      <c r="B693" s="254"/>
      <c r="C693" s="254"/>
      <c r="D693" s="254"/>
      <c r="E693" s="254"/>
      <c r="F693" s="254"/>
      <c r="G693" s="254"/>
      <c r="H693" s="254"/>
      <c r="I693" s="254"/>
      <c r="J693" s="254"/>
      <c r="K693" s="254"/>
    </row>
    <row r="694" ht="15.75" customHeight="1">
      <c r="A694" s="254"/>
      <c r="B694" s="254"/>
      <c r="C694" s="254"/>
      <c r="D694" s="254"/>
      <c r="E694" s="254"/>
      <c r="F694" s="254"/>
      <c r="G694" s="254"/>
      <c r="H694" s="254"/>
      <c r="I694" s="254"/>
      <c r="J694" s="254"/>
      <c r="K694" s="254"/>
    </row>
    <row r="695" ht="15.75" customHeight="1">
      <c r="A695" s="254"/>
      <c r="B695" s="254"/>
      <c r="C695" s="254"/>
      <c r="D695" s="254"/>
      <c r="E695" s="254"/>
      <c r="F695" s="254"/>
      <c r="G695" s="254"/>
      <c r="H695" s="254"/>
      <c r="I695" s="254"/>
      <c r="J695" s="254"/>
      <c r="K695" s="254"/>
    </row>
    <row r="696" ht="15.75" customHeight="1">
      <c r="A696" s="254"/>
      <c r="B696" s="254"/>
      <c r="C696" s="254"/>
      <c r="D696" s="254"/>
      <c r="E696" s="254"/>
      <c r="F696" s="254"/>
      <c r="G696" s="254"/>
      <c r="H696" s="254"/>
      <c r="I696" s="254"/>
      <c r="J696" s="254"/>
      <c r="K696" s="254"/>
    </row>
    <row r="697" ht="15.75" customHeight="1">
      <c r="A697" s="254"/>
      <c r="B697" s="254"/>
      <c r="C697" s="254"/>
      <c r="D697" s="254"/>
      <c r="E697" s="254"/>
      <c r="F697" s="254"/>
      <c r="G697" s="254"/>
      <c r="H697" s="254"/>
      <c r="I697" s="254"/>
      <c r="J697" s="254"/>
      <c r="K697" s="254"/>
    </row>
    <row r="698" ht="15.75" customHeight="1">
      <c r="A698" s="254"/>
      <c r="B698" s="254"/>
      <c r="C698" s="254"/>
      <c r="D698" s="254"/>
      <c r="E698" s="254"/>
      <c r="F698" s="254"/>
      <c r="G698" s="254"/>
      <c r="H698" s="254"/>
      <c r="I698" s="254"/>
      <c r="J698" s="254"/>
      <c r="K698" s="254"/>
    </row>
    <row r="699" ht="15.75" customHeight="1">
      <c r="A699" s="254"/>
      <c r="B699" s="254"/>
      <c r="C699" s="254"/>
      <c r="D699" s="254"/>
      <c r="E699" s="254"/>
      <c r="F699" s="254"/>
      <c r="G699" s="254"/>
      <c r="H699" s="254"/>
      <c r="I699" s="254"/>
      <c r="J699" s="254"/>
      <c r="K699" s="254"/>
    </row>
    <row r="700" ht="15.75" customHeight="1">
      <c r="A700" s="254"/>
      <c r="B700" s="254"/>
      <c r="C700" s="254"/>
      <c r="D700" s="254"/>
      <c r="E700" s="254"/>
      <c r="F700" s="254"/>
      <c r="G700" s="254"/>
      <c r="H700" s="254"/>
      <c r="I700" s="254"/>
      <c r="J700" s="254"/>
      <c r="K700" s="254"/>
    </row>
    <row r="701" ht="15.75" customHeight="1">
      <c r="A701" s="254"/>
      <c r="B701" s="254"/>
      <c r="C701" s="254"/>
      <c r="D701" s="254"/>
      <c r="E701" s="254"/>
      <c r="F701" s="254"/>
      <c r="G701" s="254"/>
      <c r="H701" s="254"/>
      <c r="I701" s="254"/>
      <c r="J701" s="254"/>
      <c r="K701" s="254"/>
    </row>
    <row r="702" ht="15.75" customHeight="1">
      <c r="A702" s="254"/>
      <c r="B702" s="254"/>
      <c r="C702" s="254"/>
      <c r="D702" s="254"/>
      <c r="E702" s="254"/>
      <c r="F702" s="254"/>
      <c r="G702" s="254"/>
      <c r="H702" s="254"/>
      <c r="I702" s="254"/>
      <c r="J702" s="254"/>
      <c r="K702" s="254"/>
    </row>
    <row r="703" ht="15.75" customHeight="1">
      <c r="A703" s="254"/>
      <c r="B703" s="254"/>
      <c r="C703" s="254"/>
      <c r="D703" s="254"/>
      <c r="E703" s="254"/>
      <c r="F703" s="254"/>
      <c r="G703" s="254"/>
      <c r="H703" s="254"/>
      <c r="I703" s="254"/>
      <c r="J703" s="254"/>
      <c r="K703" s="254"/>
    </row>
    <row r="704" ht="15.75" customHeight="1">
      <c r="A704" s="254"/>
      <c r="B704" s="254"/>
      <c r="C704" s="254"/>
      <c r="D704" s="254"/>
      <c r="E704" s="254"/>
      <c r="F704" s="254"/>
      <c r="G704" s="254"/>
      <c r="H704" s="254"/>
      <c r="I704" s="254"/>
      <c r="J704" s="254"/>
      <c r="K704" s="254"/>
    </row>
    <row r="705" ht="15.75" customHeight="1">
      <c r="A705" s="254"/>
      <c r="B705" s="254"/>
      <c r="C705" s="254"/>
      <c r="D705" s="254"/>
      <c r="E705" s="254"/>
      <c r="F705" s="254"/>
      <c r="G705" s="254"/>
      <c r="H705" s="254"/>
      <c r="I705" s="254"/>
      <c r="J705" s="254"/>
      <c r="K705" s="254"/>
    </row>
    <row r="706" ht="15.75" customHeight="1">
      <c r="A706" s="254"/>
      <c r="B706" s="254"/>
      <c r="C706" s="254"/>
      <c r="D706" s="254"/>
      <c r="E706" s="254"/>
      <c r="F706" s="254"/>
      <c r="G706" s="254"/>
      <c r="H706" s="254"/>
      <c r="I706" s="254"/>
      <c r="J706" s="254"/>
      <c r="K706" s="254"/>
    </row>
    <row r="707" ht="15.75" customHeight="1">
      <c r="A707" s="254"/>
      <c r="B707" s="254"/>
      <c r="C707" s="254"/>
      <c r="D707" s="254"/>
      <c r="E707" s="254"/>
      <c r="F707" s="254"/>
      <c r="G707" s="254"/>
      <c r="H707" s="254"/>
      <c r="I707" s="254"/>
      <c r="J707" s="254"/>
      <c r="K707" s="254"/>
    </row>
    <row r="708" ht="15.75" customHeight="1">
      <c r="A708" s="254"/>
      <c r="B708" s="254"/>
      <c r="C708" s="254"/>
      <c r="D708" s="254"/>
      <c r="E708" s="254"/>
      <c r="F708" s="254"/>
      <c r="G708" s="254"/>
      <c r="H708" s="254"/>
      <c r="I708" s="254"/>
      <c r="J708" s="254"/>
      <c r="K708" s="254"/>
    </row>
    <row r="709" ht="15.75" customHeight="1">
      <c r="A709" s="254"/>
      <c r="B709" s="254"/>
      <c r="C709" s="254"/>
      <c r="D709" s="254"/>
      <c r="E709" s="254"/>
      <c r="F709" s="254"/>
      <c r="G709" s="254"/>
      <c r="H709" s="254"/>
      <c r="I709" s="254"/>
      <c r="J709" s="254"/>
      <c r="K709" s="254"/>
    </row>
    <row r="710" ht="15.75" customHeight="1">
      <c r="A710" s="254"/>
      <c r="B710" s="254"/>
      <c r="C710" s="254"/>
      <c r="D710" s="254"/>
      <c r="E710" s="254"/>
      <c r="F710" s="254"/>
      <c r="G710" s="254"/>
      <c r="H710" s="254"/>
      <c r="I710" s="254"/>
      <c r="J710" s="254"/>
      <c r="K710" s="254"/>
    </row>
    <row r="711" ht="15.75" customHeight="1">
      <c r="A711" s="254"/>
      <c r="B711" s="254"/>
      <c r="C711" s="254"/>
      <c r="D711" s="254"/>
      <c r="E711" s="254"/>
      <c r="F711" s="254"/>
      <c r="G711" s="254"/>
      <c r="H711" s="254"/>
      <c r="I711" s="254"/>
      <c r="J711" s="254"/>
      <c r="K711" s="254"/>
    </row>
    <row r="712" ht="15.75" customHeight="1">
      <c r="A712" s="254"/>
      <c r="B712" s="254"/>
      <c r="C712" s="254"/>
      <c r="D712" s="254"/>
      <c r="E712" s="254"/>
      <c r="F712" s="254"/>
      <c r="G712" s="254"/>
      <c r="H712" s="254"/>
      <c r="I712" s="254"/>
      <c r="J712" s="254"/>
      <c r="K712" s="254"/>
    </row>
    <row r="713" ht="15.75" customHeight="1">
      <c r="A713" s="254"/>
      <c r="B713" s="254"/>
      <c r="C713" s="254"/>
      <c r="D713" s="254"/>
      <c r="E713" s="254"/>
      <c r="F713" s="254"/>
      <c r="G713" s="254"/>
      <c r="H713" s="254"/>
      <c r="I713" s="254"/>
      <c r="J713" s="254"/>
      <c r="K713" s="254"/>
    </row>
    <row r="714" ht="15.75" customHeight="1">
      <c r="A714" s="254"/>
      <c r="B714" s="254"/>
      <c r="C714" s="254"/>
      <c r="D714" s="254"/>
      <c r="E714" s="254"/>
      <c r="F714" s="254"/>
      <c r="G714" s="254"/>
      <c r="H714" s="254"/>
      <c r="I714" s="254"/>
      <c r="J714" s="254"/>
      <c r="K714" s="254"/>
    </row>
    <row r="715" ht="15.75" customHeight="1">
      <c r="A715" s="254"/>
      <c r="B715" s="254"/>
      <c r="C715" s="254"/>
      <c r="D715" s="254"/>
      <c r="E715" s="254"/>
      <c r="F715" s="254"/>
      <c r="G715" s="254"/>
      <c r="H715" s="254"/>
      <c r="I715" s="254"/>
      <c r="J715" s="254"/>
      <c r="K715" s="254"/>
    </row>
    <row r="716" ht="15.75" customHeight="1">
      <c r="A716" s="254"/>
      <c r="B716" s="254"/>
      <c r="C716" s="254"/>
      <c r="D716" s="254"/>
      <c r="E716" s="254"/>
      <c r="F716" s="254"/>
      <c r="G716" s="254"/>
      <c r="H716" s="254"/>
      <c r="I716" s="254"/>
      <c r="J716" s="254"/>
      <c r="K716" s="254"/>
    </row>
    <row r="717" ht="15.75" customHeight="1">
      <c r="A717" s="254"/>
      <c r="B717" s="254"/>
      <c r="C717" s="254"/>
      <c r="D717" s="254"/>
      <c r="E717" s="254"/>
      <c r="F717" s="254"/>
      <c r="G717" s="254"/>
      <c r="H717" s="254"/>
      <c r="I717" s="254"/>
      <c r="J717" s="254"/>
      <c r="K717" s="254"/>
    </row>
    <row r="718" ht="15.75" customHeight="1">
      <c r="A718" s="254"/>
      <c r="B718" s="254"/>
      <c r="C718" s="254"/>
      <c r="D718" s="254"/>
      <c r="E718" s="254"/>
      <c r="F718" s="254"/>
      <c r="G718" s="254"/>
      <c r="H718" s="254"/>
      <c r="I718" s="254"/>
      <c r="J718" s="254"/>
      <c r="K718" s="254"/>
    </row>
    <row r="719" ht="15.75" customHeight="1">
      <c r="A719" s="254"/>
      <c r="B719" s="254"/>
      <c r="C719" s="254"/>
      <c r="D719" s="254"/>
      <c r="E719" s="254"/>
      <c r="F719" s="254"/>
      <c r="G719" s="254"/>
      <c r="H719" s="254"/>
      <c r="I719" s="254"/>
      <c r="J719" s="254"/>
      <c r="K719" s="254"/>
    </row>
    <row r="720" ht="15.75" customHeight="1">
      <c r="A720" s="254"/>
      <c r="B720" s="254"/>
      <c r="C720" s="254"/>
      <c r="D720" s="254"/>
      <c r="E720" s="254"/>
      <c r="F720" s="254"/>
      <c r="G720" s="254"/>
      <c r="H720" s="254"/>
      <c r="I720" s="254"/>
      <c r="J720" s="254"/>
      <c r="K720" s="254"/>
    </row>
    <row r="721" ht="15.75" customHeight="1">
      <c r="A721" s="254"/>
      <c r="B721" s="254"/>
      <c r="C721" s="254"/>
      <c r="D721" s="254"/>
      <c r="E721" s="254"/>
      <c r="F721" s="254"/>
      <c r="G721" s="254"/>
      <c r="H721" s="254"/>
      <c r="I721" s="254"/>
      <c r="J721" s="254"/>
      <c r="K721" s="254"/>
    </row>
    <row r="722" ht="15.75" customHeight="1">
      <c r="A722" s="254"/>
      <c r="B722" s="254"/>
      <c r="C722" s="254"/>
      <c r="D722" s="254"/>
      <c r="E722" s="254"/>
      <c r="F722" s="254"/>
      <c r="G722" s="254"/>
      <c r="H722" s="254"/>
      <c r="I722" s="254"/>
      <c r="J722" s="254"/>
      <c r="K722" s="254"/>
    </row>
    <row r="723" ht="15.75" customHeight="1">
      <c r="A723" s="254"/>
      <c r="B723" s="254"/>
      <c r="C723" s="254"/>
      <c r="D723" s="254"/>
      <c r="E723" s="254"/>
      <c r="F723" s="254"/>
      <c r="G723" s="254"/>
      <c r="H723" s="254"/>
      <c r="I723" s="254"/>
      <c r="J723" s="254"/>
      <c r="K723" s="254"/>
    </row>
    <row r="724" ht="15.75" customHeight="1">
      <c r="A724" s="254"/>
      <c r="B724" s="254"/>
      <c r="C724" s="254"/>
      <c r="D724" s="254"/>
      <c r="E724" s="254"/>
      <c r="F724" s="254"/>
      <c r="G724" s="254"/>
      <c r="H724" s="254"/>
      <c r="I724" s="254"/>
      <c r="J724" s="254"/>
      <c r="K724" s="254"/>
    </row>
    <row r="725" ht="15.75" customHeight="1">
      <c r="A725" s="254"/>
      <c r="B725" s="254"/>
      <c r="C725" s="254"/>
      <c r="D725" s="254"/>
      <c r="E725" s="254"/>
      <c r="F725" s="254"/>
      <c r="G725" s="254"/>
      <c r="H725" s="254"/>
      <c r="I725" s="254"/>
      <c r="J725" s="254"/>
      <c r="K725" s="254"/>
    </row>
    <row r="726" ht="15.75" customHeight="1">
      <c r="A726" s="254"/>
      <c r="B726" s="254"/>
      <c r="C726" s="254"/>
      <c r="D726" s="254"/>
      <c r="E726" s="254"/>
      <c r="F726" s="254"/>
      <c r="G726" s="254"/>
      <c r="H726" s="254"/>
      <c r="I726" s="254"/>
      <c r="J726" s="254"/>
      <c r="K726" s="254"/>
    </row>
    <row r="727" ht="15.75" customHeight="1">
      <c r="A727" s="254"/>
      <c r="B727" s="254"/>
      <c r="C727" s="254"/>
      <c r="D727" s="254"/>
      <c r="E727" s="254"/>
      <c r="F727" s="254"/>
      <c r="G727" s="254"/>
      <c r="H727" s="254"/>
      <c r="I727" s="254"/>
      <c r="J727" s="254"/>
      <c r="K727" s="254"/>
    </row>
    <row r="728" ht="15.75" customHeight="1">
      <c r="A728" s="254"/>
      <c r="B728" s="254"/>
      <c r="C728" s="254"/>
      <c r="D728" s="254"/>
      <c r="E728" s="254"/>
      <c r="F728" s="254"/>
      <c r="G728" s="254"/>
      <c r="H728" s="254"/>
      <c r="I728" s="254"/>
      <c r="J728" s="254"/>
      <c r="K728" s="254"/>
    </row>
    <row r="729" ht="15.75" customHeight="1">
      <c r="A729" s="254"/>
      <c r="B729" s="254"/>
      <c r="C729" s="254"/>
      <c r="D729" s="254"/>
      <c r="E729" s="254"/>
      <c r="F729" s="254"/>
      <c r="G729" s="254"/>
      <c r="H729" s="254"/>
      <c r="I729" s="254"/>
      <c r="J729" s="254"/>
      <c r="K729" s="254"/>
    </row>
    <row r="730" ht="15.75" customHeight="1">
      <c r="A730" s="254"/>
      <c r="B730" s="254"/>
      <c r="C730" s="254"/>
      <c r="D730" s="254"/>
      <c r="E730" s="254"/>
      <c r="F730" s="254"/>
      <c r="G730" s="254"/>
      <c r="H730" s="254"/>
      <c r="I730" s="254"/>
      <c r="J730" s="254"/>
      <c r="K730" s="254"/>
    </row>
    <row r="731" ht="15.75" customHeight="1">
      <c r="A731" s="254"/>
      <c r="B731" s="254"/>
      <c r="C731" s="254"/>
      <c r="D731" s="254"/>
      <c r="E731" s="254"/>
      <c r="F731" s="254"/>
      <c r="G731" s="254"/>
      <c r="H731" s="254"/>
      <c r="I731" s="254"/>
      <c r="J731" s="254"/>
      <c r="K731" s="254"/>
    </row>
    <row r="732" ht="15.75" customHeight="1">
      <c r="A732" s="254"/>
      <c r="B732" s="254"/>
      <c r="C732" s="254"/>
      <c r="D732" s="254"/>
      <c r="E732" s="254"/>
      <c r="F732" s="254"/>
      <c r="G732" s="254"/>
      <c r="H732" s="254"/>
      <c r="I732" s="254"/>
      <c r="J732" s="254"/>
      <c r="K732" s="254"/>
    </row>
    <row r="733" ht="15.75" customHeight="1">
      <c r="A733" s="254"/>
      <c r="B733" s="254"/>
      <c r="C733" s="254"/>
      <c r="D733" s="254"/>
      <c r="E733" s="254"/>
      <c r="F733" s="254"/>
      <c r="G733" s="254"/>
      <c r="H733" s="254"/>
      <c r="I733" s="254"/>
      <c r="J733" s="254"/>
      <c r="K733" s="254"/>
    </row>
    <row r="734" ht="15.75" customHeight="1">
      <c r="A734" s="254"/>
      <c r="B734" s="254"/>
      <c r="C734" s="254"/>
      <c r="D734" s="254"/>
      <c r="E734" s="254"/>
      <c r="F734" s="254"/>
      <c r="G734" s="254"/>
      <c r="H734" s="254"/>
      <c r="I734" s="254"/>
      <c r="J734" s="254"/>
      <c r="K734" s="254"/>
    </row>
    <row r="735" ht="15.75" customHeight="1">
      <c r="A735" s="254"/>
      <c r="B735" s="254"/>
      <c r="C735" s="254"/>
      <c r="D735" s="254"/>
      <c r="E735" s="254"/>
      <c r="F735" s="254"/>
      <c r="G735" s="254"/>
      <c r="H735" s="254"/>
      <c r="I735" s="254"/>
      <c r="J735" s="254"/>
      <c r="K735" s="254"/>
    </row>
    <row r="736" ht="15.75" customHeight="1">
      <c r="A736" s="254"/>
      <c r="B736" s="254"/>
      <c r="C736" s="254"/>
      <c r="D736" s="254"/>
      <c r="E736" s="254"/>
      <c r="F736" s="254"/>
      <c r="G736" s="254"/>
      <c r="H736" s="254"/>
      <c r="I736" s="254"/>
      <c r="J736" s="254"/>
      <c r="K736" s="254"/>
    </row>
    <row r="737" ht="15.75" customHeight="1">
      <c r="A737" s="254"/>
      <c r="B737" s="254"/>
      <c r="C737" s="254"/>
      <c r="D737" s="254"/>
      <c r="E737" s="254"/>
      <c r="F737" s="254"/>
      <c r="G737" s="254"/>
      <c r="H737" s="254"/>
      <c r="I737" s="254"/>
      <c r="J737" s="254"/>
      <c r="K737" s="254"/>
    </row>
    <row r="738" ht="15.75" customHeight="1">
      <c r="A738" s="254"/>
      <c r="B738" s="254"/>
      <c r="C738" s="254"/>
      <c r="D738" s="254"/>
      <c r="E738" s="254"/>
      <c r="F738" s="254"/>
      <c r="G738" s="254"/>
      <c r="H738" s="254"/>
      <c r="I738" s="254"/>
      <c r="J738" s="254"/>
      <c r="K738" s="254"/>
    </row>
    <row r="739" ht="15.75" customHeight="1">
      <c r="A739" s="254"/>
      <c r="B739" s="254"/>
      <c r="C739" s="254"/>
      <c r="D739" s="254"/>
      <c r="E739" s="254"/>
      <c r="F739" s="254"/>
      <c r="G739" s="254"/>
      <c r="H739" s="254"/>
      <c r="I739" s="254"/>
      <c r="J739" s="254"/>
      <c r="K739" s="254"/>
    </row>
    <row r="740" ht="15.75" customHeight="1">
      <c r="A740" s="254"/>
      <c r="B740" s="254"/>
      <c r="C740" s="254"/>
      <c r="D740" s="254"/>
      <c r="E740" s="254"/>
      <c r="F740" s="254"/>
      <c r="G740" s="254"/>
      <c r="H740" s="254"/>
      <c r="I740" s="254"/>
      <c r="J740" s="254"/>
      <c r="K740" s="254"/>
    </row>
    <row r="741" ht="15.75" customHeight="1">
      <c r="A741" s="254"/>
      <c r="B741" s="254"/>
      <c r="C741" s="254"/>
      <c r="D741" s="254"/>
      <c r="E741" s="254"/>
      <c r="F741" s="254"/>
      <c r="G741" s="254"/>
      <c r="H741" s="254"/>
      <c r="I741" s="254"/>
      <c r="J741" s="254"/>
      <c r="K741" s="254"/>
    </row>
    <row r="742" ht="15.75" customHeight="1">
      <c r="A742" s="254"/>
      <c r="B742" s="254"/>
      <c r="C742" s="254"/>
      <c r="D742" s="254"/>
      <c r="E742" s="254"/>
      <c r="F742" s="254"/>
      <c r="G742" s="254"/>
      <c r="H742" s="254"/>
      <c r="I742" s="254"/>
      <c r="J742" s="254"/>
      <c r="K742" s="254"/>
    </row>
    <row r="743" ht="15.75" customHeight="1">
      <c r="A743" s="254"/>
      <c r="B743" s="254"/>
      <c r="C743" s="254"/>
      <c r="D743" s="254"/>
      <c r="E743" s="254"/>
      <c r="F743" s="254"/>
      <c r="G743" s="254"/>
      <c r="H743" s="254"/>
      <c r="I743" s="254"/>
      <c r="J743" s="254"/>
      <c r="K743" s="254"/>
    </row>
    <row r="744" ht="15.75" customHeight="1">
      <c r="A744" s="254"/>
      <c r="B744" s="254"/>
      <c r="C744" s="254"/>
      <c r="D744" s="254"/>
      <c r="E744" s="254"/>
      <c r="F744" s="254"/>
      <c r="G744" s="254"/>
      <c r="H744" s="254"/>
      <c r="I744" s="254"/>
      <c r="J744" s="254"/>
      <c r="K744" s="254"/>
    </row>
    <row r="745" ht="15.75" customHeight="1">
      <c r="A745" s="254"/>
      <c r="B745" s="254"/>
      <c r="C745" s="254"/>
      <c r="D745" s="254"/>
      <c r="E745" s="254"/>
      <c r="F745" s="254"/>
      <c r="G745" s="254"/>
      <c r="H745" s="254"/>
      <c r="I745" s="254"/>
      <c r="J745" s="254"/>
      <c r="K745" s="254"/>
    </row>
    <row r="746" ht="15.75" customHeight="1">
      <c r="A746" s="254"/>
      <c r="B746" s="254"/>
      <c r="C746" s="254"/>
      <c r="D746" s="254"/>
      <c r="E746" s="254"/>
      <c r="F746" s="254"/>
      <c r="G746" s="254"/>
      <c r="H746" s="254"/>
      <c r="I746" s="254"/>
      <c r="J746" s="254"/>
      <c r="K746" s="254"/>
    </row>
    <row r="747" ht="15.75" customHeight="1">
      <c r="A747" s="254"/>
      <c r="B747" s="254"/>
      <c r="C747" s="254"/>
      <c r="D747" s="254"/>
      <c r="E747" s="254"/>
      <c r="F747" s="254"/>
      <c r="G747" s="254"/>
      <c r="H747" s="254"/>
      <c r="I747" s="254"/>
      <c r="J747" s="254"/>
      <c r="K747" s="254"/>
    </row>
    <row r="748" ht="15.75" customHeight="1">
      <c r="A748" s="254"/>
      <c r="B748" s="254"/>
      <c r="C748" s="254"/>
      <c r="D748" s="254"/>
      <c r="E748" s="254"/>
      <c r="F748" s="254"/>
      <c r="G748" s="254"/>
      <c r="H748" s="254"/>
      <c r="I748" s="254"/>
      <c r="J748" s="254"/>
      <c r="K748" s="254"/>
    </row>
    <row r="749" ht="15.75" customHeight="1">
      <c r="A749" s="254"/>
      <c r="B749" s="254"/>
      <c r="C749" s="254"/>
      <c r="D749" s="254"/>
      <c r="E749" s="254"/>
      <c r="F749" s="254"/>
      <c r="G749" s="254"/>
      <c r="H749" s="254"/>
      <c r="I749" s="254"/>
      <c r="J749" s="254"/>
      <c r="K749" s="254"/>
    </row>
    <row r="750" ht="15.75" customHeight="1">
      <c r="A750" s="254"/>
      <c r="B750" s="254"/>
      <c r="C750" s="254"/>
      <c r="D750" s="254"/>
      <c r="E750" s="254"/>
      <c r="F750" s="254"/>
      <c r="G750" s="254"/>
      <c r="H750" s="254"/>
      <c r="I750" s="254"/>
      <c r="J750" s="254"/>
      <c r="K750" s="254"/>
    </row>
    <row r="751" ht="15.75" customHeight="1">
      <c r="A751" s="254"/>
      <c r="B751" s="254"/>
      <c r="C751" s="254"/>
      <c r="D751" s="254"/>
      <c r="E751" s="254"/>
      <c r="F751" s="254"/>
      <c r="G751" s="254"/>
      <c r="H751" s="254"/>
      <c r="I751" s="254"/>
      <c r="J751" s="254"/>
      <c r="K751" s="254"/>
    </row>
    <row r="752" ht="15.75" customHeight="1">
      <c r="A752" s="254"/>
      <c r="B752" s="254"/>
      <c r="C752" s="254"/>
      <c r="D752" s="254"/>
      <c r="E752" s="254"/>
      <c r="F752" s="254"/>
      <c r="G752" s="254"/>
      <c r="H752" s="254"/>
      <c r="I752" s="254"/>
      <c r="J752" s="254"/>
      <c r="K752" s="254"/>
    </row>
    <row r="753" ht="15.75" customHeight="1">
      <c r="A753" s="254"/>
      <c r="B753" s="254"/>
      <c r="C753" s="254"/>
      <c r="D753" s="254"/>
      <c r="E753" s="254"/>
      <c r="F753" s="254"/>
      <c r="G753" s="254"/>
      <c r="H753" s="254"/>
      <c r="I753" s="254"/>
      <c r="J753" s="254"/>
      <c r="K753" s="254"/>
    </row>
    <row r="754" ht="15.75" customHeight="1">
      <c r="A754" s="254"/>
      <c r="B754" s="254"/>
      <c r="C754" s="254"/>
      <c r="D754" s="254"/>
      <c r="E754" s="254"/>
      <c r="F754" s="254"/>
      <c r="G754" s="254"/>
      <c r="H754" s="254"/>
      <c r="I754" s="254"/>
      <c r="J754" s="254"/>
      <c r="K754" s="254"/>
    </row>
    <row r="755" ht="15.75" customHeight="1">
      <c r="A755" s="254"/>
      <c r="B755" s="254"/>
      <c r="C755" s="254"/>
      <c r="D755" s="254"/>
      <c r="E755" s="254"/>
      <c r="F755" s="254"/>
      <c r="G755" s="254"/>
      <c r="H755" s="254"/>
      <c r="I755" s="254"/>
      <c r="J755" s="254"/>
      <c r="K755" s="254"/>
    </row>
    <row r="756" ht="15.75" customHeight="1">
      <c r="A756" s="254"/>
      <c r="B756" s="254"/>
      <c r="C756" s="254"/>
      <c r="D756" s="254"/>
      <c r="E756" s="254"/>
      <c r="F756" s="254"/>
      <c r="G756" s="254"/>
      <c r="H756" s="254"/>
      <c r="I756" s="254"/>
      <c r="J756" s="254"/>
      <c r="K756" s="254"/>
    </row>
    <row r="757" ht="15.75" customHeight="1">
      <c r="A757" s="254"/>
      <c r="B757" s="254"/>
      <c r="C757" s="254"/>
      <c r="D757" s="254"/>
      <c r="E757" s="254"/>
      <c r="F757" s="254"/>
      <c r="G757" s="254"/>
      <c r="H757" s="254"/>
      <c r="I757" s="254"/>
      <c r="J757" s="254"/>
      <c r="K757" s="254"/>
    </row>
    <row r="758" ht="15.75" customHeight="1">
      <c r="A758" s="254"/>
      <c r="B758" s="254"/>
      <c r="C758" s="254"/>
      <c r="D758" s="254"/>
      <c r="E758" s="254"/>
      <c r="F758" s="254"/>
      <c r="G758" s="254"/>
      <c r="H758" s="254"/>
      <c r="I758" s="254"/>
      <c r="J758" s="254"/>
      <c r="K758" s="254"/>
    </row>
    <row r="759" ht="15.75" customHeight="1">
      <c r="A759" s="254"/>
      <c r="B759" s="254"/>
      <c r="C759" s="254"/>
      <c r="D759" s="254"/>
      <c r="E759" s="254"/>
      <c r="F759" s="254"/>
      <c r="G759" s="254"/>
      <c r="H759" s="254"/>
      <c r="I759" s="254"/>
      <c r="J759" s="254"/>
      <c r="K759" s="254"/>
    </row>
    <row r="760" ht="15.75" customHeight="1">
      <c r="A760" s="254"/>
      <c r="B760" s="254"/>
      <c r="C760" s="254"/>
      <c r="D760" s="254"/>
      <c r="E760" s="254"/>
      <c r="F760" s="254"/>
      <c r="G760" s="254"/>
      <c r="H760" s="254"/>
      <c r="I760" s="254"/>
      <c r="J760" s="254"/>
      <c r="K760" s="254"/>
    </row>
    <row r="761" ht="15.75" customHeight="1">
      <c r="A761" s="254"/>
      <c r="B761" s="254"/>
      <c r="C761" s="254"/>
      <c r="D761" s="254"/>
      <c r="E761" s="254"/>
      <c r="F761" s="254"/>
      <c r="G761" s="254"/>
      <c r="H761" s="254"/>
      <c r="I761" s="254"/>
      <c r="J761" s="254"/>
      <c r="K761" s="254"/>
    </row>
    <row r="762" ht="15.75" customHeight="1">
      <c r="A762" s="254"/>
      <c r="B762" s="254"/>
      <c r="C762" s="254"/>
      <c r="D762" s="254"/>
      <c r="E762" s="254"/>
      <c r="F762" s="254"/>
      <c r="G762" s="254"/>
      <c r="H762" s="254"/>
      <c r="I762" s="254"/>
      <c r="J762" s="254"/>
      <c r="K762" s="254"/>
    </row>
    <row r="763" ht="15.75" customHeight="1">
      <c r="A763" s="254"/>
      <c r="B763" s="254"/>
      <c r="C763" s="254"/>
      <c r="D763" s="254"/>
      <c r="E763" s="254"/>
      <c r="F763" s="254"/>
      <c r="G763" s="254"/>
      <c r="H763" s="254"/>
      <c r="I763" s="254"/>
      <c r="J763" s="254"/>
      <c r="K763" s="254"/>
    </row>
    <row r="764" ht="15.75" customHeight="1">
      <c r="A764" s="254"/>
      <c r="B764" s="254"/>
      <c r="C764" s="254"/>
      <c r="D764" s="254"/>
      <c r="E764" s="254"/>
      <c r="F764" s="254"/>
      <c r="G764" s="254"/>
      <c r="H764" s="254"/>
      <c r="I764" s="254"/>
      <c r="J764" s="254"/>
      <c r="K764" s="254"/>
    </row>
    <row r="765" ht="15.75" customHeight="1">
      <c r="A765" s="254"/>
      <c r="B765" s="254"/>
      <c r="C765" s="254"/>
      <c r="D765" s="254"/>
      <c r="E765" s="254"/>
      <c r="F765" s="254"/>
      <c r="G765" s="254"/>
      <c r="H765" s="254"/>
      <c r="I765" s="254"/>
      <c r="J765" s="254"/>
      <c r="K765" s="254"/>
    </row>
    <row r="766" ht="15.75" customHeight="1">
      <c r="A766" s="254"/>
      <c r="B766" s="254"/>
      <c r="C766" s="254"/>
      <c r="D766" s="254"/>
      <c r="E766" s="254"/>
      <c r="F766" s="254"/>
      <c r="G766" s="254"/>
      <c r="H766" s="254"/>
      <c r="I766" s="254"/>
      <c r="J766" s="254"/>
      <c r="K766" s="254"/>
    </row>
    <row r="767" ht="15.75" customHeight="1">
      <c r="A767" s="254"/>
      <c r="B767" s="254"/>
      <c r="C767" s="254"/>
      <c r="D767" s="254"/>
      <c r="E767" s="254"/>
      <c r="F767" s="254"/>
      <c r="G767" s="254"/>
      <c r="H767" s="254"/>
      <c r="I767" s="254"/>
      <c r="J767" s="254"/>
      <c r="K767" s="254"/>
    </row>
    <row r="768" ht="15.75" customHeight="1">
      <c r="A768" s="254"/>
      <c r="B768" s="254"/>
      <c r="C768" s="254"/>
      <c r="D768" s="254"/>
      <c r="E768" s="254"/>
      <c r="F768" s="254"/>
      <c r="G768" s="254"/>
      <c r="H768" s="254"/>
      <c r="I768" s="254"/>
      <c r="J768" s="254"/>
      <c r="K768" s="254"/>
    </row>
    <row r="769" ht="15.75" customHeight="1">
      <c r="A769" s="254"/>
      <c r="B769" s="254"/>
      <c r="C769" s="254"/>
      <c r="D769" s="254"/>
      <c r="E769" s="254"/>
      <c r="F769" s="254"/>
      <c r="G769" s="254"/>
      <c r="H769" s="254"/>
      <c r="I769" s="254"/>
      <c r="J769" s="254"/>
      <c r="K769" s="254"/>
    </row>
    <row r="770" ht="15.75" customHeight="1">
      <c r="A770" s="254"/>
      <c r="B770" s="254"/>
      <c r="C770" s="254"/>
      <c r="D770" s="254"/>
      <c r="E770" s="254"/>
      <c r="F770" s="254"/>
      <c r="G770" s="254"/>
      <c r="H770" s="254"/>
      <c r="I770" s="254"/>
      <c r="J770" s="254"/>
      <c r="K770" s="254"/>
    </row>
    <row r="771" ht="15.75" customHeight="1">
      <c r="A771" s="254"/>
      <c r="B771" s="254"/>
      <c r="C771" s="254"/>
      <c r="D771" s="254"/>
      <c r="E771" s="254"/>
      <c r="F771" s="254"/>
      <c r="G771" s="254"/>
      <c r="H771" s="254"/>
      <c r="I771" s="254"/>
      <c r="J771" s="254"/>
      <c r="K771" s="254"/>
    </row>
    <row r="772" ht="15.75" customHeight="1">
      <c r="A772" s="254"/>
      <c r="B772" s="254"/>
      <c r="C772" s="254"/>
      <c r="D772" s="254"/>
      <c r="E772" s="254"/>
      <c r="F772" s="254"/>
      <c r="G772" s="254"/>
      <c r="H772" s="254"/>
      <c r="I772" s="254"/>
      <c r="J772" s="254"/>
      <c r="K772" s="254"/>
    </row>
    <row r="773" ht="15.75" customHeight="1">
      <c r="A773" s="254"/>
      <c r="B773" s="254"/>
      <c r="C773" s="254"/>
      <c r="D773" s="254"/>
      <c r="E773" s="254"/>
      <c r="F773" s="254"/>
      <c r="G773" s="254"/>
      <c r="H773" s="254"/>
      <c r="I773" s="254"/>
      <c r="J773" s="254"/>
      <c r="K773" s="254"/>
    </row>
    <row r="774" ht="15.75" customHeight="1">
      <c r="A774" s="254"/>
      <c r="B774" s="254"/>
      <c r="C774" s="254"/>
      <c r="D774" s="254"/>
      <c r="E774" s="254"/>
      <c r="F774" s="254"/>
      <c r="G774" s="254"/>
      <c r="H774" s="254"/>
      <c r="I774" s="254"/>
      <c r="J774" s="254"/>
      <c r="K774" s="254"/>
    </row>
    <row r="775" ht="15.75" customHeight="1">
      <c r="A775" s="254"/>
      <c r="B775" s="254"/>
      <c r="C775" s="254"/>
      <c r="D775" s="254"/>
      <c r="E775" s="254"/>
      <c r="F775" s="254"/>
      <c r="G775" s="254"/>
      <c r="H775" s="254"/>
      <c r="I775" s="254"/>
      <c r="J775" s="254"/>
      <c r="K775" s="254"/>
    </row>
    <row r="776" ht="15.75" customHeight="1">
      <c r="A776" s="254"/>
      <c r="B776" s="254"/>
      <c r="C776" s="254"/>
      <c r="D776" s="254"/>
      <c r="E776" s="254"/>
      <c r="F776" s="254"/>
      <c r="G776" s="254"/>
      <c r="H776" s="254"/>
      <c r="I776" s="254"/>
      <c r="J776" s="254"/>
      <c r="K776" s="254"/>
    </row>
    <row r="777" ht="15.75" customHeight="1">
      <c r="A777" s="254"/>
      <c r="B777" s="254"/>
      <c r="C777" s="254"/>
      <c r="D777" s="254"/>
      <c r="E777" s="254"/>
      <c r="F777" s="254"/>
      <c r="G777" s="254"/>
      <c r="H777" s="254"/>
      <c r="I777" s="254"/>
      <c r="J777" s="254"/>
      <c r="K777" s="254"/>
    </row>
    <row r="778" ht="15.75" customHeight="1">
      <c r="A778" s="254"/>
      <c r="B778" s="254"/>
      <c r="C778" s="254"/>
      <c r="D778" s="254"/>
      <c r="E778" s="254"/>
      <c r="F778" s="254"/>
      <c r="G778" s="254"/>
      <c r="H778" s="254"/>
      <c r="I778" s="254"/>
      <c r="J778" s="254"/>
      <c r="K778" s="254"/>
    </row>
    <row r="779" ht="15.75" customHeight="1">
      <c r="A779" s="254"/>
      <c r="B779" s="254"/>
      <c r="C779" s="254"/>
      <c r="D779" s="254"/>
      <c r="E779" s="254"/>
      <c r="F779" s="254"/>
      <c r="G779" s="254"/>
      <c r="H779" s="254"/>
      <c r="I779" s="254"/>
      <c r="J779" s="254"/>
      <c r="K779" s="254"/>
    </row>
    <row r="780" ht="15.75" customHeight="1">
      <c r="A780" s="254"/>
      <c r="B780" s="254"/>
      <c r="C780" s="254"/>
      <c r="D780" s="254"/>
      <c r="E780" s="254"/>
      <c r="F780" s="254"/>
      <c r="G780" s="254"/>
      <c r="H780" s="254"/>
      <c r="I780" s="254"/>
      <c r="J780" s="254"/>
      <c r="K780" s="254"/>
    </row>
    <row r="781" ht="15.75" customHeight="1">
      <c r="A781" s="254"/>
      <c r="B781" s="254"/>
      <c r="C781" s="254"/>
      <c r="D781" s="254"/>
      <c r="E781" s="254"/>
      <c r="F781" s="254"/>
      <c r="G781" s="254"/>
      <c r="H781" s="254"/>
      <c r="I781" s="254"/>
      <c r="J781" s="254"/>
      <c r="K781" s="254"/>
    </row>
    <row r="782" ht="15.75" customHeight="1">
      <c r="A782" s="254"/>
      <c r="B782" s="254"/>
      <c r="C782" s="254"/>
      <c r="D782" s="254"/>
      <c r="E782" s="254"/>
      <c r="F782" s="254"/>
      <c r="G782" s="254"/>
      <c r="H782" s="254"/>
      <c r="I782" s="254"/>
      <c r="J782" s="254"/>
      <c r="K782" s="254"/>
    </row>
    <row r="783" ht="15.75" customHeight="1">
      <c r="A783" s="254"/>
      <c r="B783" s="254"/>
      <c r="C783" s="254"/>
      <c r="D783" s="254"/>
      <c r="E783" s="254"/>
      <c r="F783" s="254"/>
      <c r="G783" s="254"/>
      <c r="H783" s="254"/>
      <c r="I783" s="254"/>
      <c r="J783" s="254"/>
      <c r="K783" s="254"/>
    </row>
    <row r="784" ht="15.75" customHeight="1">
      <c r="A784" s="254"/>
      <c r="B784" s="254"/>
      <c r="C784" s="254"/>
      <c r="D784" s="254"/>
      <c r="E784" s="254"/>
      <c r="F784" s="254"/>
      <c r="G784" s="254"/>
      <c r="H784" s="254"/>
      <c r="I784" s="254"/>
      <c r="J784" s="254"/>
      <c r="K784" s="254"/>
    </row>
    <row r="785" ht="15.75" customHeight="1">
      <c r="A785" s="254"/>
      <c r="B785" s="254"/>
      <c r="C785" s="254"/>
      <c r="D785" s="254"/>
      <c r="E785" s="254"/>
      <c r="F785" s="254"/>
      <c r="G785" s="254"/>
      <c r="H785" s="254"/>
      <c r="I785" s="254"/>
      <c r="J785" s="254"/>
      <c r="K785" s="254"/>
    </row>
    <row r="786" ht="15.75" customHeight="1">
      <c r="A786" s="254"/>
      <c r="B786" s="254"/>
      <c r="C786" s="254"/>
      <c r="D786" s="254"/>
      <c r="E786" s="254"/>
      <c r="F786" s="254"/>
      <c r="G786" s="254"/>
      <c r="H786" s="254"/>
      <c r="I786" s="254"/>
      <c r="J786" s="254"/>
      <c r="K786" s="254"/>
    </row>
    <row r="787" ht="15.75" customHeight="1">
      <c r="A787" s="254"/>
      <c r="B787" s="254"/>
      <c r="C787" s="254"/>
      <c r="D787" s="254"/>
      <c r="E787" s="254"/>
      <c r="F787" s="254"/>
      <c r="G787" s="254"/>
      <c r="H787" s="254"/>
      <c r="I787" s="254"/>
      <c r="J787" s="254"/>
      <c r="K787" s="254"/>
    </row>
    <row r="788" ht="15.75" customHeight="1">
      <c r="A788" s="254"/>
      <c r="B788" s="254"/>
      <c r="C788" s="254"/>
      <c r="D788" s="254"/>
      <c r="E788" s="254"/>
      <c r="F788" s="254"/>
      <c r="G788" s="254"/>
      <c r="H788" s="254"/>
      <c r="I788" s="254"/>
      <c r="J788" s="254"/>
      <c r="K788" s="254"/>
    </row>
    <row r="789" ht="15.75" customHeight="1">
      <c r="A789" s="254"/>
      <c r="B789" s="254"/>
      <c r="C789" s="254"/>
      <c r="D789" s="254"/>
      <c r="E789" s="254"/>
      <c r="F789" s="254"/>
      <c r="G789" s="254"/>
      <c r="H789" s="254"/>
      <c r="I789" s="254"/>
      <c r="J789" s="254"/>
      <c r="K789" s="254"/>
    </row>
    <row r="790" ht="15.75" customHeight="1">
      <c r="A790" s="254"/>
      <c r="B790" s="254"/>
      <c r="C790" s="254"/>
      <c r="D790" s="254"/>
      <c r="E790" s="254"/>
      <c r="F790" s="254"/>
      <c r="G790" s="254"/>
      <c r="H790" s="254"/>
      <c r="I790" s="254"/>
      <c r="J790" s="254"/>
      <c r="K790" s="254"/>
    </row>
    <row r="791" ht="15.75" customHeight="1">
      <c r="A791" s="254"/>
      <c r="B791" s="254"/>
      <c r="C791" s="254"/>
      <c r="D791" s="254"/>
      <c r="E791" s="254"/>
      <c r="F791" s="254"/>
      <c r="G791" s="254"/>
      <c r="H791" s="254"/>
      <c r="I791" s="254"/>
      <c r="J791" s="254"/>
      <c r="K791" s="254"/>
    </row>
    <row r="792" ht="15.75" customHeight="1">
      <c r="A792" s="254"/>
      <c r="B792" s="254"/>
      <c r="C792" s="254"/>
      <c r="D792" s="254"/>
      <c r="E792" s="254"/>
      <c r="F792" s="254"/>
      <c r="G792" s="254"/>
      <c r="H792" s="254"/>
      <c r="I792" s="254"/>
      <c r="J792" s="254"/>
      <c r="K792" s="254"/>
    </row>
    <row r="793" ht="15.75" customHeight="1">
      <c r="A793" s="254"/>
      <c r="B793" s="254"/>
      <c r="C793" s="254"/>
      <c r="D793" s="254"/>
      <c r="E793" s="254"/>
      <c r="F793" s="254"/>
      <c r="G793" s="254"/>
      <c r="H793" s="254"/>
      <c r="I793" s="254"/>
      <c r="J793" s="254"/>
      <c r="K793" s="254"/>
    </row>
    <row r="794" ht="15.75" customHeight="1">
      <c r="A794" s="254"/>
      <c r="B794" s="254"/>
      <c r="C794" s="254"/>
      <c r="D794" s="254"/>
      <c r="E794" s="254"/>
      <c r="F794" s="254"/>
      <c r="G794" s="254"/>
      <c r="H794" s="254"/>
      <c r="I794" s="254"/>
      <c r="J794" s="254"/>
      <c r="K794" s="254"/>
    </row>
    <row r="795" ht="15.75" customHeight="1">
      <c r="A795" s="254"/>
      <c r="B795" s="254"/>
      <c r="C795" s="254"/>
      <c r="D795" s="254"/>
      <c r="E795" s="254"/>
      <c r="F795" s="254"/>
      <c r="G795" s="254"/>
      <c r="H795" s="254"/>
      <c r="I795" s="254"/>
      <c r="J795" s="254"/>
      <c r="K795" s="254"/>
    </row>
    <row r="796" ht="15.75" customHeight="1">
      <c r="A796" s="254"/>
      <c r="B796" s="254"/>
      <c r="C796" s="254"/>
      <c r="D796" s="254"/>
      <c r="E796" s="254"/>
      <c r="F796" s="254"/>
      <c r="G796" s="254"/>
      <c r="H796" s="254"/>
      <c r="I796" s="254"/>
      <c r="J796" s="254"/>
      <c r="K796" s="254"/>
    </row>
    <row r="797" ht="15.75" customHeight="1">
      <c r="A797" s="254"/>
      <c r="B797" s="254"/>
      <c r="C797" s="254"/>
      <c r="D797" s="254"/>
      <c r="E797" s="254"/>
      <c r="F797" s="254"/>
      <c r="G797" s="254"/>
      <c r="H797" s="254"/>
      <c r="I797" s="254"/>
      <c r="J797" s="254"/>
      <c r="K797" s="254"/>
    </row>
    <row r="798" ht="15.75" customHeight="1">
      <c r="A798" s="254"/>
      <c r="B798" s="254"/>
      <c r="C798" s="254"/>
      <c r="D798" s="254"/>
      <c r="E798" s="254"/>
      <c r="F798" s="254"/>
      <c r="G798" s="254"/>
      <c r="H798" s="254"/>
      <c r="I798" s="254"/>
      <c r="J798" s="254"/>
      <c r="K798" s="254"/>
    </row>
    <row r="799" ht="15.75" customHeight="1">
      <c r="A799" s="254"/>
      <c r="B799" s="254"/>
      <c r="C799" s="254"/>
      <c r="D799" s="254"/>
      <c r="E799" s="254"/>
      <c r="F799" s="254"/>
      <c r="G799" s="254"/>
      <c r="H799" s="254"/>
      <c r="I799" s="254"/>
      <c r="J799" s="254"/>
      <c r="K799" s="254"/>
    </row>
    <row r="800" ht="15.75" customHeight="1">
      <c r="A800" s="254"/>
      <c r="B800" s="254"/>
      <c r="C800" s="254"/>
      <c r="D800" s="254"/>
      <c r="E800" s="254"/>
      <c r="F800" s="254"/>
      <c r="G800" s="254"/>
      <c r="H800" s="254"/>
      <c r="I800" s="254"/>
      <c r="J800" s="254"/>
      <c r="K800" s="254"/>
    </row>
    <row r="801" ht="15.75" customHeight="1">
      <c r="A801" s="254"/>
      <c r="B801" s="254"/>
      <c r="C801" s="254"/>
      <c r="D801" s="254"/>
      <c r="E801" s="254"/>
      <c r="F801" s="254"/>
      <c r="G801" s="254"/>
      <c r="H801" s="254"/>
      <c r="I801" s="254"/>
      <c r="J801" s="254"/>
      <c r="K801" s="254"/>
    </row>
    <row r="802" ht="15.75" customHeight="1">
      <c r="A802" s="254"/>
      <c r="B802" s="254"/>
      <c r="C802" s="254"/>
      <c r="D802" s="254"/>
      <c r="E802" s="254"/>
      <c r="F802" s="254"/>
      <c r="G802" s="254"/>
      <c r="H802" s="254"/>
      <c r="I802" s="254"/>
      <c r="J802" s="254"/>
      <c r="K802" s="254"/>
    </row>
    <row r="803" ht="15.75" customHeight="1">
      <c r="A803" s="254"/>
      <c r="B803" s="254"/>
      <c r="C803" s="254"/>
      <c r="D803" s="254"/>
      <c r="E803" s="254"/>
      <c r="F803" s="254"/>
      <c r="G803" s="254"/>
      <c r="H803" s="254"/>
      <c r="I803" s="254"/>
      <c r="J803" s="254"/>
      <c r="K803" s="254"/>
    </row>
    <row r="804" ht="15.75" customHeight="1">
      <c r="A804" s="254"/>
      <c r="B804" s="254"/>
      <c r="C804" s="254"/>
      <c r="D804" s="254"/>
      <c r="E804" s="254"/>
      <c r="F804" s="254"/>
      <c r="G804" s="254"/>
      <c r="H804" s="254"/>
      <c r="I804" s="254"/>
      <c r="J804" s="254"/>
      <c r="K804" s="254"/>
    </row>
    <row r="805" ht="15.75" customHeight="1">
      <c r="A805" s="254"/>
      <c r="B805" s="254"/>
      <c r="C805" s="254"/>
      <c r="D805" s="254"/>
      <c r="E805" s="254"/>
      <c r="F805" s="254"/>
      <c r="G805" s="254"/>
      <c r="H805" s="254"/>
      <c r="I805" s="254"/>
      <c r="J805" s="254"/>
      <c r="K805" s="254"/>
    </row>
    <row r="806" ht="15.75" customHeight="1">
      <c r="A806" s="254"/>
      <c r="B806" s="254"/>
      <c r="C806" s="254"/>
      <c r="D806" s="254"/>
      <c r="E806" s="254"/>
      <c r="F806" s="254"/>
      <c r="G806" s="254"/>
      <c r="H806" s="254"/>
      <c r="I806" s="254"/>
      <c r="J806" s="254"/>
      <c r="K806" s="254"/>
    </row>
    <row r="807" ht="15.75" customHeight="1">
      <c r="A807" s="254"/>
      <c r="B807" s="254"/>
      <c r="C807" s="254"/>
      <c r="D807" s="254"/>
      <c r="E807" s="254"/>
      <c r="F807" s="254"/>
      <c r="G807" s="254"/>
      <c r="H807" s="254"/>
      <c r="I807" s="254"/>
      <c r="J807" s="254"/>
      <c r="K807" s="254"/>
    </row>
    <row r="808" ht="15.75" customHeight="1">
      <c r="A808" s="254"/>
      <c r="B808" s="254"/>
      <c r="C808" s="254"/>
      <c r="D808" s="254"/>
      <c r="E808" s="254"/>
      <c r="F808" s="254"/>
      <c r="G808" s="254"/>
      <c r="H808" s="254"/>
      <c r="I808" s="254"/>
      <c r="J808" s="254"/>
      <c r="K808" s="254"/>
    </row>
    <row r="809" ht="15.75" customHeight="1">
      <c r="A809" s="254"/>
      <c r="B809" s="254"/>
      <c r="C809" s="254"/>
      <c r="D809" s="254"/>
      <c r="E809" s="254"/>
      <c r="F809" s="254"/>
      <c r="G809" s="254"/>
      <c r="H809" s="254"/>
      <c r="I809" s="254"/>
      <c r="J809" s="254"/>
      <c r="K809" s="254"/>
    </row>
    <row r="810" ht="15.75" customHeight="1">
      <c r="A810" s="254"/>
      <c r="B810" s="254"/>
      <c r="C810" s="254"/>
      <c r="D810" s="254"/>
      <c r="E810" s="254"/>
      <c r="F810" s="254"/>
      <c r="G810" s="254"/>
      <c r="H810" s="254"/>
      <c r="I810" s="254"/>
      <c r="J810" s="254"/>
      <c r="K810" s="254"/>
    </row>
    <row r="811" ht="15.75" customHeight="1">
      <c r="A811" s="254"/>
      <c r="B811" s="254"/>
      <c r="C811" s="254"/>
      <c r="D811" s="254"/>
      <c r="E811" s="254"/>
      <c r="F811" s="254"/>
      <c r="G811" s="254"/>
      <c r="H811" s="254"/>
      <c r="I811" s="254"/>
      <c r="J811" s="254"/>
      <c r="K811" s="254"/>
    </row>
    <row r="812" ht="15.75" customHeight="1">
      <c r="A812" s="254"/>
      <c r="B812" s="254"/>
      <c r="C812" s="254"/>
      <c r="D812" s="254"/>
      <c r="E812" s="254"/>
      <c r="F812" s="254"/>
      <c r="G812" s="254"/>
      <c r="H812" s="254"/>
      <c r="I812" s="254"/>
      <c r="J812" s="254"/>
      <c r="K812" s="254"/>
    </row>
    <row r="813" ht="15.75" customHeight="1">
      <c r="A813" s="254"/>
      <c r="B813" s="254"/>
      <c r="C813" s="254"/>
      <c r="D813" s="254"/>
      <c r="E813" s="254"/>
      <c r="F813" s="254"/>
      <c r="G813" s="254"/>
      <c r="H813" s="254"/>
      <c r="I813" s="254"/>
      <c r="J813" s="254"/>
      <c r="K813" s="254"/>
    </row>
    <row r="814" ht="15.75" customHeight="1">
      <c r="A814" s="254"/>
      <c r="B814" s="254"/>
      <c r="C814" s="254"/>
      <c r="D814" s="254"/>
      <c r="E814" s="254"/>
      <c r="F814" s="254"/>
      <c r="G814" s="254"/>
      <c r="H814" s="254"/>
      <c r="I814" s="254"/>
      <c r="J814" s="254"/>
      <c r="K814" s="254"/>
    </row>
    <row r="815" ht="15.75" customHeight="1">
      <c r="A815" s="254"/>
      <c r="B815" s="254"/>
      <c r="C815" s="254"/>
      <c r="D815" s="254"/>
      <c r="E815" s="254"/>
      <c r="F815" s="254"/>
      <c r="G815" s="254"/>
      <c r="H815" s="254"/>
      <c r="I815" s="254"/>
      <c r="J815" s="254"/>
      <c r="K815" s="254"/>
    </row>
    <row r="816" ht="15.75" customHeight="1">
      <c r="A816" s="254"/>
      <c r="B816" s="254"/>
      <c r="C816" s="254"/>
      <c r="D816" s="254"/>
      <c r="E816" s="254"/>
      <c r="F816" s="254"/>
      <c r="G816" s="254"/>
      <c r="H816" s="254"/>
      <c r="I816" s="254"/>
      <c r="J816" s="254"/>
      <c r="K816" s="254"/>
    </row>
    <row r="817" ht="15.75" customHeight="1">
      <c r="A817" s="254"/>
      <c r="B817" s="254"/>
      <c r="C817" s="254"/>
      <c r="D817" s="254"/>
      <c r="E817" s="254"/>
      <c r="F817" s="254"/>
      <c r="G817" s="254"/>
      <c r="H817" s="254"/>
      <c r="I817" s="254"/>
      <c r="J817" s="254"/>
      <c r="K817" s="254"/>
    </row>
    <row r="818" ht="15.75" customHeight="1">
      <c r="A818" s="254"/>
      <c r="B818" s="254"/>
      <c r="C818" s="254"/>
      <c r="D818" s="254"/>
      <c r="E818" s="254"/>
      <c r="F818" s="254"/>
      <c r="G818" s="254"/>
      <c r="H818" s="254"/>
      <c r="I818" s="254"/>
      <c r="J818" s="254"/>
      <c r="K818" s="254"/>
    </row>
    <row r="819" ht="15.75" customHeight="1">
      <c r="A819" s="254"/>
      <c r="B819" s="254"/>
      <c r="C819" s="254"/>
      <c r="D819" s="254"/>
      <c r="E819" s="254"/>
      <c r="F819" s="254"/>
      <c r="G819" s="254"/>
      <c r="H819" s="254"/>
      <c r="I819" s="254"/>
      <c r="J819" s="254"/>
      <c r="K819" s="254"/>
    </row>
    <row r="820" ht="15.75" customHeight="1">
      <c r="A820" s="254"/>
      <c r="B820" s="254"/>
      <c r="C820" s="254"/>
      <c r="D820" s="254"/>
      <c r="E820" s="254"/>
      <c r="F820" s="254"/>
      <c r="G820" s="254"/>
      <c r="H820" s="254"/>
      <c r="I820" s="254"/>
      <c r="J820" s="254"/>
      <c r="K820" s="254"/>
    </row>
    <row r="821" ht="15.75" customHeight="1">
      <c r="A821" s="254"/>
      <c r="B821" s="254"/>
      <c r="C821" s="254"/>
      <c r="D821" s="254"/>
      <c r="E821" s="254"/>
      <c r="F821" s="254"/>
      <c r="G821" s="254"/>
      <c r="H821" s="254"/>
      <c r="I821" s="254"/>
      <c r="J821" s="254"/>
      <c r="K821" s="254"/>
    </row>
    <row r="822" ht="15.75" customHeight="1">
      <c r="A822" s="254"/>
      <c r="B822" s="254"/>
      <c r="C822" s="254"/>
      <c r="D822" s="254"/>
      <c r="E822" s="254"/>
      <c r="F822" s="254"/>
      <c r="G822" s="254"/>
      <c r="H822" s="254"/>
      <c r="I822" s="254"/>
      <c r="J822" s="254"/>
      <c r="K822" s="254"/>
    </row>
    <row r="823" ht="15.75" customHeight="1">
      <c r="A823" s="254"/>
      <c r="B823" s="254"/>
      <c r="C823" s="254"/>
      <c r="D823" s="254"/>
      <c r="E823" s="254"/>
      <c r="F823" s="254"/>
      <c r="G823" s="254"/>
      <c r="H823" s="254"/>
      <c r="I823" s="254"/>
      <c r="J823" s="254"/>
      <c r="K823" s="254"/>
    </row>
    <row r="824" ht="15.75" customHeight="1">
      <c r="A824" s="254"/>
      <c r="B824" s="254"/>
      <c r="C824" s="254"/>
      <c r="D824" s="254"/>
      <c r="E824" s="254"/>
      <c r="F824" s="254"/>
      <c r="G824" s="254"/>
      <c r="H824" s="254"/>
      <c r="I824" s="254"/>
      <c r="J824" s="254"/>
      <c r="K824" s="254"/>
    </row>
    <row r="825" ht="15.75" customHeight="1">
      <c r="A825" s="254"/>
      <c r="B825" s="254"/>
      <c r="C825" s="254"/>
      <c r="D825" s="254"/>
      <c r="E825" s="254"/>
      <c r="F825" s="254"/>
      <c r="G825" s="254"/>
      <c r="H825" s="254"/>
      <c r="I825" s="254"/>
      <c r="J825" s="254"/>
      <c r="K825" s="254"/>
    </row>
    <row r="826" ht="15.75" customHeight="1">
      <c r="A826" s="254"/>
      <c r="B826" s="254"/>
      <c r="C826" s="254"/>
      <c r="D826" s="254"/>
      <c r="E826" s="254"/>
      <c r="F826" s="254"/>
      <c r="G826" s="254"/>
      <c r="H826" s="254"/>
      <c r="I826" s="254"/>
      <c r="J826" s="254"/>
      <c r="K826" s="254"/>
    </row>
    <row r="827" ht="15.75" customHeight="1">
      <c r="A827" s="254"/>
      <c r="B827" s="254"/>
      <c r="C827" s="254"/>
      <c r="D827" s="254"/>
      <c r="E827" s="254"/>
      <c r="F827" s="254"/>
      <c r="G827" s="254"/>
      <c r="H827" s="254"/>
      <c r="I827" s="254"/>
      <c r="J827" s="254"/>
      <c r="K827" s="254"/>
    </row>
    <row r="828" ht="15.75" customHeight="1">
      <c r="A828" s="254"/>
      <c r="B828" s="254"/>
      <c r="C828" s="254"/>
      <c r="D828" s="254"/>
      <c r="E828" s="254"/>
      <c r="F828" s="254"/>
      <c r="G828" s="254"/>
      <c r="H828" s="254"/>
      <c r="I828" s="254"/>
      <c r="J828" s="254"/>
      <c r="K828" s="254"/>
    </row>
    <row r="829" ht="15.75" customHeight="1">
      <c r="A829" s="254"/>
      <c r="B829" s="254"/>
      <c r="C829" s="254"/>
      <c r="D829" s="254"/>
      <c r="E829" s="254"/>
      <c r="F829" s="254"/>
      <c r="G829" s="254"/>
      <c r="H829" s="254"/>
      <c r="I829" s="254"/>
      <c r="J829" s="254"/>
      <c r="K829" s="254"/>
    </row>
    <row r="830" ht="15.75" customHeight="1">
      <c r="A830" s="254"/>
      <c r="B830" s="254"/>
      <c r="C830" s="254"/>
      <c r="D830" s="254"/>
      <c r="E830" s="254"/>
      <c r="F830" s="254"/>
      <c r="G830" s="254"/>
      <c r="H830" s="254"/>
      <c r="I830" s="254"/>
      <c r="J830" s="254"/>
      <c r="K830" s="254"/>
    </row>
    <row r="831" ht="15.75" customHeight="1">
      <c r="A831" s="254"/>
      <c r="B831" s="254"/>
      <c r="C831" s="254"/>
      <c r="D831" s="254"/>
      <c r="E831" s="254"/>
      <c r="F831" s="254"/>
      <c r="G831" s="254"/>
      <c r="H831" s="254"/>
      <c r="I831" s="254"/>
      <c r="J831" s="254"/>
      <c r="K831" s="254"/>
    </row>
    <row r="832" ht="15.75" customHeight="1">
      <c r="A832" s="254"/>
      <c r="B832" s="254"/>
      <c r="C832" s="254"/>
      <c r="D832" s="254"/>
      <c r="E832" s="254"/>
      <c r="F832" s="254"/>
      <c r="G832" s="254"/>
      <c r="H832" s="254"/>
      <c r="I832" s="254"/>
      <c r="J832" s="254"/>
      <c r="K832" s="254"/>
    </row>
    <row r="833" ht="15.75" customHeight="1">
      <c r="A833" s="254"/>
      <c r="B833" s="254"/>
      <c r="C833" s="254"/>
      <c r="D833" s="254"/>
      <c r="E833" s="254"/>
      <c r="F833" s="254"/>
      <c r="G833" s="254"/>
      <c r="H833" s="254"/>
      <c r="I833" s="254"/>
      <c r="J833" s="254"/>
      <c r="K833" s="254"/>
    </row>
    <row r="834" ht="15.75" customHeight="1">
      <c r="A834" s="254"/>
      <c r="B834" s="254"/>
      <c r="C834" s="254"/>
      <c r="D834" s="254"/>
      <c r="E834" s="254"/>
      <c r="F834" s="254"/>
      <c r="G834" s="254"/>
      <c r="H834" s="254"/>
      <c r="I834" s="254"/>
      <c r="J834" s="254"/>
      <c r="K834" s="254"/>
    </row>
    <row r="835" ht="15.75" customHeight="1">
      <c r="A835" s="254"/>
      <c r="B835" s="254"/>
      <c r="C835" s="254"/>
      <c r="D835" s="254"/>
      <c r="E835" s="254"/>
      <c r="F835" s="254"/>
      <c r="G835" s="254"/>
      <c r="H835" s="254"/>
      <c r="I835" s="254"/>
      <c r="J835" s="254"/>
      <c r="K835" s="254"/>
    </row>
    <row r="836" ht="15.75" customHeight="1">
      <c r="A836" s="254"/>
      <c r="B836" s="254"/>
      <c r="C836" s="254"/>
      <c r="D836" s="254"/>
      <c r="E836" s="254"/>
      <c r="F836" s="254"/>
      <c r="G836" s="254"/>
      <c r="H836" s="254"/>
      <c r="I836" s="254"/>
      <c r="J836" s="254"/>
      <c r="K836" s="254"/>
    </row>
    <row r="837" ht="15.75" customHeight="1">
      <c r="A837" s="254"/>
      <c r="B837" s="254"/>
      <c r="C837" s="254"/>
      <c r="D837" s="254"/>
      <c r="E837" s="254"/>
      <c r="F837" s="254"/>
      <c r="G837" s="254"/>
      <c r="H837" s="254"/>
      <c r="I837" s="254"/>
      <c r="J837" s="254"/>
      <c r="K837" s="254"/>
    </row>
    <row r="838" ht="15.75" customHeight="1">
      <c r="A838" s="254"/>
      <c r="B838" s="254"/>
      <c r="C838" s="254"/>
      <c r="D838" s="254"/>
      <c r="E838" s="254"/>
      <c r="F838" s="254"/>
      <c r="G838" s="254"/>
      <c r="H838" s="254"/>
      <c r="I838" s="254"/>
      <c r="J838" s="254"/>
      <c r="K838" s="254"/>
    </row>
    <row r="839" ht="15.75" customHeight="1">
      <c r="A839" s="254"/>
      <c r="B839" s="254"/>
      <c r="C839" s="254"/>
      <c r="D839" s="254"/>
      <c r="E839" s="254"/>
      <c r="F839" s="254"/>
      <c r="G839" s="254"/>
      <c r="H839" s="254"/>
      <c r="I839" s="254"/>
      <c r="J839" s="254"/>
      <c r="K839" s="254"/>
    </row>
    <row r="840" ht="15.75" customHeight="1">
      <c r="A840" s="254"/>
      <c r="B840" s="254"/>
      <c r="C840" s="254"/>
      <c r="D840" s="254"/>
      <c r="E840" s="254"/>
      <c r="F840" s="254"/>
      <c r="G840" s="254"/>
      <c r="H840" s="254"/>
      <c r="I840" s="254"/>
      <c r="J840" s="254"/>
      <c r="K840" s="254"/>
    </row>
    <row r="841" ht="15.75" customHeight="1">
      <c r="A841" s="254"/>
      <c r="B841" s="254"/>
      <c r="C841" s="254"/>
      <c r="D841" s="254"/>
      <c r="E841" s="254"/>
      <c r="F841" s="254"/>
      <c r="G841" s="254"/>
      <c r="H841" s="254"/>
      <c r="I841" s="254"/>
      <c r="J841" s="254"/>
      <c r="K841" s="254"/>
    </row>
    <row r="842" ht="15.75" customHeight="1">
      <c r="A842" s="254"/>
      <c r="B842" s="254"/>
      <c r="C842" s="254"/>
      <c r="D842" s="254"/>
      <c r="E842" s="254"/>
      <c r="F842" s="254"/>
      <c r="G842" s="254"/>
      <c r="H842" s="254"/>
      <c r="I842" s="254"/>
      <c r="J842" s="254"/>
      <c r="K842" s="254"/>
    </row>
    <row r="843" ht="15.75" customHeight="1">
      <c r="A843" s="254"/>
      <c r="B843" s="254"/>
      <c r="C843" s="254"/>
      <c r="D843" s="254"/>
      <c r="E843" s="254"/>
      <c r="F843" s="254"/>
      <c r="G843" s="254"/>
      <c r="H843" s="254"/>
      <c r="I843" s="254"/>
      <c r="J843" s="254"/>
      <c r="K843" s="254"/>
    </row>
    <row r="844" ht="15.75" customHeight="1">
      <c r="A844" s="254"/>
      <c r="B844" s="254"/>
      <c r="C844" s="254"/>
      <c r="D844" s="254"/>
      <c r="E844" s="254"/>
      <c r="F844" s="254"/>
      <c r="G844" s="254"/>
      <c r="H844" s="254"/>
      <c r="I844" s="254"/>
      <c r="J844" s="254"/>
      <c r="K844" s="254"/>
    </row>
    <row r="845" ht="15.75" customHeight="1">
      <c r="A845" s="254"/>
      <c r="B845" s="254"/>
      <c r="C845" s="254"/>
      <c r="D845" s="254"/>
      <c r="E845" s="254"/>
      <c r="F845" s="254"/>
      <c r="G845" s="254"/>
      <c r="H845" s="254"/>
      <c r="I845" s="254"/>
      <c r="J845" s="254"/>
      <c r="K845" s="254"/>
    </row>
    <row r="846" ht="15.75" customHeight="1">
      <c r="A846" s="254"/>
      <c r="B846" s="254"/>
      <c r="C846" s="254"/>
      <c r="D846" s="254"/>
      <c r="E846" s="254"/>
      <c r="F846" s="254"/>
      <c r="G846" s="254"/>
      <c r="H846" s="254"/>
      <c r="I846" s="254"/>
      <c r="J846" s="254"/>
      <c r="K846" s="254"/>
    </row>
    <row r="847" ht="15.75" customHeight="1">
      <c r="A847" s="254"/>
      <c r="B847" s="254"/>
      <c r="C847" s="254"/>
      <c r="D847" s="254"/>
      <c r="E847" s="254"/>
      <c r="F847" s="254"/>
      <c r="G847" s="254"/>
      <c r="H847" s="254"/>
      <c r="I847" s="254"/>
      <c r="J847" s="254"/>
      <c r="K847" s="254"/>
    </row>
    <row r="848" ht="15.75" customHeight="1">
      <c r="A848" s="254"/>
      <c r="B848" s="254"/>
      <c r="C848" s="254"/>
      <c r="D848" s="254"/>
      <c r="E848" s="254"/>
      <c r="F848" s="254"/>
      <c r="G848" s="254"/>
      <c r="H848" s="254"/>
      <c r="I848" s="254"/>
      <c r="J848" s="254"/>
      <c r="K848" s="254"/>
    </row>
    <row r="849" ht="15.75" customHeight="1">
      <c r="A849" s="254"/>
      <c r="B849" s="254"/>
      <c r="C849" s="254"/>
      <c r="D849" s="254"/>
      <c r="E849" s="254"/>
      <c r="F849" s="254"/>
      <c r="G849" s="254"/>
      <c r="H849" s="254"/>
      <c r="I849" s="254"/>
      <c r="J849" s="254"/>
      <c r="K849" s="254"/>
    </row>
    <row r="850" ht="15.75" customHeight="1">
      <c r="A850" s="254"/>
      <c r="B850" s="254"/>
      <c r="C850" s="254"/>
      <c r="D850" s="254"/>
      <c r="E850" s="254"/>
      <c r="F850" s="254"/>
      <c r="G850" s="254"/>
      <c r="H850" s="254"/>
      <c r="I850" s="254"/>
      <c r="J850" s="254"/>
      <c r="K850" s="254"/>
    </row>
    <row r="851" ht="15.75" customHeight="1">
      <c r="A851" s="254"/>
      <c r="B851" s="254"/>
      <c r="C851" s="254"/>
      <c r="D851" s="254"/>
      <c r="E851" s="254"/>
      <c r="F851" s="254"/>
      <c r="G851" s="254"/>
      <c r="H851" s="254"/>
      <c r="I851" s="254"/>
      <c r="J851" s="254"/>
      <c r="K851" s="254"/>
    </row>
    <row r="852" ht="15.75" customHeight="1">
      <c r="A852" s="254"/>
      <c r="B852" s="254"/>
      <c r="C852" s="254"/>
      <c r="D852" s="254"/>
      <c r="E852" s="254"/>
      <c r="F852" s="254"/>
      <c r="G852" s="254"/>
      <c r="H852" s="254"/>
      <c r="I852" s="254"/>
      <c r="J852" s="254"/>
      <c r="K852" s="254"/>
    </row>
    <row r="853" ht="15.75" customHeight="1">
      <c r="A853" s="254"/>
      <c r="B853" s="254"/>
      <c r="C853" s="254"/>
      <c r="D853" s="254"/>
      <c r="E853" s="254"/>
      <c r="F853" s="254"/>
      <c r="G853" s="254"/>
      <c r="H853" s="254"/>
      <c r="I853" s="254"/>
      <c r="J853" s="254"/>
      <c r="K853" s="254"/>
    </row>
    <row r="854" ht="15.75" customHeight="1">
      <c r="A854" s="254"/>
      <c r="B854" s="254"/>
      <c r="C854" s="254"/>
      <c r="D854" s="254"/>
      <c r="E854" s="254"/>
      <c r="F854" s="254"/>
      <c r="G854" s="254"/>
      <c r="H854" s="254"/>
      <c r="I854" s="254"/>
      <c r="J854" s="254"/>
      <c r="K854" s="254"/>
    </row>
    <row r="855" ht="15.75" customHeight="1">
      <c r="A855" s="254"/>
      <c r="B855" s="254"/>
      <c r="C855" s="254"/>
      <c r="D855" s="254"/>
      <c r="E855" s="254"/>
      <c r="F855" s="254"/>
      <c r="G855" s="254"/>
      <c r="H855" s="254"/>
      <c r="I855" s="254"/>
      <c r="J855" s="254"/>
      <c r="K855" s="254"/>
    </row>
    <row r="856" ht="15.75" customHeight="1">
      <c r="A856" s="254"/>
      <c r="B856" s="254"/>
      <c r="C856" s="254"/>
      <c r="D856" s="254"/>
      <c r="E856" s="254"/>
      <c r="F856" s="254"/>
      <c r="G856" s="254"/>
      <c r="H856" s="254"/>
      <c r="I856" s="254"/>
      <c r="J856" s="254"/>
      <c r="K856" s="254"/>
    </row>
    <row r="857" ht="15.75" customHeight="1">
      <c r="A857" s="254"/>
      <c r="B857" s="254"/>
      <c r="C857" s="254"/>
      <c r="D857" s="254"/>
      <c r="E857" s="254"/>
      <c r="F857" s="254"/>
      <c r="G857" s="254"/>
      <c r="H857" s="254"/>
      <c r="I857" s="254"/>
      <c r="J857" s="254"/>
      <c r="K857" s="254"/>
    </row>
    <row r="858" ht="15.75" customHeight="1">
      <c r="A858" s="254"/>
      <c r="B858" s="254"/>
      <c r="C858" s="254"/>
      <c r="D858" s="254"/>
      <c r="E858" s="254"/>
      <c r="F858" s="254"/>
      <c r="G858" s="254"/>
      <c r="H858" s="254"/>
      <c r="I858" s="254"/>
      <c r="J858" s="254"/>
      <c r="K858" s="254"/>
    </row>
    <row r="859" ht="15.75" customHeight="1">
      <c r="A859" s="254"/>
      <c r="B859" s="254"/>
      <c r="C859" s="254"/>
      <c r="D859" s="254"/>
      <c r="E859" s="254"/>
      <c r="F859" s="254"/>
      <c r="G859" s="254"/>
      <c r="H859" s="254"/>
      <c r="I859" s="254"/>
      <c r="J859" s="254"/>
      <c r="K859" s="254"/>
    </row>
    <row r="860" ht="15.75" customHeight="1">
      <c r="A860" s="254"/>
      <c r="B860" s="254"/>
      <c r="C860" s="254"/>
      <c r="D860" s="254"/>
      <c r="E860" s="254"/>
      <c r="F860" s="254"/>
      <c r="G860" s="254"/>
      <c r="H860" s="254"/>
      <c r="I860" s="254"/>
      <c r="J860" s="254"/>
      <c r="K860" s="254"/>
    </row>
    <row r="861" ht="15.75" customHeight="1">
      <c r="A861" s="254"/>
      <c r="B861" s="254"/>
      <c r="C861" s="254"/>
      <c r="D861" s="254"/>
      <c r="E861" s="254"/>
      <c r="F861" s="254"/>
      <c r="G861" s="254"/>
      <c r="H861" s="254"/>
      <c r="I861" s="254"/>
      <c r="J861" s="254"/>
      <c r="K861" s="254"/>
    </row>
    <row r="862" ht="15.75" customHeight="1">
      <c r="A862" s="254"/>
      <c r="B862" s="254"/>
      <c r="C862" s="254"/>
      <c r="D862" s="254"/>
      <c r="E862" s="254"/>
      <c r="F862" s="254"/>
      <c r="G862" s="254"/>
      <c r="H862" s="254"/>
      <c r="I862" s="254"/>
      <c r="J862" s="254"/>
      <c r="K862" s="254"/>
    </row>
    <row r="863" ht="15.75" customHeight="1">
      <c r="A863" s="254"/>
      <c r="B863" s="254"/>
      <c r="C863" s="254"/>
      <c r="D863" s="254"/>
      <c r="E863" s="254"/>
      <c r="F863" s="254"/>
      <c r="G863" s="254"/>
      <c r="H863" s="254"/>
      <c r="I863" s="254"/>
      <c r="J863" s="254"/>
      <c r="K863" s="254"/>
    </row>
    <row r="864" ht="15.75" customHeight="1">
      <c r="A864" s="254"/>
      <c r="B864" s="254"/>
      <c r="C864" s="254"/>
      <c r="D864" s="254"/>
      <c r="E864" s="254"/>
      <c r="F864" s="254"/>
      <c r="G864" s="254"/>
      <c r="H864" s="254"/>
      <c r="I864" s="254"/>
      <c r="J864" s="254"/>
      <c r="K864" s="254"/>
    </row>
    <row r="865" ht="15.75" customHeight="1">
      <c r="A865" s="254"/>
      <c r="B865" s="254"/>
      <c r="C865" s="254"/>
      <c r="D865" s="254"/>
      <c r="E865" s="254"/>
      <c r="F865" s="254"/>
      <c r="G865" s="254"/>
      <c r="H865" s="254"/>
      <c r="I865" s="254"/>
      <c r="J865" s="254"/>
      <c r="K865" s="254"/>
    </row>
    <row r="866" ht="15.75" customHeight="1">
      <c r="A866" s="254"/>
      <c r="B866" s="254"/>
      <c r="C866" s="254"/>
      <c r="D866" s="254"/>
      <c r="E866" s="254"/>
      <c r="F866" s="254"/>
      <c r="G866" s="254"/>
      <c r="H866" s="254"/>
      <c r="I866" s="254"/>
      <c r="J866" s="254"/>
      <c r="K866" s="254"/>
    </row>
    <row r="867" ht="15.75" customHeight="1">
      <c r="A867" s="254"/>
      <c r="B867" s="254"/>
      <c r="C867" s="254"/>
      <c r="D867" s="254"/>
      <c r="E867" s="254"/>
      <c r="F867" s="254"/>
      <c r="G867" s="254"/>
      <c r="H867" s="254"/>
      <c r="I867" s="254"/>
      <c r="J867" s="254"/>
      <c r="K867" s="254"/>
    </row>
    <row r="868" ht="15.75" customHeight="1">
      <c r="A868" s="254"/>
      <c r="B868" s="254"/>
      <c r="C868" s="254"/>
      <c r="D868" s="254"/>
      <c r="E868" s="254"/>
      <c r="F868" s="254"/>
      <c r="G868" s="254"/>
      <c r="H868" s="254"/>
      <c r="I868" s="254"/>
      <c r="J868" s="254"/>
      <c r="K868" s="254"/>
    </row>
    <row r="869" ht="15.75" customHeight="1">
      <c r="A869" s="254"/>
      <c r="B869" s="254"/>
      <c r="C869" s="254"/>
      <c r="D869" s="254"/>
      <c r="E869" s="254"/>
      <c r="F869" s="254"/>
      <c r="G869" s="254"/>
      <c r="H869" s="254"/>
      <c r="I869" s="254"/>
      <c r="J869" s="254"/>
      <c r="K869" s="254"/>
    </row>
    <row r="870" ht="15.75" customHeight="1">
      <c r="A870" s="254"/>
      <c r="B870" s="254"/>
      <c r="C870" s="254"/>
      <c r="D870" s="254"/>
      <c r="E870" s="254"/>
      <c r="F870" s="254"/>
      <c r="G870" s="254"/>
      <c r="H870" s="254"/>
      <c r="I870" s="254"/>
      <c r="J870" s="254"/>
      <c r="K870" s="254"/>
    </row>
    <row r="871" ht="15.75" customHeight="1">
      <c r="A871" s="254"/>
      <c r="B871" s="254"/>
      <c r="C871" s="254"/>
      <c r="D871" s="254"/>
      <c r="E871" s="254"/>
      <c r="F871" s="254"/>
      <c r="G871" s="254"/>
      <c r="H871" s="254"/>
      <c r="I871" s="254"/>
      <c r="J871" s="254"/>
      <c r="K871" s="254"/>
    </row>
    <row r="872" ht="15.75" customHeight="1">
      <c r="A872" s="254"/>
      <c r="B872" s="254"/>
      <c r="C872" s="254"/>
      <c r="D872" s="254"/>
      <c r="E872" s="254"/>
      <c r="F872" s="254"/>
      <c r="G872" s="254"/>
      <c r="H872" s="254"/>
      <c r="I872" s="254"/>
      <c r="J872" s="254"/>
      <c r="K872" s="254"/>
    </row>
    <row r="873" ht="15.75" customHeight="1">
      <c r="A873" s="254"/>
      <c r="B873" s="254"/>
      <c r="C873" s="254"/>
      <c r="D873" s="254"/>
      <c r="E873" s="254"/>
      <c r="F873" s="254"/>
      <c r="G873" s="254"/>
      <c r="H873" s="254"/>
      <c r="I873" s="254"/>
      <c r="J873" s="254"/>
      <c r="K873" s="254"/>
    </row>
    <row r="874" ht="15.75" customHeight="1">
      <c r="A874" s="254"/>
      <c r="B874" s="254"/>
      <c r="C874" s="254"/>
      <c r="D874" s="254"/>
      <c r="E874" s="254"/>
      <c r="F874" s="254"/>
      <c r="G874" s="254"/>
      <c r="H874" s="254"/>
      <c r="I874" s="254"/>
      <c r="J874" s="254"/>
      <c r="K874" s="254"/>
    </row>
    <row r="875" ht="15.75" customHeight="1">
      <c r="A875" s="254"/>
      <c r="B875" s="254"/>
      <c r="C875" s="254"/>
      <c r="D875" s="254"/>
      <c r="E875" s="254"/>
      <c r="F875" s="254"/>
      <c r="G875" s="254"/>
      <c r="H875" s="254"/>
      <c r="I875" s="254"/>
      <c r="J875" s="254"/>
      <c r="K875" s="254"/>
    </row>
    <row r="876" ht="15.75" customHeight="1">
      <c r="A876" s="254"/>
      <c r="B876" s="254"/>
      <c r="C876" s="254"/>
      <c r="D876" s="254"/>
      <c r="E876" s="254"/>
      <c r="F876" s="254"/>
      <c r="G876" s="254"/>
      <c r="H876" s="254"/>
      <c r="I876" s="254"/>
      <c r="J876" s="254"/>
      <c r="K876" s="254"/>
    </row>
    <row r="877" ht="15.75" customHeight="1">
      <c r="A877" s="254"/>
      <c r="B877" s="254"/>
      <c r="C877" s="254"/>
      <c r="D877" s="254"/>
      <c r="E877" s="254"/>
      <c r="F877" s="254"/>
      <c r="G877" s="254"/>
      <c r="H877" s="254"/>
      <c r="I877" s="254"/>
      <c r="J877" s="254"/>
      <c r="K877" s="254"/>
    </row>
    <row r="878" ht="15.75" customHeight="1">
      <c r="A878" s="254"/>
      <c r="B878" s="254"/>
      <c r="C878" s="254"/>
      <c r="D878" s="254"/>
      <c r="E878" s="254"/>
      <c r="F878" s="254"/>
      <c r="G878" s="254"/>
      <c r="H878" s="254"/>
      <c r="I878" s="254"/>
      <c r="J878" s="254"/>
      <c r="K878" s="254"/>
    </row>
    <row r="879" ht="15.75" customHeight="1">
      <c r="A879" s="254"/>
      <c r="B879" s="254"/>
      <c r="C879" s="254"/>
      <c r="D879" s="254"/>
      <c r="E879" s="254"/>
      <c r="F879" s="254"/>
      <c r="G879" s="254"/>
      <c r="H879" s="254"/>
      <c r="I879" s="254"/>
      <c r="J879" s="254"/>
      <c r="K879" s="254"/>
    </row>
    <row r="880" ht="15.75" customHeight="1">
      <c r="A880" s="254"/>
      <c r="B880" s="254"/>
      <c r="C880" s="254"/>
      <c r="D880" s="254"/>
      <c r="E880" s="254"/>
      <c r="F880" s="254"/>
      <c r="G880" s="254"/>
      <c r="H880" s="254"/>
      <c r="I880" s="254"/>
      <c r="J880" s="254"/>
      <c r="K880" s="254"/>
    </row>
    <row r="881" ht="15.75" customHeight="1">
      <c r="A881" s="254"/>
      <c r="B881" s="254"/>
      <c r="C881" s="254"/>
      <c r="D881" s="254"/>
      <c r="E881" s="254"/>
      <c r="F881" s="254"/>
      <c r="G881" s="254"/>
      <c r="H881" s="254"/>
      <c r="I881" s="254"/>
      <c r="J881" s="254"/>
      <c r="K881" s="254"/>
    </row>
    <row r="882" ht="15.75" customHeight="1">
      <c r="A882" s="254"/>
      <c r="B882" s="254"/>
      <c r="C882" s="254"/>
      <c r="D882" s="254"/>
      <c r="E882" s="254"/>
      <c r="F882" s="254"/>
      <c r="G882" s="254"/>
      <c r="H882" s="254"/>
      <c r="I882" s="254"/>
      <c r="J882" s="254"/>
      <c r="K882" s="254"/>
    </row>
    <row r="883" ht="15.75" customHeight="1">
      <c r="A883" s="254"/>
      <c r="B883" s="254"/>
      <c r="C883" s="254"/>
      <c r="D883" s="254"/>
      <c r="E883" s="254"/>
      <c r="F883" s="254"/>
      <c r="G883" s="254"/>
      <c r="H883" s="254"/>
      <c r="I883" s="254"/>
      <c r="J883" s="254"/>
      <c r="K883" s="254"/>
    </row>
    <row r="884" ht="15.75" customHeight="1">
      <c r="A884" s="254"/>
      <c r="B884" s="254"/>
      <c r="C884" s="254"/>
      <c r="D884" s="254"/>
      <c r="E884" s="254"/>
      <c r="F884" s="254"/>
      <c r="G884" s="254"/>
      <c r="H884" s="254"/>
      <c r="I884" s="254"/>
      <c r="J884" s="254"/>
      <c r="K884" s="254"/>
    </row>
    <row r="885" ht="15.75" customHeight="1">
      <c r="A885" s="254"/>
      <c r="B885" s="254"/>
      <c r="C885" s="254"/>
      <c r="D885" s="254"/>
      <c r="E885" s="254"/>
      <c r="F885" s="254"/>
      <c r="G885" s="254"/>
      <c r="H885" s="254"/>
      <c r="I885" s="254"/>
      <c r="J885" s="254"/>
      <c r="K885" s="254"/>
    </row>
    <row r="886" ht="15.75" customHeight="1">
      <c r="A886" s="254"/>
      <c r="B886" s="254"/>
      <c r="C886" s="254"/>
      <c r="D886" s="254"/>
      <c r="E886" s="254"/>
      <c r="F886" s="254"/>
      <c r="G886" s="254"/>
      <c r="H886" s="254"/>
      <c r="I886" s="254"/>
      <c r="J886" s="254"/>
      <c r="K886" s="254"/>
    </row>
    <row r="887" ht="15.75" customHeight="1">
      <c r="A887" s="254"/>
      <c r="B887" s="254"/>
      <c r="C887" s="254"/>
      <c r="D887" s="254"/>
      <c r="E887" s="254"/>
      <c r="F887" s="254"/>
      <c r="G887" s="254"/>
      <c r="H887" s="254"/>
      <c r="I887" s="254"/>
      <c r="J887" s="254"/>
      <c r="K887" s="254"/>
    </row>
    <row r="888" ht="15.75" customHeight="1">
      <c r="A888" s="254"/>
      <c r="B888" s="254"/>
      <c r="C888" s="254"/>
      <c r="D888" s="254"/>
      <c r="E888" s="254"/>
      <c r="F888" s="254"/>
      <c r="G888" s="254"/>
      <c r="H888" s="254"/>
      <c r="I888" s="254"/>
      <c r="J888" s="254"/>
      <c r="K888" s="254"/>
    </row>
    <row r="889" ht="15.75" customHeight="1">
      <c r="A889" s="254"/>
      <c r="B889" s="254"/>
      <c r="C889" s="254"/>
      <c r="D889" s="254"/>
      <c r="E889" s="254"/>
      <c r="F889" s="254"/>
      <c r="G889" s="254"/>
      <c r="H889" s="254"/>
      <c r="I889" s="254"/>
      <c r="J889" s="254"/>
      <c r="K889" s="254"/>
    </row>
    <row r="890" ht="15.75" customHeight="1">
      <c r="A890" s="254"/>
      <c r="B890" s="254"/>
      <c r="C890" s="254"/>
      <c r="D890" s="254"/>
      <c r="E890" s="254"/>
      <c r="F890" s="254"/>
      <c r="G890" s="254"/>
      <c r="H890" s="254"/>
      <c r="I890" s="254"/>
      <c r="J890" s="254"/>
      <c r="K890" s="254"/>
    </row>
    <row r="891" ht="15.75" customHeight="1">
      <c r="A891" s="254"/>
      <c r="B891" s="254"/>
      <c r="C891" s="254"/>
      <c r="D891" s="254"/>
      <c r="E891" s="254"/>
      <c r="F891" s="254"/>
      <c r="G891" s="254"/>
      <c r="H891" s="254"/>
      <c r="I891" s="254"/>
      <c r="J891" s="254"/>
      <c r="K891" s="254"/>
    </row>
    <row r="892" ht="15.75" customHeight="1">
      <c r="A892" s="254"/>
      <c r="B892" s="254"/>
      <c r="C892" s="254"/>
      <c r="D892" s="254"/>
      <c r="E892" s="254"/>
      <c r="F892" s="254"/>
      <c r="G892" s="254"/>
      <c r="H892" s="254"/>
      <c r="I892" s="254"/>
      <c r="J892" s="254"/>
      <c r="K892" s="254"/>
    </row>
    <row r="893" ht="15.75" customHeight="1">
      <c r="A893" s="254"/>
      <c r="B893" s="254"/>
      <c r="C893" s="254"/>
      <c r="D893" s="254"/>
      <c r="E893" s="254"/>
      <c r="F893" s="254"/>
      <c r="G893" s="254"/>
      <c r="H893" s="254"/>
      <c r="I893" s="254"/>
      <c r="J893" s="254"/>
      <c r="K893" s="254"/>
    </row>
    <row r="894" ht="15.75" customHeight="1">
      <c r="A894" s="254"/>
      <c r="B894" s="254"/>
      <c r="C894" s="254"/>
      <c r="D894" s="254"/>
      <c r="E894" s="254"/>
      <c r="F894" s="254"/>
      <c r="G894" s="254"/>
      <c r="H894" s="254"/>
      <c r="I894" s="254"/>
      <c r="J894" s="254"/>
      <c r="K894" s="254"/>
    </row>
    <row r="895" ht="15.75" customHeight="1">
      <c r="A895" s="254"/>
      <c r="B895" s="254"/>
      <c r="C895" s="254"/>
      <c r="D895" s="254"/>
      <c r="E895" s="254"/>
      <c r="F895" s="254"/>
      <c r="G895" s="254"/>
      <c r="H895" s="254"/>
      <c r="I895" s="254"/>
      <c r="J895" s="254"/>
      <c r="K895" s="254"/>
    </row>
    <row r="896" ht="15.75" customHeight="1">
      <c r="A896" s="254"/>
      <c r="B896" s="254"/>
      <c r="C896" s="254"/>
      <c r="D896" s="254"/>
      <c r="E896" s="254"/>
      <c r="F896" s="254"/>
      <c r="G896" s="254"/>
      <c r="H896" s="254"/>
      <c r="I896" s="254"/>
      <c r="J896" s="254"/>
      <c r="K896" s="254"/>
    </row>
    <row r="897" ht="15.75" customHeight="1">
      <c r="A897" s="254"/>
      <c r="B897" s="254"/>
      <c r="C897" s="254"/>
      <c r="D897" s="254"/>
      <c r="E897" s="254"/>
      <c r="F897" s="254"/>
      <c r="G897" s="254"/>
      <c r="H897" s="254"/>
      <c r="I897" s="254"/>
      <c r="J897" s="254"/>
      <c r="K897" s="254"/>
    </row>
    <row r="898" ht="15.75" customHeight="1">
      <c r="A898" s="254"/>
      <c r="B898" s="254"/>
      <c r="C898" s="254"/>
      <c r="D898" s="254"/>
      <c r="E898" s="254"/>
      <c r="F898" s="254"/>
      <c r="G898" s="254"/>
      <c r="H898" s="254"/>
      <c r="I898" s="254"/>
      <c r="J898" s="254"/>
      <c r="K898" s="254"/>
    </row>
    <row r="899" ht="15.75" customHeight="1">
      <c r="A899" s="254"/>
      <c r="B899" s="254"/>
      <c r="C899" s="254"/>
      <c r="D899" s="254"/>
      <c r="E899" s="254"/>
      <c r="F899" s="254"/>
      <c r="G899" s="254"/>
      <c r="H899" s="254"/>
      <c r="I899" s="254"/>
      <c r="J899" s="254"/>
      <c r="K899" s="254"/>
    </row>
    <row r="900" ht="15.75" customHeight="1">
      <c r="A900" s="254"/>
      <c r="B900" s="254"/>
      <c r="C900" s="254"/>
      <c r="D900" s="254"/>
      <c r="E900" s="254"/>
      <c r="F900" s="254"/>
      <c r="G900" s="254"/>
      <c r="H900" s="254"/>
      <c r="I900" s="254"/>
      <c r="J900" s="254"/>
      <c r="K900" s="254"/>
    </row>
    <row r="901" ht="15.75" customHeight="1">
      <c r="A901" s="254"/>
      <c r="B901" s="254"/>
      <c r="C901" s="254"/>
      <c r="D901" s="254"/>
      <c r="E901" s="254"/>
      <c r="F901" s="254"/>
      <c r="G901" s="254"/>
      <c r="H901" s="254"/>
      <c r="I901" s="254"/>
      <c r="J901" s="254"/>
      <c r="K901" s="254"/>
    </row>
    <row r="902" ht="15.75" customHeight="1">
      <c r="A902" s="254"/>
      <c r="B902" s="254"/>
      <c r="C902" s="254"/>
      <c r="D902" s="254"/>
      <c r="E902" s="254"/>
      <c r="F902" s="254"/>
      <c r="G902" s="254"/>
      <c r="H902" s="254"/>
      <c r="I902" s="254"/>
      <c r="J902" s="254"/>
      <c r="K902" s="254"/>
    </row>
    <row r="903" ht="15.75" customHeight="1">
      <c r="A903" s="254"/>
      <c r="B903" s="254"/>
      <c r="C903" s="254"/>
      <c r="D903" s="254"/>
      <c r="E903" s="254"/>
      <c r="F903" s="254"/>
      <c r="G903" s="254"/>
      <c r="H903" s="254"/>
      <c r="I903" s="254"/>
      <c r="J903" s="254"/>
      <c r="K903" s="254"/>
    </row>
    <row r="904" ht="15.75" customHeight="1">
      <c r="A904" s="254"/>
      <c r="B904" s="254"/>
      <c r="C904" s="254"/>
      <c r="D904" s="254"/>
      <c r="E904" s="254"/>
      <c r="F904" s="254"/>
      <c r="G904" s="254"/>
      <c r="H904" s="254"/>
      <c r="I904" s="254"/>
      <c r="J904" s="254"/>
      <c r="K904" s="254"/>
    </row>
    <row r="905" ht="15.75" customHeight="1">
      <c r="A905" s="254"/>
      <c r="B905" s="254"/>
      <c r="C905" s="254"/>
      <c r="D905" s="254"/>
      <c r="E905" s="254"/>
      <c r="F905" s="254"/>
      <c r="G905" s="254"/>
      <c r="H905" s="254"/>
      <c r="I905" s="254"/>
      <c r="J905" s="254"/>
      <c r="K905" s="254"/>
    </row>
    <row r="906" ht="15.75" customHeight="1">
      <c r="A906" s="254"/>
      <c r="B906" s="254"/>
      <c r="C906" s="254"/>
      <c r="D906" s="254"/>
      <c r="E906" s="254"/>
      <c r="F906" s="254"/>
      <c r="G906" s="254"/>
      <c r="H906" s="254"/>
      <c r="I906" s="254"/>
      <c r="J906" s="254"/>
      <c r="K906" s="254"/>
    </row>
    <row r="907" ht="15.75" customHeight="1">
      <c r="A907" s="254"/>
      <c r="B907" s="254"/>
      <c r="C907" s="254"/>
      <c r="D907" s="254"/>
      <c r="E907" s="254"/>
      <c r="F907" s="254"/>
      <c r="G907" s="254"/>
      <c r="H907" s="254"/>
      <c r="I907" s="254"/>
      <c r="J907" s="254"/>
      <c r="K907" s="254"/>
    </row>
    <row r="908" ht="15.75" customHeight="1">
      <c r="A908" s="254"/>
      <c r="B908" s="254"/>
      <c r="C908" s="254"/>
      <c r="D908" s="254"/>
      <c r="E908" s="254"/>
      <c r="F908" s="254"/>
      <c r="G908" s="254"/>
      <c r="H908" s="254"/>
      <c r="I908" s="254"/>
      <c r="J908" s="254"/>
      <c r="K908" s="254"/>
    </row>
    <row r="909" ht="15.75" customHeight="1">
      <c r="A909" s="254"/>
      <c r="B909" s="254"/>
      <c r="C909" s="254"/>
      <c r="D909" s="254"/>
      <c r="E909" s="254"/>
      <c r="F909" s="254"/>
      <c r="G909" s="254"/>
      <c r="H909" s="254"/>
      <c r="I909" s="254"/>
      <c r="J909" s="254"/>
      <c r="K909" s="254"/>
    </row>
    <row r="910" ht="15.75" customHeight="1">
      <c r="A910" s="254"/>
      <c r="B910" s="254"/>
      <c r="C910" s="254"/>
      <c r="D910" s="254"/>
      <c r="E910" s="254"/>
      <c r="F910" s="254"/>
      <c r="G910" s="254"/>
      <c r="H910" s="254"/>
      <c r="I910" s="254"/>
      <c r="J910" s="254"/>
      <c r="K910" s="254"/>
    </row>
    <row r="911" ht="15.75" customHeight="1">
      <c r="A911" s="254"/>
      <c r="B911" s="254"/>
      <c r="C911" s="254"/>
      <c r="D911" s="254"/>
      <c r="E911" s="254"/>
      <c r="F911" s="254"/>
      <c r="G911" s="254"/>
      <c r="H911" s="254"/>
      <c r="I911" s="254"/>
      <c r="J911" s="254"/>
      <c r="K911" s="254"/>
    </row>
    <row r="912" ht="15.75" customHeight="1">
      <c r="A912" s="254"/>
      <c r="B912" s="254"/>
      <c r="C912" s="254"/>
      <c r="D912" s="254"/>
      <c r="E912" s="254"/>
      <c r="F912" s="254"/>
      <c r="G912" s="254"/>
      <c r="H912" s="254"/>
      <c r="I912" s="254"/>
      <c r="J912" s="254"/>
      <c r="K912" s="254"/>
    </row>
    <row r="913" ht="15.75" customHeight="1">
      <c r="A913" s="254"/>
      <c r="B913" s="254"/>
      <c r="C913" s="254"/>
      <c r="D913" s="254"/>
      <c r="E913" s="254"/>
      <c r="F913" s="254"/>
      <c r="G913" s="254"/>
      <c r="H913" s="254"/>
      <c r="I913" s="254"/>
      <c r="J913" s="254"/>
      <c r="K913" s="254"/>
    </row>
    <row r="914" ht="15.75" customHeight="1">
      <c r="A914" s="254"/>
      <c r="B914" s="254"/>
      <c r="C914" s="254"/>
      <c r="D914" s="254"/>
      <c r="E914" s="254"/>
      <c r="F914" s="254"/>
      <c r="G914" s="254"/>
      <c r="H914" s="254"/>
      <c r="I914" s="254"/>
      <c r="J914" s="254"/>
      <c r="K914" s="254"/>
    </row>
    <row r="915" ht="15.75" customHeight="1">
      <c r="A915" s="254"/>
      <c r="B915" s="254"/>
      <c r="C915" s="254"/>
      <c r="D915" s="254"/>
      <c r="E915" s="254"/>
      <c r="F915" s="254"/>
      <c r="G915" s="254"/>
      <c r="H915" s="254"/>
      <c r="I915" s="254"/>
      <c r="J915" s="254"/>
      <c r="K915" s="254"/>
    </row>
    <row r="916" ht="15.75" customHeight="1">
      <c r="A916" s="254"/>
      <c r="B916" s="254"/>
      <c r="C916" s="254"/>
      <c r="D916" s="254"/>
      <c r="E916" s="254"/>
      <c r="F916" s="254"/>
      <c r="G916" s="254"/>
      <c r="H916" s="254"/>
      <c r="I916" s="254"/>
      <c r="J916" s="254"/>
      <c r="K916" s="254"/>
    </row>
    <row r="917" ht="15.75" customHeight="1">
      <c r="A917" s="254"/>
      <c r="B917" s="254"/>
      <c r="C917" s="254"/>
      <c r="D917" s="254"/>
      <c r="E917" s="254"/>
      <c r="F917" s="254"/>
      <c r="G917" s="254"/>
      <c r="H917" s="254"/>
      <c r="I917" s="254"/>
      <c r="J917" s="254"/>
      <c r="K917" s="254"/>
    </row>
    <row r="918" ht="15.75" customHeight="1">
      <c r="A918" s="254"/>
      <c r="B918" s="254"/>
      <c r="C918" s="254"/>
      <c r="D918" s="254"/>
      <c r="E918" s="254"/>
      <c r="F918" s="254"/>
      <c r="G918" s="254"/>
      <c r="H918" s="254"/>
      <c r="I918" s="254"/>
      <c r="J918" s="254"/>
      <c r="K918" s="254"/>
    </row>
    <row r="919" ht="15.75" customHeight="1">
      <c r="A919" s="254"/>
      <c r="B919" s="254"/>
      <c r="C919" s="254"/>
      <c r="D919" s="254"/>
      <c r="E919" s="254"/>
      <c r="F919" s="254"/>
      <c r="G919" s="254"/>
      <c r="H919" s="254"/>
      <c r="I919" s="254"/>
      <c r="J919" s="254"/>
      <c r="K919" s="254"/>
    </row>
    <row r="920" ht="15.75" customHeight="1">
      <c r="A920" s="254"/>
      <c r="B920" s="254"/>
      <c r="C920" s="254"/>
      <c r="D920" s="254"/>
      <c r="E920" s="254"/>
      <c r="F920" s="254"/>
      <c r="G920" s="254"/>
      <c r="H920" s="254"/>
      <c r="I920" s="254"/>
      <c r="J920" s="254"/>
      <c r="K920" s="254"/>
    </row>
    <row r="921" ht="15.75" customHeight="1">
      <c r="A921" s="254"/>
      <c r="B921" s="254"/>
      <c r="C921" s="254"/>
      <c r="D921" s="254"/>
      <c r="E921" s="254"/>
      <c r="F921" s="254"/>
      <c r="G921" s="254"/>
      <c r="H921" s="254"/>
      <c r="I921" s="254"/>
      <c r="J921" s="254"/>
      <c r="K921" s="254"/>
    </row>
    <row r="922" ht="15.75" customHeight="1">
      <c r="A922" s="254"/>
      <c r="B922" s="254"/>
      <c r="C922" s="254"/>
      <c r="D922" s="254"/>
      <c r="E922" s="254"/>
      <c r="F922" s="254"/>
      <c r="G922" s="254"/>
      <c r="H922" s="254"/>
      <c r="I922" s="254"/>
      <c r="J922" s="254"/>
      <c r="K922" s="254"/>
    </row>
    <row r="923" ht="15.75" customHeight="1">
      <c r="A923" s="254"/>
      <c r="B923" s="254"/>
      <c r="C923" s="254"/>
      <c r="D923" s="254"/>
      <c r="E923" s="254"/>
      <c r="F923" s="254"/>
      <c r="G923" s="254"/>
      <c r="H923" s="254"/>
      <c r="I923" s="254"/>
      <c r="J923" s="254"/>
      <c r="K923" s="254"/>
    </row>
    <row r="924" ht="15.75" customHeight="1">
      <c r="A924" s="254"/>
      <c r="B924" s="254"/>
      <c r="C924" s="254"/>
      <c r="D924" s="254"/>
      <c r="E924" s="254"/>
      <c r="F924" s="254"/>
      <c r="G924" s="254"/>
      <c r="H924" s="254"/>
      <c r="I924" s="254"/>
      <c r="J924" s="254"/>
      <c r="K924" s="254"/>
    </row>
    <row r="925" ht="15.75" customHeight="1">
      <c r="A925" s="254"/>
      <c r="B925" s="254"/>
      <c r="C925" s="254"/>
      <c r="D925" s="254"/>
      <c r="E925" s="254"/>
      <c r="F925" s="254"/>
      <c r="G925" s="254"/>
      <c r="H925" s="254"/>
      <c r="I925" s="254"/>
      <c r="J925" s="254"/>
      <c r="K925" s="254"/>
    </row>
    <row r="926" ht="15.75" customHeight="1">
      <c r="A926" s="254"/>
      <c r="B926" s="254"/>
      <c r="C926" s="254"/>
      <c r="D926" s="254"/>
      <c r="E926" s="254"/>
      <c r="F926" s="254"/>
      <c r="G926" s="254"/>
      <c r="H926" s="254"/>
      <c r="I926" s="254"/>
      <c r="J926" s="254"/>
      <c r="K926" s="254"/>
    </row>
    <row r="927" ht="15.75" customHeight="1">
      <c r="A927" s="254"/>
      <c r="B927" s="254"/>
      <c r="C927" s="254"/>
      <c r="D927" s="254"/>
      <c r="E927" s="254"/>
      <c r="F927" s="254"/>
      <c r="G927" s="254"/>
      <c r="H927" s="254"/>
      <c r="I927" s="254"/>
      <c r="J927" s="254"/>
      <c r="K927" s="254"/>
    </row>
    <row r="928" ht="15.75" customHeight="1">
      <c r="A928" s="254"/>
      <c r="B928" s="254"/>
      <c r="C928" s="254"/>
      <c r="D928" s="254"/>
      <c r="E928" s="254"/>
      <c r="F928" s="254"/>
      <c r="G928" s="254"/>
      <c r="H928" s="254"/>
      <c r="I928" s="254"/>
      <c r="J928" s="254"/>
      <c r="K928" s="254"/>
    </row>
    <row r="929" ht="15.75" customHeight="1">
      <c r="A929" s="254"/>
      <c r="B929" s="254"/>
      <c r="C929" s="254"/>
      <c r="D929" s="254"/>
      <c r="E929" s="254"/>
      <c r="F929" s="254"/>
      <c r="G929" s="254"/>
      <c r="H929" s="254"/>
      <c r="I929" s="254"/>
      <c r="J929" s="254"/>
      <c r="K929" s="254"/>
    </row>
    <row r="930" ht="15.75" customHeight="1">
      <c r="A930" s="254"/>
      <c r="B930" s="254"/>
      <c r="C930" s="254"/>
      <c r="D930" s="254"/>
      <c r="E930" s="254"/>
      <c r="F930" s="254"/>
      <c r="G930" s="254"/>
      <c r="H930" s="254"/>
      <c r="I930" s="254"/>
      <c r="J930" s="254"/>
      <c r="K930" s="254"/>
    </row>
    <row r="931" ht="15.75" customHeight="1">
      <c r="A931" s="254"/>
      <c r="B931" s="254"/>
      <c r="C931" s="254"/>
      <c r="D931" s="254"/>
      <c r="E931" s="254"/>
      <c r="F931" s="254"/>
      <c r="G931" s="254"/>
      <c r="H931" s="254"/>
      <c r="I931" s="254"/>
      <c r="J931" s="254"/>
      <c r="K931" s="254"/>
    </row>
    <row r="932" ht="15.75" customHeight="1">
      <c r="A932" s="254"/>
      <c r="B932" s="254"/>
      <c r="C932" s="254"/>
      <c r="D932" s="254"/>
      <c r="E932" s="254"/>
      <c r="F932" s="254"/>
      <c r="G932" s="254"/>
      <c r="H932" s="254"/>
      <c r="I932" s="254"/>
      <c r="J932" s="254"/>
      <c r="K932" s="254"/>
    </row>
    <row r="933" ht="15.75" customHeight="1">
      <c r="A933" s="254"/>
      <c r="B933" s="254"/>
      <c r="C933" s="254"/>
      <c r="D933" s="254"/>
      <c r="E933" s="254"/>
      <c r="F933" s="254"/>
      <c r="G933" s="254"/>
      <c r="H933" s="254"/>
      <c r="I933" s="254"/>
      <c r="J933" s="254"/>
      <c r="K933" s="254"/>
    </row>
    <row r="934" ht="15.75" customHeight="1">
      <c r="A934" s="254"/>
      <c r="B934" s="254"/>
      <c r="C934" s="254"/>
      <c r="D934" s="254"/>
      <c r="E934" s="254"/>
      <c r="F934" s="254"/>
      <c r="G934" s="254"/>
      <c r="H934" s="254"/>
      <c r="I934" s="254"/>
      <c r="J934" s="254"/>
      <c r="K934" s="254"/>
    </row>
    <row r="935" ht="15.75" customHeight="1">
      <c r="A935" s="254"/>
      <c r="B935" s="254"/>
      <c r="C935" s="254"/>
      <c r="D935" s="254"/>
      <c r="E935" s="254"/>
      <c r="F935" s="254"/>
      <c r="G935" s="254"/>
      <c r="H935" s="254"/>
      <c r="I935" s="254"/>
      <c r="J935" s="254"/>
      <c r="K935" s="254"/>
    </row>
    <row r="936" ht="15.75" customHeight="1">
      <c r="A936" s="254"/>
      <c r="B936" s="254"/>
      <c r="C936" s="254"/>
      <c r="D936" s="254"/>
      <c r="E936" s="254"/>
      <c r="F936" s="254"/>
      <c r="G936" s="254"/>
      <c r="H936" s="254"/>
      <c r="I936" s="254"/>
      <c r="J936" s="254"/>
      <c r="K936" s="254"/>
    </row>
    <row r="937" ht="15.75" customHeight="1">
      <c r="A937" s="254"/>
      <c r="B937" s="254"/>
      <c r="C937" s="254"/>
      <c r="D937" s="254"/>
      <c r="E937" s="254"/>
      <c r="F937" s="254"/>
      <c r="G937" s="254"/>
      <c r="H937" s="254"/>
      <c r="I937" s="254"/>
      <c r="J937" s="254"/>
      <c r="K937" s="254"/>
    </row>
    <row r="938" ht="15.75" customHeight="1">
      <c r="A938" s="254"/>
      <c r="B938" s="254"/>
      <c r="C938" s="254"/>
      <c r="D938" s="254"/>
      <c r="E938" s="254"/>
      <c r="F938" s="254"/>
      <c r="G938" s="254"/>
      <c r="H938" s="254"/>
      <c r="I938" s="254"/>
      <c r="J938" s="254"/>
      <c r="K938" s="254"/>
    </row>
    <row r="939" ht="15.75" customHeight="1">
      <c r="A939" s="254"/>
      <c r="B939" s="254"/>
      <c r="C939" s="254"/>
      <c r="D939" s="254"/>
      <c r="E939" s="254"/>
      <c r="F939" s="254"/>
      <c r="G939" s="254"/>
      <c r="H939" s="254"/>
      <c r="I939" s="254"/>
      <c r="J939" s="254"/>
      <c r="K939" s="254"/>
    </row>
    <row r="940" ht="15.75" customHeight="1">
      <c r="A940" s="254"/>
      <c r="B940" s="254"/>
      <c r="C940" s="254"/>
      <c r="D940" s="254"/>
      <c r="E940" s="254"/>
      <c r="F940" s="254"/>
      <c r="G940" s="254"/>
      <c r="H940" s="254"/>
      <c r="I940" s="254"/>
      <c r="J940" s="254"/>
      <c r="K940" s="254"/>
    </row>
    <row r="941" ht="15.75" customHeight="1">
      <c r="A941" s="254"/>
      <c r="B941" s="254"/>
      <c r="C941" s="254"/>
      <c r="D941" s="254"/>
      <c r="E941" s="254"/>
      <c r="F941" s="254"/>
      <c r="G941" s="254"/>
      <c r="H941" s="254"/>
      <c r="I941" s="254"/>
      <c r="J941" s="254"/>
      <c r="K941" s="254"/>
    </row>
    <row r="942" ht="15.75" customHeight="1">
      <c r="A942" s="254"/>
      <c r="B942" s="254"/>
      <c r="C942" s="254"/>
      <c r="D942" s="254"/>
      <c r="E942" s="254"/>
      <c r="F942" s="254"/>
      <c r="G942" s="254"/>
      <c r="H942" s="254"/>
      <c r="I942" s="254"/>
      <c r="J942" s="254"/>
      <c r="K942" s="254"/>
    </row>
    <row r="943" ht="15.75" customHeight="1">
      <c r="A943" s="254"/>
      <c r="B943" s="254"/>
      <c r="C943" s="254"/>
      <c r="D943" s="254"/>
      <c r="E943" s="254"/>
      <c r="F943" s="254"/>
      <c r="G943" s="254"/>
      <c r="H943" s="254"/>
      <c r="I943" s="254"/>
      <c r="J943" s="254"/>
      <c r="K943" s="254"/>
    </row>
    <row r="944" ht="15.75" customHeight="1">
      <c r="A944" s="254"/>
      <c r="B944" s="254"/>
      <c r="C944" s="254"/>
      <c r="D944" s="254"/>
      <c r="E944" s="254"/>
      <c r="F944" s="254"/>
      <c r="G944" s="254"/>
      <c r="H944" s="254"/>
      <c r="I944" s="254"/>
      <c r="J944" s="254"/>
      <c r="K944" s="254"/>
    </row>
    <row r="945" ht="15.75" customHeight="1">
      <c r="A945" s="254"/>
      <c r="B945" s="254"/>
      <c r="C945" s="254"/>
      <c r="D945" s="254"/>
      <c r="E945" s="254"/>
      <c r="F945" s="254"/>
      <c r="G945" s="254"/>
      <c r="H945" s="254"/>
      <c r="I945" s="254"/>
      <c r="J945" s="254"/>
      <c r="K945" s="254"/>
    </row>
    <row r="946" ht="15.75" customHeight="1">
      <c r="A946" s="254"/>
      <c r="B946" s="254"/>
      <c r="C946" s="254"/>
      <c r="D946" s="254"/>
      <c r="E946" s="254"/>
      <c r="F946" s="254"/>
      <c r="G946" s="254"/>
      <c r="H946" s="254"/>
      <c r="I946" s="254"/>
      <c r="J946" s="254"/>
      <c r="K946" s="254"/>
    </row>
    <row r="947" ht="15.75" customHeight="1">
      <c r="A947" s="254"/>
      <c r="B947" s="254"/>
      <c r="C947" s="254"/>
      <c r="D947" s="254"/>
      <c r="E947" s="254"/>
      <c r="F947" s="254"/>
      <c r="G947" s="254"/>
      <c r="H947" s="254"/>
      <c r="I947" s="254"/>
      <c r="J947" s="254"/>
      <c r="K947" s="254"/>
    </row>
    <row r="948" ht="15.75" customHeight="1">
      <c r="A948" s="254"/>
      <c r="B948" s="254"/>
      <c r="C948" s="254"/>
      <c r="D948" s="254"/>
      <c r="E948" s="254"/>
      <c r="F948" s="254"/>
      <c r="G948" s="254"/>
      <c r="H948" s="254"/>
      <c r="I948" s="254"/>
      <c r="J948" s="254"/>
      <c r="K948" s="254"/>
    </row>
    <row r="949" ht="15.75" customHeight="1">
      <c r="A949" s="254"/>
      <c r="B949" s="254"/>
      <c r="C949" s="254"/>
      <c r="D949" s="254"/>
      <c r="E949" s="254"/>
      <c r="F949" s="254"/>
      <c r="G949" s="254"/>
      <c r="H949" s="254"/>
      <c r="I949" s="254"/>
      <c r="J949" s="254"/>
      <c r="K949" s="254"/>
    </row>
    <row r="950" ht="15.75" customHeight="1">
      <c r="A950" s="254"/>
      <c r="B950" s="254"/>
      <c r="C950" s="254"/>
      <c r="D950" s="254"/>
      <c r="E950" s="254"/>
      <c r="F950" s="254"/>
      <c r="G950" s="254"/>
      <c r="H950" s="254"/>
      <c r="I950" s="254"/>
      <c r="J950" s="254"/>
      <c r="K950" s="254"/>
    </row>
    <row r="951" ht="15.75" customHeight="1">
      <c r="A951" s="254"/>
      <c r="B951" s="254"/>
      <c r="C951" s="254"/>
      <c r="D951" s="254"/>
      <c r="E951" s="254"/>
      <c r="F951" s="254"/>
      <c r="G951" s="254"/>
      <c r="H951" s="254"/>
      <c r="I951" s="254"/>
      <c r="J951" s="254"/>
      <c r="K951" s="254"/>
    </row>
    <row r="952" ht="15.75" customHeight="1">
      <c r="A952" s="254"/>
      <c r="B952" s="254"/>
      <c r="C952" s="254"/>
      <c r="D952" s="254"/>
      <c r="E952" s="254"/>
      <c r="F952" s="254"/>
      <c r="G952" s="254"/>
      <c r="H952" s="254"/>
      <c r="I952" s="254"/>
      <c r="J952" s="254"/>
      <c r="K952" s="254"/>
    </row>
    <row r="953" ht="15.75" customHeight="1">
      <c r="A953" s="254"/>
      <c r="B953" s="254"/>
      <c r="C953" s="254"/>
      <c r="D953" s="254"/>
      <c r="E953" s="254"/>
      <c r="F953" s="254"/>
      <c r="G953" s="254"/>
      <c r="H953" s="254"/>
      <c r="I953" s="254"/>
      <c r="J953" s="254"/>
      <c r="K953" s="254"/>
    </row>
    <row r="954" ht="15.75" customHeight="1">
      <c r="A954" s="254"/>
      <c r="B954" s="254"/>
      <c r="C954" s="254"/>
      <c r="D954" s="254"/>
      <c r="E954" s="254"/>
      <c r="F954" s="254"/>
      <c r="G954" s="254"/>
      <c r="H954" s="254"/>
      <c r="I954" s="254"/>
      <c r="J954" s="254"/>
      <c r="K954" s="254"/>
    </row>
    <row r="955" ht="15.75" customHeight="1">
      <c r="A955" s="254"/>
      <c r="B955" s="254"/>
      <c r="C955" s="254"/>
      <c r="D955" s="254"/>
      <c r="E955" s="254"/>
      <c r="F955" s="254"/>
      <c r="G955" s="254"/>
      <c r="H955" s="254"/>
      <c r="I955" s="254"/>
      <c r="J955" s="254"/>
      <c r="K955" s="254"/>
    </row>
    <row r="956" ht="15.75" customHeight="1">
      <c r="A956" s="254"/>
      <c r="B956" s="254"/>
      <c r="C956" s="254"/>
      <c r="D956" s="254"/>
      <c r="E956" s="254"/>
      <c r="F956" s="254"/>
      <c r="G956" s="254"/>
      <c r="H956" s="254"/>
      <c r="I956" s="254"/>
      <c r="J956" s="254"/>
      <c r="K956" s="254"/>
    </row>
    <row r="957" ht="15.75" customHeight="1">
      <c r="A957" s="254"/>
      <c r="B957" s="254"/>
      <c r="C957" s="254"/>
      <c r="D957" s="254"/>
      <c r="E957" s="254"/>
      <c r="F957" s="254"/>
      <c r="G957" s="254"/>
      <c r="H957" s="254"/>
      <c r="I957" s="254"/>
      <c r="J957" s="254"/>
      <c r="K957" s="254"/>
    </row>
    <row r="958" ht="15.75" customHeight="1">
      <c r="A958" s="254"/>
      <c r="B958" s="254"/>
      <c r="C958" s="254"/>
      <c r="D958" s="254"/>
      <c r="E958" s="254"/>
      <c r="F958" s="254"/>
      <c r="G958" s="254"/>
      <c r="H958" s="254"/>
      <c r="I958" s="254"/>
      <c r="J958" s="254"/>
      <c r="K958" s="254"/>
    </row>
    <row r="959" ht="15.75" customHeight="1">
      <c r="A959" s="254"/>
      <c r="B959" s="254"/>
      <c r="C959" s="254"/>
      <c r="D959" s="254"/>
      <c r="E959" s="254"/>
      <c r="F959" s="254"/>
      <c r="G959" s="254"/>
      <c r="H959" s="254"/>
      <c r="I959" s="254"/>
      <c r="J959" s="254"/>
      <c r="K959" s="254"/>
    </row>
    <row r="960" ht="15.75" customHeight="1">
      <c r="A960" s="254"/>
      <c r="B960" s="254"/>
      <c r="C960" s="254"/>
      <c r="D960" s="254"/>
      <c r="E960" s="254"/>
      <c r="F960" s="254"/>
      <c r="G960" s="254"/>
      <c r="H960" s="254"/>
      <c r="I960" s="254"/>
      <c r="J960" s="254"/>
      <c r="K960" s="254"/>
    </row>
    <row r="961" ht="15.75" customHeight="1">
      <c r="A961" s="254"/>
      <c r="B961" s="254"/>
      <c r="C961" s="254"/>
      <c r="D961" s="254"/>
      <c r="E961" s="254"/>
      <c r="F961" s="254"/>
      <c r="G961" s="254"/>
      <c r="H961" s="254"/>
      <c r="I961" s="254"/>
      <c r="J961" s="254"/>
      <c r="K961" s="254"/>
    </row>
    <row r="962" ht="15.75" customHeight="1">
      <c r="A962" s="254"/>
      <c r="B962" s="254"/>
      <c r="C962" s="254"/>
      <c r="D962" s="254"/>
      <c r="E962" s="254"/>
      <c r="F962" s="254"/>
      <c r="G962" s="254"/>
      <c r="H962" s="254"/>
      <c r="I962" s="254"/>
      <c r="J962" s="254"/>
      <c r="K962" s="254"/>
    </row>
    <row r="963" ht="15.75" customHeight="1">
      <c r="A963" s="254"/>
      <c r="B963" s="254"/>
      <c r="C963" s="254"/>
      <c r="D963" s="254"/>
      <c r="E963" s="254"/>
      <c r="F963" s="254"/>
      <c r="G963" s="254"/>
      <c r="H963" s="254"/>
      <c r="I963" s="254"/>
      <c r="J963" s="254"/>
      <c r="K963" s="254"/>
    </row>
    <row r="964" ht="15.75" customHeight="1">
      <c r="A964" s="254"/>
      <c r="B964" s="254"/>
      <c r="C964" s="254"/>
      <c r="D964" s="254"/>
      <c r="E964" s="254"/>
      <c r="F964" s="254"/>
      <c r="G964" s="254"/>
      <c r="H964" s="254"/>
      <c r="I964" s="254"/>
      <c r="J964" s="254"/>
      <c r="K964" s="254"/>
    </row>
    <row r="965" ht="15.75" customHeight="1">
      <c r="A965" s="254"/>
      <c r="B965" s="254"/>
      <c r="C965" s="254"/>
      <c r="D965" s="254"/>
      <c r="E965" s="254"/>
      <c r="F965" s="254"/>
      <c r="G965" s="254"/>
      <c r="H965" s="254"/>
      <c r="I965" s="254"/>
      <c r="J965" s="254"/>
      <c r="K965" s="254"/>
    </row>
    <row r="966" ht="15.75" customHeight="1">
      <c r="A966" s="254"/>
      <c r="B966" s="254"/>
      <c r="C966" s="254"/>
      <c r="D966" s="254"/>
      <c r="E966" s="254"/>
      <c r="F966" s="254"/>
      <c r="G966" s="254"/>
      <c r="H966" s="254"/>
      <c r="I966" s="254"/>
      <c r="J966" s="254"/>
      <c r="K966" s="254"/>
    </row>
    <row r="967" ht="15.75" customHeight="1">
      <c r="A967" s="254"/>
      <c r="B967" s="254"/>
      <c r="C967" s="254"/>
      <c r="D967" s="254"/>
      <c r="E967" s="254"/>
      <c r="F967" s="254"/>
      <c r="G967" s="254"/>
      <c r="H967" s="254"/>
      <c r="I967" s="254"/>
      <c r="J967" s="254"/>
      <c r="K967" s="254"/>
    </row>
    <row r="968" ht="15.75" customHeight="1">
      <c r="A968" s="254"/>
      <c r="B968" s="254"/>
      <c r="C968" s="254"/>
      <c r="D968" s="254"/>
      <c r="E968" s="254"/>
      <c r="F968" s="254"/>
      <c r="G968" s="254"/>
      <c r="H968" s="254"/>
      <c r="I968" s="254"/>
      <c r="J968" s="254"/>
      <c r="K968" s="254"/>
    </row>
    <row r="969" ht="15.75" customHeight="1">
      <c r="A969" s="254"/>
      <c r="B969" s="254"/>
      <c r="C969" s="254"/>
      <c r="D969" s="254"/>
      <c r="E969" s="254"/>
      <c r="F969" s="254"/>
      <c r="G969" s="254"/>
      <c r="H969" s="254"/>
      <c r="I969" s="254"/>
      <c r="J969" s="254"/>
      <c r="K969" s="254"/>
    </row>
    <row r="970" ht="15.75" customHeight="1">
      <c r="A970" s="254"/>
      <c r="B970" s="254"/>
      <c r="C970" s="254"/>
      <c r="D970" s="254"/>
      <c r="E970" s="254"/>
      <c r="F970" s="254"/>
      <c r="G970" s="254"/>
      <c r="H970" s="254"/>
      <c r="I970" s="254"/>
      <c r="J970" s="254"/>
      <c r="K970" s="254"/>
    </row>
    <row r="971" ht="15.75" customHeight="1">
      <c r="A971" s="254"/>
      <c r="B971" s="254"/>
      <c r="C971" s="254"/>
      <c r="D971" s="254"/>
      <c r="E971" s="254"/>
      <c r="F971" s="254"/>
      <c r="G971" s="254"/>
      <c r="H971" s="254"/>
      <c r="I971" s="254"/>
      <c r="J971" s="254"/>
      <c r="K971" s="254"/>
    </row>
    <row r="972" ht="15.75" customHeight="1">
      <c r="A972" s="254"/>
      <c r="B972" s="254"/>
      <c r="C972" s="254"/>
      <c r="D972" s="254"/>
      <c r="E972" s="254"/>
      <c r="F972" s="254"/>
      <c r="G972" s="254"/>
      <c r="H972" s="254"/>
      <c r="I972" s="254"/>
      <c r="J972" s="254"/>
      <c r="K972" s="254"/>
    </row>
    <row r="973" ht="15.75" customHeight="1">
      <c r="A973" s="254"/>
      <c r="B973" s="254"/>
      <c r="C973" s="254"/>
      <c r="D973" s="254"/>
      <c r="E973" s="254"/>
      <c r="F973" s="254"/>
      <c r="G973" s="254"/>
      <c r="H973" s="254"/>
      <c r="I973" s="254"/>
      <c r="J973" s="254"/>
      <c r="K973" s="254"/>
    </row>
    <row r="974" ht="15.75" customHeight="1">
      <c r="A974" s="254"/>
      <c r="B974" s="254"/>
      <c r="C974" s="254"/>
      <c r="D974" s="254"/>
      <c r="E974" s="254"/>
      <c r="F974" s="254"/>
      <c r="G974" s="254"/>
      <c r="H974" s="254"/>
      <c r="I974" s="254"/>
      <c r="J974" s="254"/>
      <c r="K974" s="254"/>
    </row>
    <row r="975" ht="15.75" customHeight="1">
      <c r="A975" s="254"/>
      <c r="B975" s="254"/>
      <c r="C975" s="254"/>
      <c r="D975" s="254"/>
      <c r="E975" s="254"/>
      <c r="F975" s="254"/>
      <c r="G975" s="254"/>
      <c r="H975" s="254"/>
      <c r="I975" s="254"/>
      <c r="J975" s="254"/>
      <c r="K975" s="254"/>
    </row>
    <row r="976" ht="15.75" customHeight="1">
      <c r="A976" s="254"/>
      <c r="B976" s="254"/>
      <c r="C976" s="254"/>
      <c r="D976" s="254"/>
      <c r="E976" s="254"/>
      <c r="F976" s="254"/>
      <c r="G976" s="254"/>
      <c r="H976" s="254"/>
      <c r="I976" s="254"/>
      <c r="J976" s="254"/>
      <c r="K976" s="254"/>
    </row>
    <row r="977" ht="15.75" customHeight="1">
      <c r="A977" s="254"/>
      <c r="B977" s="254"/>
      <c r="C977" s="254"/>
      <c r="D977" s="254"/>
      <c r="E977" s="254"/>
      <c r="F977" s="254"/>
      <c r="G977" s="254"/>
      <c r="H977" s="254"/>
      <c r="I977" s="254"/>
      <c r="J977" s="254"/>
      <c r="K977" s="254"/>
    </row>
    <row r="978" ht="15.75" customHeight="1">
      <c r="A978" s="254"/>
      <c r="B978" s="254"/>
      <c r="C978" s="254"/>
      <c r="D978" s="254"/>
      <c r="E978" s="254"/>
      <c r="F978" s="254"/>
      <c r="G978" s="254"/>
      <c r="H978" s="254"/>
      <c r="I978" s="254"/>
      <c r="J978" s="254"/>
      <c r="K978" s="254"/>
    </row>
    <row r="979" ht="15.75" customHeight="1">
      <c r="A979" s="254"/>
      <c r="B979" s="254"/>
      <c r="C979" s="254"/>
      <c r="D979" s="254"/>
      <c r="E979" s="254"/>
      <c r="F979" s="254"/>
      <c r="G979" s="254"/>
      <c r="H979" s="254"/>
      <c r="I979" s="254"/>
      <c r="J979" s="254"/>
      <c r="K979" s="254"/>
    </row>
    <row r="980" ht="15.75" customHeight="1">
      <c r="A980" s="254"/>
      <c r="B980" s="254"/>
      <c r="C980" s="254"/>
      <c r="D980" s="254"/>
      <c r="E980" s="254"/>
      <c r="F980" s="254"/>
      <c r="G980" s="254"/>
      <c r="H980" s="254"/>
      <c r="I980" s="254"/>
      <c r="J980" s="254"/>
      <c r="K980" s="254"/>
    </row>
    <row r="981" ht="15.75" customHeight="1">
      <c r="A981" s="254"/>
      <c r="B981" s="254"/>
      <c r="C981" s="254"/>
      <c r="D981" s="254"/>
      <c r="E981" s="254"/>
      <c r="F981" s="254"/>
      <c r="G981" s="254"/>
      <c r="H981" s="254"/>
      <c r="I981" s="254"/>
      <c r="J981" s="254"/>
      <c r="K981" s="254"/>
    </row>
    <row r="982" ht="15.75" customHeight="1">
      <c r="A982" s="254"/>
      <c r="B982" s="254"/>
      <c r="C982" s="254"/>
      <c r="D982" s="254"/>
      <c r="E982" s="254"/>
      <c r="F982" s="254"/>
      <c r="G982" s="254"/>
      <c r="H982" s="254"/>
      <c r="I982" s="254"/>
      <c r="J982" s="254"/>
      <c r="K982" s="254"/>
    </row>
    <row r="983" ht="15.75" customHeight="1">
      <c r="A983" s="254"/>
      <c r="B983" s="254"/>
      <c r="C983" s="254"/>
      <c r="D983" s="254"/>
      <c r="E983" s="254"/>
      <c r="F983" s="254"/>
      <c r="G983" s="254"/>
      <c r="H983" s="254"/>
      <c r="I983" s="254"/>
      <c r="J983" s="254"/>
      <c r="K983" s="254"/>
    </row>
    <row r="984" ht="15.75" customHeight="1">
      <c r="A984" s="254"/>
      <c r="B984" s="254"/>
      <c r="C984" s="254"/>
      <c r="D984" s="254"/>
      <c r="E984" s="254"/>
      <c r="F984" s="254"/>
      <c r="G984" s="254"/>
      <c r="H984" s="254"/>
      <c r="I984" s="254"/>
      <c r="J984" s="254"/>
      <c r="K984" s="254"/>
    </row>
    <row r="985" ht="15.75" customHeight="1">
      <c r="A985" s="254"/>
      <c r="B985" s="254"/>
      <c r="C985" s="254"/>
      <c r="D985" s="254"/>
      <c r="E985" s="254"/>
      <c r="F985" s="254"/>
      <c r="G985" s="254"/>
      <c r="H985" s="254"/>
      <c r="I985" s="254"/>
      <c r="J985" s="254"/>
      <c r="K985" s="254"/>
    </row>
    <row r="986" ht="15.75" customHeight="1">
      <c r="A986" s="254"/>
      <c r="B986" s="254"/>
      <c r="C986" s="254"/>
      <c r="D986" s="254"/>
      <c r="E986" s="254"/>
      <c r="F986" s="254"/>
      <c r="G986" s="254"/>
      <c r="H986" s="254"/>
      <c r="I986" s="254"/>
      <c r="J986" s="254"/>
      <c r="K986" s="254"/>
    </row>
    <row r="987" ht="15.75" customHeight="1">
      <c r="A987" s="254"/>
      <c r="B987" s="254"/>
      <c r="C987" s="254"/>
      <c r="D987" s="254"/>
      <c r="E987" s="254"/>
      <c r="F987" s="254"/>
      <c r="G987" s="254"/>
      <c r="H987" s="254"/>
      <c r="I987" s="254"/>
      <c r="J987" s="254"/>
      <c r="K987" s="254"/>
    </row>
    <row r="988" ht="15.75" customHeight="1">
      <c r="A988" s="254"/>
      <c r="B988" s="254"/>
      <c r="C988" s="254"/>
      <c r="D988" s="254"/>
      <c r="E988" s="254"/>
      <c r="F988" s="254"/>
      <c r="G988" s="254"/>
      <c r="H988" s="254"/>
      <c r="I988" s="254"/>
      <c r="J988" s="254"/>
      <c r="K988" s="254"/>
    </row>
    <row r="989" ht="15.75" customHeight="1">
      <c r="A989" s="254"/>
      <c r="B989" s="254"/>
      <c r="C989" s="254"/>
      <c r="D989" s="254"/>
      <c r="E989" s="254"/>
      <c r="F989" s="254"/>
      <c r="G989" s="254"/>
      <c r="H989" s="254"/>
      <c r="I989" s="254"/>
      <c r="J989" s="254"/>
      <c r="K989" s="254"/>
    </row>
    <row r="990" ht="15.75" customHeight="1">
      <c r="A990" s="254"/>
      <c r="B990" s="254"/>
      <c r="C990" s="254"/>
      <c r="D990" s="254"/>
      <c r="E990" s="254"/>
      <c r="F990" s="254"/>
      <c r="G990" s="254"/>
      <c r="H990" s="254"/>
      <c r="I990" s="254"/>
      <c r="J990" s="254"/>
      <c r="K990" s="254"/>
    </row>
    <row r="991" ht="15.75" customHeight="1">
      <c r="A991" s="254"/>
      <c r="B991" s="254"/>
      <c r="C991" s="254"/>
      <c r="D991" s="254"/>
      <c r="E991" s="254"/>
      <c r="F991" s="254"/>
      <c r="G991" s="254"/>
      <c r="H991" s="254"/>
      <c r="I991" s="254"/>
      <c r="J991" s="254"/>
      <c r="K991" s="254"/>
    </row>
    <row r="992" ht="15.75" customHeight="1">
      <c r="A992" s="254"/>
      <c r="B992" s="254"/>
      <c r="C992" s="254"/>
      <c r="D992" s="254"/>
      <c r="E992" s="254"/>
      <c r="F992" s="254"/>
      <c r="G992" s="254"/>
      <c r="H992" s="254"/>
      <c r="I992" s="254"/>
      <c r="J992" s="254"/>
      <c r="K992" s="254"/>
    </row>
    <row r="993" ht="15.75" customHeight="1">
      <c r="A993" s="254"/>
      <c r="B993" s="254"/>
      <c r="C993" s="254"/>
      <c r="D993" s="254"/>
      <c r="E993" s="254"/>
      <c r="F993" s="254"/>
      <c r="G993" s="254"/>
      <c r="H993" s="254"/>
      <c r="I993" s="254"/>
      <c r="J993" s="254"/>
      <c r="K993" s="254"/>
    </row>
    <row r="994" ht="15.75" customHeight="1">
      <c r="A994" s="254"/>
      <c r="B994" s="254"/>
      <c r="C994" s="254"/>
      <c r="D994" s="254"/>
      <c r="E994" s="254"/>
      <c r="F994" s="254"/>
      <c r="G994" s="254"/>
      <c r="H994" s="254"/>
      <c r="I994" s="254"/>
      <c r="J994" s="254"/>
      <c r="K994" s="254"/>
    </row>
    <row r="995" ht="15.75" customHeight="1">
      <c r="A995" s="254"/>
      <c r="B995" s="254"/>
      <c r="C995" s="254"/>
      <c r="D995" s="254"/>
      <c r="E995" s="254"/>
      <c r="F995" s="254"/>
      <c r="G995" s="254"/>
      <c r="H995" s="254"/>
      <c r="I995" s="254"/>
      <c r="J995" s="254"/>
      <c r="K995" s="254"/>
    </row>
    <row r="996" ht="15.75" customHeight="1">
      <c r="A996" s="254"/>
      <c r="B996" s="254"/>
      <c r="C996" s="254"/>
      <c r="D996" s="254"/>
      <c r="E996" s="254"/>
      <c r="F996" s="254"/>
      <c r="G996" s="254"/>
      <c r="H996" s="254"/>
      <c r="I996" s="254"/>
      <c r="J996" s="254"/>
      <c r="K996" s="254"/>
    </row>
    <row r="997" ht="15.75" customHeight="1">
      <c r="A997" s="254"/>
      <c r="B997" s="254"/>
      <c r="C997" s="254"/>
      <c r="D997" s="254"/>
      <c r="E997" s="254"/>
      <c r="F997" s="254"/>
      <c r="G997" s="254"/>
      <c r="H997" s="254"/>
      <c r="I997" s="254"/>
      <c r="J997" s="254"/>
      <c r="K997" s="254"/>
    </row>
    <row r="998" ht="15.75" customHeight="1">
      <c r="A998" s="254"/>
      <c r="B998" s="254"/>
      <c r="C998" s="254"/>
      <c r="D998" s="254"/>
      <c r="E998" s="254"/>
      <c r="F998" s="254"/>
      <c r="G998" s="254"/>
      <c r="H998" s="254"/>
      <c r="I998" s="254"/>
      <c r="J998" s="254"/>
      <c r="K998" s="254"/>
    </row>
    <row r="999" ht="15.75" customHeight="1">
      <c r="A999" s="254"/>
      <c r="B999" s="254"/>
      <c r="C999" s="254"/>
      <c r="D999" s="254"/>
      <c r="E999" s="254"/>
      <c r="F999" s="254"/>
      <c r="G999" s="254"/>
      <c r="H999" s="254"/>
      <c r="I999" s="254"/>
      <c r="J999" s="254"/>
      <c r="K999" s="254"/>
    </row>
    <row r="1000" ht="15.75" customHeight="1">
      <c r="A1000" s="254"/>
      <c r="B1000" s="254"/>
      <c r="C1000" s="254"/>
      <c r="D1000" s="254"/>
      <c r="E1000" s="254"/>
      <c r="F1000" s="254"/>
      <c r="G1000" s="254"/>
      <c r="H1000" s="254"/>
      <c r="I1000" s="254"/>
      <c r="J1000" s="254"/>
      <c r="K1000" s="254"/>
    </row>
  </sheetData>
  <mergeCells count="77"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H210:J210"/>
    <mergeCell ref="H211:J211"/>
    <mergeCell ref="H212:J212"/>
    <mergeCell ref="H214:J214"/>
    <mergeCell ref="H215:J215"/>
    <mergeCell ref="H216:J216"/>
    <mergeCell ref="H217:J217"/>
    <mergeCell ref="H202:J202"/>
    <mergeCell ref="H203:J203"/>
    <mergeCell ref="H204:J204"/>
    <mergeCell ref="H205:J205"/>
    <mergeCell ref="H206:J206"/>
    <mergeCell ref="H208:J208"/>
    <mergeCell ref="H209:J209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54:J54"/>
    <mergeCell ref="C75:J75"/>
    <mergeCell ref="C102:J102"/>
    <mergeCell ref="C122:J122"/>
    <mergeCell ref="C147:J147"/>
    <mergeCell ref="C165:J165"/>
    <mergeCell ref="C199:J199"/>
    <mergeCell ref="H200:J200"/>
  </mergeCells>
  <printOptions/>
  <pageMargins bottom="0.5902778" footer="0.0" header="0.0" left="0.5902778" right="0.5902778" top="0.5902778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2023-03-29T14:27:29Z</dcterms:created>
  <dc:creator>Matyáš Maxima</dc:creator>
</cp:coreProperties>
</file>